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Z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K73" i="51" s="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R73" i="51" s="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R74" i="51"/>
  <c r="Q74" i="51"/>
  <c r="Q73" i="51" s="1"/>
  <c r="P74" i="51"/>
  <c r="P73" i="51" s="1"/>
  <c r="O74" i="51"/>
  <c r="O73" i="51" s="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S73" i="51"/>
  <c r="M73" i="51"/>
  <c r="L73" i="51"/>
  <c r="J73" i="51"/>
  <c r="Y54" i="51"/>
  <c r="X54" i="51"/>
  <c r="W54" i="51"/>
  <c r="V54" i="51"/>
  <c r="U54" i="51"/>
  <c r="T54" i="51"/>
  <c r="S54" i="51"/>
  <c r="S105" i="51" s="1"/>
  <c r="R54" i="51"/>
  <c r="Q54" i="51"/>
  <c r="P54" i="51"/>
  <c r="P105" i="51" s="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O104" i="51" s="1"/>
  <c r="N35" i="51"/>
  <c r="M35" i="51"/>
  <c r="L35" i="51"/>
  <c r="L104" i="51" s="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K103" i="51" s="1"/>
  <c r="J27" i="51"/>
  <c r="I27" i="51"/>
  <c r="H27" i="51"/>
  <c r="H103" i="51" s="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H73" i="50" s="1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S73" i="50" s="1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K74" i="50"/>
  <c r="J74" i="50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L73" i="50"/>
  <c r="K73" i="50"/>
  <c r="J73" i="50"/>
  <c r="I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X73" i="49" s="1"/>
  <c r="W75" i="49"/>
  <c r="V75" i="49"/>
  <c r="U75" i="49"/>
  <c r="T75" i="49"/>
  <c r="S75" i="49"/>
  <c r="R75" i="49"/>
  <c r="Q75" i="49"/>
  <c r="P75" i="49"/>
  <c r="O75" i="49"/>
  <c r="O73" i="49" s="1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Y74" i="49"/>
  <c r="X74" i="49"/>
  <c r="W74" i="49"/>
  <c r="W73" i="49" s="1"/>
  <c r="V74" i="49"/>
  <c r="V73" i="49" s="1"/>
  <c r="U74" i="49"/>
  <c r="U73" i="49" s="1"/>
  <c r="T74" i="49"/>
  <c r="T73" i="49" s="1"/>
  <c r="S74" i="49"/>
  <c r="R74" i="49"/>
  <c r="Q74" i="49"/>
  <c r="Q73" i="49" s="1"/>
  <c r="P74" i="49"/>
  <c r="P73" i="49" s="1"/>
  <c r="O74" i="49"/>
  <c r="N74" i="49"/>
  <c r="M74" i="49"/>
  <c r="L74" i="49"/>
  <c r="K74" i="49"/>
  <c r="K73" i="49" s="1"/>
  <c r="J74" i="49"/>
  <c r="I74" i="49"/>
  <c r="H74" i="49"/>
  <c r="G74" i="49"/>
  <c r="F74" i="49"/>
  <c r="E74" i="49"/>
  <c r="D74" i="49"/>
  <c r="C74" i="49"/>
  <c r="B74" i="49"/>
  <c r="B73" i="49" s="1"/>
  <c r="S73" i="49"/>
  <c r="R73" i="49"/>
  <c r="N73" i="49"/>
  <c r="M73" i="49"/>
  <c r="L73" i="49"/>
  <c r="J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B96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H180" i="4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U52" i="47" s="1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S52" i="47" s="1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I60" i="47"/>
  <c r="H60" i="47"/>
  <c r="G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T52" i="47" s="1"/>
  <c r="S58" i="47"/>
  <c r="R58" i="47"/>
  <c r="R52" i="47" s="1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L52" i="47" s="1"/>
  <c r="K55" i="47"/>
  <c r="J55" i="47"/>
  <c r="I55" i="47"/>
  <c r="H55" i="47"/>
  <c r="G55" i="47"/>
  <c r="F55" i="47"/>
  <c r="E55" i="47"/>
  <c r="D55" i="47"/>
  <c r="C55" i="47"/>
  <c r="C52" i="47" s="1"/>
  <c r="B55" i="47"/>
  <c r="Y54" i="47"/>
  <c r="X54" i="47"/>
  <c r="W54" i="47"/>
  <c r="V54" i="47"/>
  <c r="U54" i="47"/>
  <c r="T54" i="47"/>
  <c r="S54" i="47"/>
  <c r="R54" i="47"/>
  <c r="Q54" i="47"/>
  <c r="Q52" i="47" s="1"/>
  <c r="P54" i="47"/>
  <c r="O54" i="47"/>
  <c r="N54" i="47"/>
  <c r="M54" i="47"/>
  <c r="L54" i="47"/>
  <c r="K54" i="47"/>
  <c r="J54" i="47"/>
  <c r="J52" i="47" s="1"/>
  <c r="I54" i="47"/>
  <c r="I52" i="47" s="1"/>
  <c r="H54" i="47"/>
  <c r="H52" i="47" s="1"/>
  <c r="G54" i="47"/>
  <c r="F54" i="47"/>
  <c r="E54" i="47"/>
  <c r="D54" i="47"/>
  <c r="C54" i="47"/>
  <c r="B54" i="47"/>
  <c r="Y53" i="47"/>
  <c r="Y52" i="47" s="1"/>
  <c r="X53" i="47"/>
  <c r="W53" i="47"/>
  <c r="W52" i="47" s="1"/>
  <c r="V53" i="47"/>
  <c r="U53" i="47"/>
  <c r="T53" i="47"/>
  <c r="S53" i="47"/>
  <c r="R53" i="47"/>
  <c r="Q53" i="47"/>
  <c r="P53" i="47"/>
  <c r="P52" i="47" s="1"/>
  <c r="O53" i="47"/>
  <c r="O52" i="47" s="1"/>
  <c r="N53" i="47"/>
  <c r="N52" i="47" s="1"/>
  <c r="M53" i="47"/>
  <c r="M52" i="47" s="1"/>
  <c r="L53" i="47"/>
  <c r="K53" i="47"/>
  <c r="K52" i="47" s="1"/>
  <c r="J53" i="47"/>
  <c r="I53" i="47"/>
  <c r="H53" i="47"/>
  <c r="G53" i="47"/>
  <c r="G52" i="47" s="1"/>
  <c r="F53" i="47"/>
  <c r="F52" i="47" s="1"/>
  <c r="E53" i="47"/>
  <c r="E52" i="47" s="1"/>
  <c r="D53" i="47"/>
  <c r="D52" i="47" s="1"/>
  <c r="C53" i="47"/>
  <c r="B53" i="47"/>
  <c r="B52" i="47" s="1"/>
  <c r="X52" i="47"/>
  <c r="V52" i="47"/>
  <c r="Y28" i="47"/>
  <c r="Y60" i="47" s="1"/>
  <c r="X28" i="47"/>
  <c r="X60" i="47" s="1"/>
  <c r="W28" i="47"/>
  <c r="W60" i="47" s="1"/>
  <c r="V28" i="47"/>
  <c r="U28" i="47"/>
  <c r="T28" i="47"/>
  <c r="S28" i="47"/>
  <c r="R28" i="47"/>
  <c r="Q28" i="47"/>
  <c r="Q60" i="47" s="1"/>
  <c r="P28" i="47"/>
  <c r="P60" i="47" s="1"/>
  <c r="O28" i="47"/>
  <c r="O60" i="47" s="1"/>
  <c r="N28" i="47"/>
  <c r="M28" i="47"/>
  <c r="L28" i="47"/>
  <c r="K28" i="47"/>
  <c r="J28" i="47"/>
  <c r="I28" i="47"/>
  <c r="H28" i="47"/>
  <c r="G28" i="47"/>
  <c r="G77" i="47" s="1"/>
  <c r="F28" i="47"/>
  <c r="F77" i="47" s="1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D52" i="46" s="1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T52" i="46" s="1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N60" i="46"/>
  <c r="H60" i="46"/>
  <c r="G60" i="46"/>
  <c r="F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U52" i="46" s="1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R52" i="46" s="1"/>
  <c r="Q56" i="46"/>
  <c r="Q52" i="46" s="1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P52" i="46" s="1"/>
  <c r="O55" i="46"/>
  <c r="O52" i="46" s="1"/>
  <c r="N55" i="46"/>
  <c r="N52" i="46" s="1"/>
  <c r="M55" i="46"/>
  <c r="M52" i="46" s="1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L52" i="46" s="1"/>
  <c r="K54" i="46"/>
  <c r="K52" i="46" s="1"/>
  <c r="J54" i="46"/>
  <c r="J52" i="46" s="1"/>
  <c r="I54" i="46"/>
  <c r="I52" i="46" s="1"/>
  <c r="H54" i="46"/>
  <c r="G54" i="46"/>
  <c r="F54" i="46"/>
  <c r="E54" i="46"/>
  <c r="D54" i="46"/>
  <c r="C54" i="46"/>
  <c r="B54" i="46"/>
  <c r="Y53" i="46"/>
  <c r="X53" i="46"/>
  <c r="X52" i="46" s="1"/>
  <c r="W53" i="46"/>
  <c r="W52" i="46" s="1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H52" i="46" s="1"/>
  <c r="G53" i="46"/>
  <c r="G52" i="46" s="1"/>
  <c r="F53" i="46"/>
  <c r="F52" i="46" s="1"/>
  <c r="E53" i="46"/>
  <c r="E52" i="46" s="1"/>
  <c r="D53" i="46"/>
  <c r="C53" i="46"/>
  <c r="C52" i="46" s="1"/>
  <c r="B53" i="46"/>
  <c r="B52" i="46" s="1"/>
  <c r="Y52" i="46"/>
  <c r="V52" i="46"/>
  <c r="S52" i="46"/>
  <c r="Y28" i="46"/>
  <c r="X28" i="46"/>
  <c r="X60" i="46" s="1"/>
  <c r="W28" i="46"/>
  <c r="W60" i="46" s="1"/>
  <c r="V28" i="46"/>
  <c r="V60" i="46" s="1"/>
  <c r="U28" i="46"/>
  <c r="T28" i="46"/>
  <c r="S28" i="46"/>
  <c r="R28" i="46"/>
  <c r="Q28" i="46"/>
  <c r="P28" i="46"/>
  <c r="P60" i="46" s="1"/>
  <c r="O28" i="46"/>
  <c r="O60" i="46" s="1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60" i="45"/>
  <c r="M60" i="45"/>
  <c r="E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Y52" i="45" s="1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V52" i="45" s="1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T52" i="45" s="1"/>
  <c r="S56" i="45"/>
  <c r="R56" i="45"/>
  <c r="R52" i="45" s="1"/>
  <c r="Q56" i="45"/>
  <c r="Q52" i="45" s="1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S52" i="45" s="1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X53" i="45"/>
  <c r="W53" i="45"/>
  <c r="W52" i="45" s="1"/>
  <c r="V53" i="45"/>
  <c r="U53" i="45"/>
  <c r="T53" i="45"/>
  <c r="S53" i="45"/>
  <c r="R53" i="45"/>
  <c r="Q53" i="45"/>
  <c r="P53" i="45"/>
  <c r="O53" i="45"/>
  <c r="O52" i="45" s="1"/>
  <c r="N53" i="45"/>
  <c r="N52" i="45" s="1"/>
  <c r="M53" i="45"/>
  <c r="L53" i="45"/>
  <c r="L52" i="45" s="1"/>
  <c r="K53" i="45"/>
  <c r="K52" i="45" s="1"/>
  <c r="J53" i="45"/>
  <c r="J52" i="45" s="1"/>
  <c r="I53" i="45"/>
  <c r="I52" i="45" s="1"/>
  <c r="H53" i="45"/>
  <c r="G53" i="45"/>
  <c r="G52" i="45" s="1"/>
  <c r="F53" i="45"/>
  <c r="F52" i="45" s="1"/>
  <c r="E53" i="45"/>
  <c r="D53" i="45"/>
  <c r="D52" i="45" s="1"/>
  <c r="C53" i="45"/>
  <c r="C52" i="45" s="1"/>
  <c r="B53" i="45"/>
  <c r="B52" i="45" s="1"/>
  <c r="Y28" i="45"/>
  <c r="Y77" i="45" s="1"/>
  <c r="X28" i="45"/>
  <c r="X77" i="47" s="1"/>
  <c r="W28" i="45"/>
  <c r="W77" i="46" s="1"/>
  <c r="V28" i="45"/>
  <c r="V77" i="45" s="1"/>
  <c r="U28" i="45"/>
  <c r="U77" i="45" s="1"/>
  <c r="T28" i="45"/>
  <c r="S28" i="45"/>
  <c r="R28" i="45"/>
  <c r="R77" i="45" s="1"/>
  <c r="Q28" i="45"/>
  <c r="Q77" i="45" s="1"/>
  <c r="P28" i="45"/>
  <c r="O28" i="45"/>
  <c r="N28" i="45"/>
  <c r="N77" i="45" s="1"/>
  <c r="M28" i="45"/>
  <c r="M77" i="45" s="1"/>
  <c r="L28" i="45"/>
  <c r="K28" i="45"/>
  <c r="J28" i="45"/>
  <c r="J60" i="45" s="1"/>
  <c r="I28" i="45"/>
  <c r="I77" i="45" s="1"/>
  <c r="H28" i="45"/>
  <c r="H77" i="47" s="1"/>
  <c r="G28" i="45"/>
  <c r="F28" i="45"/>
  <c r="F60" i="45" s="1"/>
  <c r="E28" i="45"/>
  <c r="E77" i="45" s="1"/>
  <c r="D28" i="45"/>
  <c r="C28" i="45"/>
  <c r="B28" i="45"/>
  <c r="B77" i="45" s="1"/>
  <c r="V38" i="44"/>
  <c r="O38" i="44"/>
  <c r="L38" i="44"/>
  <c r="G38" i="44"/>
  <c r="F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X179" i="4" s="1"/>
  <c r="W33" i="44"/>
  <c r="W38" i="44" s="1"/>
  <c r="W179" i="4" s="1"/>
  <c r="V33" i="44"/>
  <c r="U33" i="44"/>
  <c r="U38" i="44" s="1"/>
  <c r="T33" i="44"/>
  <c r="T38" i="44" s="1"/>
  <c r="T179" i="4" s="1"/>
  <c r="S33" i="44"/>
  <c r="S38" i="44" s="1"/>
  <c r="R33" i="44"/>
  <c r="R38" i="44" s="1"/>
  <c r="Q33" i="44"/>
  <c r="Q38" i="44" s="1"/>
  <c r="P33" i="44"/>
  <c r="P38" i="44" s="1"/>
  <c r="P179" i="4" s="1"/>
  <c r="O33" i="44"/>
  <c r="N33" i="44"/>
  <c r="N38" i="44" s="1"/>
  <c r="M33" i="44"/>
  <c r="M38" i="44" s="1"/>
  <c r="L33" i="44"/>
  <c r="K33" i="44"/>
  <c r="K38" i="44" s="1"/>
  <c r="K179" i="4" s="1"/>
  <c r="J33" i="44"/>
  <c r="J38" i="44" s="1"/>
  <c r="I33" i="44"/>
  <c r="I38" i="44" s="1"/>
  <c r="H33" i="44"/>
  <c r="H38" i="44" s="1"/>
  <c r="G33" i="44"/>
  <c r="F33" i="44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K63" i="43" s="1"/>
  <c r="J73" i="43"/>
  <c r="I73" i="43"/>
  <c r="H73" i="43"/>
  <c r="G73" i="43"/>
  <c r="F73" i="43"/>
  <c r="E73" i="43"/>
  <c r="D73" i="43"/>
  <c r="C73" i="43"/>
  <c r="B73" i="43"/>
  <c r="U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I63" i="43" s="1"/>
  <c r="H69" i="43"/>
  <c r="H63" i="43" s="1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F63" i="43" s="1"/>
  <c r="E67" i="43"/>
  <c r="E63" i="43" s="1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D63" i="43" s="1"/>
  <c r="C66" i="43"/>
  <c r="C63" i="43" s="1"/>
  <c r="B66" i="43"/>
  <c r="B63" i="43" s="1"/>
  <c r="Y65" i="43"/>
  <c r="Y63" i="43" s="1"/>
  <c r="X65" i="43"/>
  <c r="W65" i="43"/>
  <c r="V65" i="43"/>
  <c r="U65" i="43"/>
  <c r="T65" i="43"/>
  <c r="T63" i="43" s="1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X64" i="43"/>
  <c r="X63" i="43" s="1"/>
  <c r="W64" i="43"/>
  <c r="W63" i="43" s="1"/>
  <c r="V64" i="43"/>
  <c r="V63" i="43" s="1"/>
  <c r="U64" i="43"/>
  <c r="U63" i="43" s="1"/>
  <c r="T64" i="43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L64" i="43"/>
  <c r="K64" i="43"/>
  <c r="J64" i="43"/>
  <c r="I64" i="43"/>
  <c r="H64" i="43"/>
  <c r="G64" i="43"/>
  <c r="F64" i="43"/>
  <c r="E64" i="43"/>
  <c r="D64" i="43"/>
  <c r="C64" i="43"/>
  <c r="B64" i="43"/>
  <c r="M63" i="43"/>
  <c r="L63" i="43"/>
  <c r="J63" i="43"/>
  <c r="G63" i="43"/>
  <c r="Y39" i="43"/>
  <c r="X39" i="43"/>
  <c r="W39" i="43"/>
  <c r="V39" i="43"/>
  <c r="U39" i="43"/>
  <c r="T39" i="43"/>
  <c r="T72" i="43" s="1"/>
  <c r="S39" i="43"/>
  <c r="R39" i="43"/>
  <c r="Q39" i="43"/>
  <c r="Q90" i="43" s="1"/>
  <c r="P39" i="43"/>
  <c r="P90" i="43" s="1"/>
  <c r="O39" i="43"/>
  <c r="O90" i="43" s="1"/>
  <c r="N39" i="43"/>
  <c r="N90" i="43" s="1"/>
  <c r="M39" i="43"/>
  <c r="M72" i="43" s="1"/>
  <c r="L39" i="43"/>
  <c r="L72" i="43" s="1"/>
  <c r="K39" i="43"/>
  <c r="J39" i="43"/>
  <c r="I39" i="43"/>
  <c r="H39" i="43"/>
  <c r="G39" i="43"/>
  <c r="F39" i="43"/>
  <c r="E39" i="43"/>
  <c r="E72" i="43" s="1"/>
  <c r="D39" i="43"/>
  <c r="D72" i="43" s="1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V90" i="42"/>
  <c r="N90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G63" i="42" s="1"/>
  <c r="F73" i="42"/>
  <c r="E73" i="42"/>
  <c r="D73" i="42"/>
  <c r="D63" i="42" s="1"/>
  <c r="C73" i="42"/>
  <c r="C63" i="42" s="1"/>
  <c r="B73" i="42"/>
  <c r="V72" i="42"/>
  <c r="N72" i="42"/>
  <c r="M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X63" i="42" s="1"/>
  <c r="W66" i="42"/>
  <c r="W63" i="42" s="1"/>
  <c r="V66" i="42"/>
  <c r="V63" i="42" s="1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T63" i="42" s="1"/>
  <c r="S65" i="42"/>
  <c r="S63" i="42" s="1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W64" i="42"/>
  <c r="V64" i="42"/>
  <c r="U64" i="42"/>
  <c r="T64" i="42"/>
  <c r="S64" i="42"/>
  <c r="R64" i="42"/>
  <c r="R63" i="42" s="1"/>
  <c r="Q64" i="42"/>
  <c r="Q63" i="42" s="1"/>
  <c r="P64" i="42"/>
  <c r="P63" i="42" s="1"/>
  <c r="O64" i="42"/>
  <c r="O63" i="42" s="1"/>
  <c r="N64" i="42"/>
  <c r="N63" i="42" s="1"/>
  <c r="M64" i="42"/>
  <c r="M63" i="42" s="1"/>
  <c r="L64" i="42"/>
  <c r="K64" i="42"/>
  <c r="K63" i="42" s="1"/>
  <c r="J64" i="42"/>
  <c r="J63" i="42" s="1"/>
  <c r="I64" i="42"/>
  <c r="I63" i="42" s="1"/>
  <c r="H64" i="42"/>
  <c r="H63" i="42" s="1"/>
  <c r="G64" i="42"/>
  <c r="F64" i="42"/>
  <c r="F63" i="42" s="1"/>
  <c r="E64" i="42"/>
  <c r="E63" i="42" s="1"/>
  <c r="D64" i="42"/>
  <c r="C64" i="42"/>
  <c r="B64" i="42"/>
  <c r="U63" i="42"/>
  <c r="L63" i="42"/>
  <c r="B63" i="42"/>
  <c r="Y39" i="42"/>
  <c r="Y90" i="42" s="1"/>
  <c r="X39" i="42"/>
  <c r="X90" i="42" s="1"/>
  <c r="W39" i="42"/>
  <c r="V39" i="42"/>
  <c r="U39" i="42"/>
  <c r="U72" i="42" s="1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F72" i="42" s="1"/>
  <c r="E39" i="42"/>
  <c r="E72" i="42" s="1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90" i="41"/>
  <c r="V90" i="41"/>
  <c r="O90" i="41"/>
  <c r="N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O81" i="41" s="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W81" i="41" s="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V81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O72" i="41"/>
  <c r="N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G63" i="41" s="1"/>
  <c r="F69" i="41"/>
  <c r="F63" i="41" s="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C63" i="41" s="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B63" i="41" s="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Y63" i="41" s="1"/>
  <c r="X65" i="41"/>
  <c r="X63" i="41" s="1"/>
  <c r="W65" i="41"/>
  <c r="W63" i="41" s="1"/>
  <c r="V65" i="41"/>
  <c r="V63" i="41" s="1"/>
  <c r="U65" i="41"/>
  <c r="T65" i="41"/>
  <c r="S65" i="41"/>
  <c r="R65" i="41"/>
  <c r="Q65" i="41"/>
  <c r="Q63" i="41" s="1"/>
  <c r="P65" i="41"/>
  <c r="O65" i="41"/>
  <c r="N65" i="41"/>
  <c r="M65" i="41"/>
  <c r="L65" i="41"/>
  <c r="L63" i="41" s="1"/>
  <c r="K65" i="41"/>
  <c r="J65" i="41"/>
  <c r="I65" i="41"/>
  <c r="H65" i="41"/>
  <c r="G65" i="41"/>
  <c r="F65" i="41"/>
  <c r="E65" i="41"/>
  <c r="D65" i="41"/>
  <c r="C65" i="41"/>
  <c r="B65" i="41"/>
  <c r="Y64" i="41"/>
  <c r="X64" i="41"/>
  <c r="W64" i="41"/>
  <c r="V64" i="41"/>
  <c r="U64" i="41"/>
  <c r="U63" i="41" s="1"/>
  <c r="T64" i="41"/>
  <c r="T63" i="41" s="1"/>
  <c r="S64" i="41"/>
  <c r="S63" i="41" s="1"/>
  <c r="R64" i="41"/>
  <c r="R63" i="41" s="1"/>
  <c r="Q64" i="41"/>
  <c r="P64" i="41"/>
  <c r="P63" i="41" s="1"/>
  <c r="O64" i="41"/>
  <c r="O63" i="41" s="1"/>
  <c r="N64" i="41"/>
  <c r="N63" i="41" s="1"/>
  <c r="M64" i="41"/>
  <c r="M63" i="41" s="1"/>
  <c r="L64" i="41"/>
  <c r="K64" i="41"/>
  <c r="J64" i="41"/>
  <c r="I64" i="41"/>
  <c r="H64" i="41"/>
  <c r="H63" i="41" s="1"/>
  <c r="G64" i="41"/>
  <c r="F64" i="41"/>
  <c r="E64" i="41"/>
  <c r="D64" i="41"/>
  <c r="C64" i="41"/>
  <c r="B64" i="41"/>
  <c r="K63" i="41"/>
  <c r="J63" i="41"/>
  <c r="I63" i="41"/>
  <c r="E63" i="41"/>
  <c r="D63" i="41"/>
  <c r="Y39" i="41"/>
  <c r="Y90" i="41" s="1"/>
  <c r="X39" i="41"/>
  <c r="X90" i="41" s="1"/>
  <c r="W39" i="41"/>
  <c r="W72" i="41" s="1"/>
  <c r="V39" i="41"/>
  <c r="V72" i="41" s="1"/>
  <c r="U39" i="41"/>
  <c r="U90" i="43" s="1"/>
  <c r="T39" i="41"/>
  <c r="T90" i="43" s="1"/>
  <c r="S39" i="41"/>
  <c r="S90" i="41" s="1"/>
  <c r="R39" i="41"/>
  <c r="R90" i="41" s="1"/>
  <c r="Q39" i="41"/>
  <c r="Q90" i="41" s="1"/>
  <c r="P39" i="41"/>
  <c r="P90" i="41" s="1"/>
  <c r="O39" i="41"/>
  <c r="N39" i="41"/>
  <c r="M39" i="41"/>
  <c r="M90" i="43" s="1"/>
  <c r="L39" i="41"/>
  <c r="L90" i="43" s="1"/>
  <c r="K39" i="41"/>
  <c r="K90" i="41" s="1"/>
  <c r="J39" i="41"/>
  <c r="J90" i="41" s="1"/>
  <c r="I39" i="41"/>
  <c r="I90" i="41" s="1"/>
  <c r="H39" i="41"/>
  <c r="H90" i="41" s="1"/>
  <c r="H81" i="41" s="1"/>
  <c r="G39" i="41"/>
  <c r="G72" i="41" s="1"/>
  <c r="F39" i="41"/>
  <c r="F72" i="41" s="1"/>
  <c r="E39" i="41"/>
  <c r="E90" i="43" s="1"/>
  <c r="D39" i="41"/>
  <c r="D90" i="43" s="1"/>
  <c r="C39" i="41"/>
  <c r="C90" i="41" s="1"/>
  <c r="C81" i="41" s="1"/>
  <c r="B39" i="41"/>
  <c r="B90" i="41" s="1"/>
  <c r="B81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S63" i="39"/>
  <c r="K63" i="39"/>
  <c r="J63" i="39"/>
  <c r="C63" i="39"/>
  <c r="B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E60" i="39"/>
  <c r="D60" i="39"/>
  <c r="C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R57" i="39"/>
  <c r="C57" i="39"/>
  <c r="B57" i="39"/>
  <c r="Y56" i="39"/>
  <c r="Y51" i="39" s="1"/>
  <c r="X56" i="39"/>
  <c r="X51" i="39" s="1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W52" i="39"/>
  <c r="V52" i="39"/>
  <c r="U52" i="39"/>
  <c r="U51" i="39" s="1"/>
  <c r="T52" i="39"/>
  <c r="T51" i="39" s="1"/>
  <c r="S52" i="39"/>
  <c r="S51" i="39" s="1"/>
  <c r="R52" i="39"/>
  <c r="R51" i="39" s="1"/>
  <c r="Q52" i="39"/>
  <c r="Q51" i="39" s="1"/>
  <c r="P52" i="39"/>
  <c r="P51" i="39" s="1"/>
  <c r="O52" i="39"/>
  <c r="N52" i="39"/>
  <c r="M52" i="39"/>
  <c r="M51" i="39" s="1"/>
  <c r="L52" i="39"/>
  <c r="L51" i="39" s="1"/>
  <c r="K52" i="39"/>
  <c r="K51" i="39" s="1"/>
  <c r="J52" i="39"/>
  <c r="J51" i="39" s="1"/>
  <c r="I52" i="39"/>
  <c r="I51" i="39" s="1"/>
  <c r="H52" i="39"/>
  <c r="H51" i="39" s="1"/>
  <c r="G52" i="39"/>
  <c r="F52" i="39"/>
  <c r="E52" i="39"/>
  <c r="E51" i="39" s="1"/>
  <c r="D52" i="39"/>
  <c r="C52" i="39"/>
  <c r="C51" i="39" s="1"/>
  <c r="B52" i="39"/>
  <c r="B51" i="39" s="1"/>
  <c r="D51" i="39"/>
  <c r="Y27" i="39"/>
  <c r="X27" i="39"/>
  <c r="W27" i="39"/>
  <c r="V27" i="39"/>
  <c r="V63" i="39" s="1"/>
  <c r="U27" i="39"/>
  <c r="U63" i="39" s="1"/>
  <c r="T27" i="39"/>
  <c r="T63" i="39" s="1"/>
  <c r="S27" i="39"/>
  <c r="R27" i="39"/>
  <c r="R63" i="39" s="1"/>
  <c r="Q27" i="39"/>
  <c r="P27" i="39"/>
  <c r="O27" i="39"/>
  <c r="O63" i="39" s="1"/>
  <c r="N27" i="39"/>
  <c r="M27" i="39"/>
  <c r="L27" i="39"/>
  <c r="L63" i="39" s="1"/>
  <c r="K27" i="39"/>
  <c r="J27" i="39"/>
  <c r="I27" i="39"/>
  <c r="H27" i="39"/>
  <c r="G27" i="39"/>
  <c r="G63" i="39" s="1"/>
  <c r="F27" i="39"/>
  <c r="F63" i="39" s="1"/>
  <c r="E27" i="39"/>
  <c r="E63" i="39" s="1"/>
  <c r="D27" i="39"/>
  <c r="C27" i="39"/>
  <c r="B27" i="39"/>
  <c r="Y24" i="39"/>
  <c r="X24" i="39"/>
  <c r="W24" i="39"/>
  <c r="W60" i="39" s="1"/>
  <c r="V24" i="39"/>
  <c r="V60" i="39" s="1"/>
  <c r="U24" i="39"/>
  <c r="U60" i="39" s="1"/>
  <c r="T24" i="39"/>
  <c r="T60" i="39" s="1"/>
  <c r="S24" i="39"/>
  <c r="S60" i="39" s="1"/>
  <c r="R24" i="39"/>
  <c r="Q24" i="39"/>
  <c r="P24" i="39"/>
  <c r="O24" i="39"/>
  <c r="O79" i="39" s="1"/>
  <c r="N24" i="39"/>
  <c r="N60" i="39" s="1"/>
  <c r="M24" i="39"/>
  <c r="M60" i="39" s="1"/>
  <c r="L24" i="39"/>
  <c r="L60" i="39" s="1"/>
  <c r="K24" i="39"/>
  <c r="K60" i="39" s="1"/>
  <c r="J24" i="39"/>
  <c r="J60" i="39" s="1"/>
  <c r="I24" i="39"/>
  <c r="H24" i="39"/>
  <c r="G24" i="39"/>
  <c r="G60" i="39" s="1"/>
  <c r="F24" i="39"/>
  <c r="E24" i="39"/>
  <c r="D24" i="39"/>
  <c r="C24" i="39"/>
  <c r="B24" i="39"/>
  <c r="B60" i="39" s="1"/>
  <c r="Y16" i="39"/>
  <c r="X16" i="39"/>
  <c r="W16" i="39"/>
  <c r="W57" i="39" s="1"/>
  <c r="V16" i="39"/>
  <c r="V57" i="39" s="1"/>
  <c r="U16" i="39"/>
  <c r="U57" i="39" s="1"/>
  <c r="T16" i="39"/>
  <c r="S16" i="39"/>
  <c r="S57" i="39" s="1"/>
  <c r="R16" i="39"/>
  <c r="Q16" i="39"/>
  <c r="P16" i="39"/>
  <c r="O16" i="39"/>
  <c r="O57" i="39" s="1"/>
  <c r="N16" i="39"/>
  <c r="N57" i="39" s="1"/>
  <c r="M16" i="39"/>
  <c r="M57" i="39" s="1"/>
  <c r="L16" i="39"/>
  <c r="L57" i="39" s="1"/>
  <c r="K16" i="39"/>
  <c r="K57" i="39" s="1"/>
  <c r="J16" i="39"/>
  <c r="J57" i="39" s="1"/>
  <c r="I16" i="39"/>
  <c r="H16" i="39"/>
  <c r="G16" i="39"/>
  <c r="G78" i="39" s="1"/>
  <c r="F16" i="39"/>
  <c r="F57" i="39" s="1"/>
  <c r="E16" i="39"/>
  <c r="E57" i="39" s="1"/>
  <c r="D16" i="39"/>
  <c r="D57" i="39" s="1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G63" i="38"/>
  <c r="F63" i="38"/>
  <c r="B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Q51" i="38" s="1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C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Q57" i="38"/>
  <c r="Y56" i="38"/>
  <c r="X56" i="38"/>
  <c r="W56" i="38"/>
  <c r="V56" i="38"/>
  <c r="V51" i="38" s="1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T51" i="38" s="1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R51" i="38" s="1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U52" i="38"/>
  <c r="U51" i="38" s="1"/>
  <c r="T52" i="38"/>
  <c r="S52" i="38"/>
  <c r="R52" i="38"/>
  <c r="Q52" i="38"/>
  <c r="P52" i="38"/>
  <c r="O52" i="38"/>
  <c r="N52" i="38"/>
  <c r="N51" i="38" s="1"/>
  <c r="M52" i="38"/>
  <c r="M51" i="38" s="1"/>
  <c r="L52" i="38"/>
  <c r="L51" i="38" s="1"/>
  <c r="K52" i="38"/>
  <c r="J52" i="38"/>
  <c r="J51" i="38" s="1"/>
  <c r="I52" i="38"/>
  <c r="H52" i="38"/>
  <c r="G52" i="38"/>
  <c r="F52" i="38"/>
  <c r="F51" i="38" s="1"/>
  <c r="E52" i="38"/>
  <c r="E51" i="38" s="1"/>
  <c r="D52" i="38"/>
  <c r="D51" i="38" s="1"/>
  <c r="C52" i="38"/>
  <c r="B52" i="38"/>
  <c r="B51" i="38" s="1"/>
  <c r="Y27" i="38"/>
  <c r="Y63" i="38" s="1"/>
  <c r="X27" i="38"/>
  <c r="X63" i="38" s="1"/>
  <c r="W27" i="38"/>
  <c r="W63" i="38" s="1"/>
  <c r="V27" i="38"/>
  <c r="V63" i="38" s="1"/>
  <c r="U27" i="38"/>
  <c r="T27" i="38"/>
  <c r="S27" i="38"/>
  <c r="S63" i="38" s="1"/>
  <c r="R27" i="38"/>
  <c r="R80" i="38" s="1"/>
  <c r="Q27" i="38"/>
  <c r="Q80" i="38" s="1"/>
  <c r="P27" i="38"/>
  <c r="P80" i="38" s="1"/>
  <c r="O27" i="38"/>
  <c r="O63" i="38" s="1"/>
  <c r="N27" i="38"/>
  <c r="N63" i="38" s="1"/>
  <c r="M27" i="38"/>
  <c r="L27" i="38"/>
  <c r="K27" i="38"/>
  <c r="K80" i="38" s="1"/>
  <c r="J27" i="38"/>
  <c r="J63" i="38" s="1"/>
  <c r="I27" i="38"/>
  <c r="I63" i="38" s="1"/>
  <c r="H27" i="38"/>
  <c r="H63" i="38" s="1"/>
  <c r="G27" i="38"/>
  <c r="F27" i="38"/>
  <c r="E27" i="38"/>
  <c r="D27" i="38"/>
  <c r="C27" i="38"/>
  <c r="C80" i="38" s="1"/>
  <c r="B27" i="38"/>
  <c r="Y24" i="38"/>
  <c r="Y60" i="38" s="1"/>
  <c r="X24" i="38"/>
  <c r="X60" i="38" s="1"/>
  <c r="W24" i="38"/>
  <c r="W60" i="38" s="1"/>
  <c r="V24" i="38"/>
  <c r="V60" i="38" s="1"/>
  <c r="U24" i="38"/>
  <c r="T24" i="38"/>
  <c r="S24" i="38"/>
  <c r="S60" i="38" s="1"/>
  <c r="R24" i="38"/>
  <c r="Q24" i="38"/>
  <c r="Q60" i="38" s="1"/>
  <c r="P24" i="38"/>
  <c r="P60" i="38" s="1"/>
  <c r="O24" i="38"/>
  <c r="O60" i="38" s="1"/>
  <c r="N24" i="38"/>
  <c r="N60" i="38" s="1"/>
  <c r="M24" i="38"/>
  <c r="L24" i="38"/>
  <c r="K24" i="38"/>
  <c r="K60" i="38" s="1"/>
  <c r="J24" i="38"/>
  <c r="J60" i="38" s="1"/>
  <c r="I24" i="38"/>
  <c r="I60" i="38" s="1"/>
  <c r="H24" i="38"/>
  <c r="H60" i="38" s="1"/>
  <c r="G24" i="38"/>
  <c r="G79" i="38" s="1"/>
  <c r="F24" i="38"/>
  <c r="F60" i="38" s="1"/>
  <c r="E24" i="38"/>
  <c r="D24" i="38"/>
  <c r="C24" i="38"/>
  <c r="B24" i="38"/>
  <c r="B60" i="38" s="1"/>
  <c r="Y16" i="38"/>
  <c r="Y57" i="38" s="1"/>
  <c r="X16" i="38"/>
  <c r="X57" i="38" s="1"/>
  <c r="W16" i="38"/>
  <c r="W57" i="38" s="1"/>
  <c r="V16" i="38"/>
  <c r="V57" i="38" s="1"/>
  <c r="U16" i="38"/>
  <c r="T16" i="38"/>
  <c r="S16" i="38"/>
  <c r="R16" i="38"/>
  <c r="R57" i="38" s="1"/>
  <c r="Q16" i="38"/>
  <c r="P16" i="38"/>
  <c r="P57" i="38" s="1"/>
  <c r="O16" i="38"/>
  <c r="O57" i="38" s="1"/>
  <c r="N16" i="38"/>
  <c r="N57" i="38" s="1"/>
  <c r="M16" i="38"/>
  <c r="L16" i="38"/>
  <c r="K16" i="38"/>
  <c r="K57" i="38" s="1"/>
  <c r="J16" i="38"/>
  <c r="J57" i="38" s="1"/>
  <c r="I16" i="38"/>
  <c r="I57" i="38" s="1"/>
  <c r="H16" i="38"/>
  <c r="H57" i="38" s="1"/>
  <c r="G16" i="38"/>
  <c r="G57" i="38" s="1"/>
  <c r="F16" i="38"/>
  <c r="F57" i="38" s="1"/>
  <c r="E16" i="38"/>
  <c r="D16" i="38"/>
  <c r="C16" i="38"/>
  <c r="C57" i="38" s="1"/>
  <c r="B16" i="38"/>
  <c r="B78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I80" i="37"/>
  <c r="K79" i="37"/>
  <c r="C79" i="37"/>
  <c r="B79" i="37"/>
  <c r="Y78" i="37"/>
  <c r="X78" i="37"/>
  <c r="P78" i="37"/>
  <c r="I78" i="37"/>
  <c r="H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D51" i="37" s="1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X51" i="37" s="1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Q63" i="37"/>
  <c r="P63" i="37"/>
  <c r="I63" i="37"/>
  <c r="H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K60" i="37"/>
  <c r="C60" i="37"/>
  <c r="B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I57" i="37"/>
  <c r="H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W51" i="37" s="1"/>
  <c r="V53" i="37"/>
  <c r="U53" i="37"/>
  <c r="T53" i="37"/>
  <c r="S53" i="37"/>
  <c r="R53" i="37"/>
  <c r="Q53" i="37"/>
  <c r="Q51" i="37" s="1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X52" i="37"/>
  <c r="W52" i="37"/>
  <c r="V52" i="37"/>
  <c r="V51" i="37" s="1"/>
  <c r="U52" i="37"/>
  <c r="U51" i="37" s="1"/>
  <c r="T52" i="37"/>
  <c r="T51" i="37" s="1"/>
  <c r="S52" i="37"/>
  <c r="S51" i="37" s="1"/>
  <c r="R52" i="37"/>
  <c r="Q52" i="37"/>
  <c r="P52" i="37"/>
  <c r="P51" i="37" s="1"/>
  <c r="O52" i="37"/>
  <c r="O51" i="37" s="1"/>
  <c r="N52" i="37"/>
  <c r="N51" i="37" s="1"/>
  <c r="M52" i="37"/>
  <c r="M51" i="37" s="1"/>
  <c r="L52" i="37"/>
  <c r="L51" i="37" s="1"/>
  <c r="K52" i="37"/>
  <c r="K51" i="37" s="1"/>
  <c r="J52" i="37"/>
  <c r="J51" i="37" s="1"/>
  <c r="I52" i="37"/>
  <c r="I51" i="37" s="1"/>
  <c r="H52" i="37"/>
  <c r="H51" i="37" s="1"/>
  <c r="G52" i="37"/>
  <c r="G51" i="37" s="1"/>
  <c r="F52" i="37"/>
  <c r="F51" i="37" s="1"/>
  <c r="E52" i="37"/>
  <c r="E51" i="37" s="1"/>
  <c r="D52" i="37"/>
  <c r="C52" i="37"/>
  <c r="C51" i="37" s="1"/>
  <c r="B52" i="37"/>
  <c r="B51" i="37" s="1"/>
  <c r="Y51" i="37"/>
  <c r="R51" i="37"/>
  <c r="Y27" i="37"/>
  <c r="Y80" i="37" s="1"/>
  <c r="X27" i="37"/>
  <c r="X80" i="37" s="1"/>
  <c r="W27" i="37"/>
  <c r="W80" i="37" s="1"/>
  <c r="V27" i="37"/>
  <c r="V80" i="37" s="1"/>
  <c r="U27" i="37"/>
  <c r="U63" i="37" s="1"/>
  <c r="T27" i="37"/>
  <c r="T63" i="37" s="1"/>
  <c r="S27" i="37"/>
  <c r="S63" i="37" s="1"/>
  <c r="R27" i="37"/>
  <c r="R63" i="37" s="1"/>
  <c r="Q27" i="37"/>
  <c r="Q80" i="37" s="1"/>
  <c r="P27" i="37"/>
  <c r="P80" i="37" s="1"/>
  <c r="O27" i="37"/>
  <c r="O80" i="38" s="1"/>
  <c r="N27" i="37"/>
  <c r="N80" i="37" s="1"/>
  <c r="M27" i="37"/>
  <c r="M63" i="37" s="1"/>
  <c r="L27" i="37"/>
  <c r="L63" i="37" s="1"/>
  <c r="K27" i="37"/>
  <c r="K63" i="37" s="1"/>
  <c r="J27" i="37"/>
  <c r="J63" i="37" s="1"/>
  <c r="I27" i="37"/>
  <c r="H27" i="37"/>
  <c r="H80" i="37" s="1"/>
  <c r="G27" i="37"/>
  <c r="G80" i="37" s="1"/>
  <c r="F27" i="37"/>
  <c r="F80" i="38" s="1"/>
  <c r="E27" i="37"/>
  <c r="E80" i="37" s="1"/>
  <c r="D27" i="37"/>
  <c r="D80" i="37" s="1"/>
  <c r="C27" i="37"/>
  <c r="C80" i="39" s="1"/>
  <c r="B27" i="37"/>
  <c r="Y24" i="37"/>
  <c r="X24" i="37"/>
  <c r="W24" i="37"/>
  <c r="W79" i="37" s="1"/>
  <c r="V24" i="37"/>
  <c r="V79" i="37" s="1"/>
  <c r="U24" i="37"/>
  <c r="U79" i="37" s="1"/>
  <c r="T24" i="37"/>
  <c r="T79" i="37" s="1"/>
  <c r="S24" i="37"/>
  <c r="S60" i="37" s="1"/>
  <c r="R24" i="37"/>
  <c r="R60" i="37" s="1"/>
  <c r="Q24" i="37"/>
  <c r="Q79" i="38" s="1"/>
  <c r="P24" i="37"/>
  <c r="P79" i="38" s="1"/>
  <c r="O24" i="37"/>
  <c r="O79" i="37" s="1"/>
  <c r="N24" i="37"/>
  <c r="N79" i="37" s="1"/>
  <c r="M24" i="37"/>
  <c r="M79" i="37" s="1"/>
  <c r="L24" i="37"/>
  <c r="L79" i="37" s="1"/>
  <c r="K24" i="37"/>
  <c r="K79" i="39" s="1"/>
  <c r="J24" i="37"/>
  <c r="J60" i="37" s="1"/>
  <c r="I24" i="37"/>
  <c r="I79" i="37" s="1"/>
  <c r="H24" i="37"/>
  <c r="G24" i="37"/>
  <c r="G79" i="37" s="1"/>
  <c r="F24" i="37"/>
  <c r="F79" i="37" s="1"/>
  <c r="E24" i="37"/>
  <c r="E79" i="37" s="1"/>
  <c r="D24" i="37"/>
  <c r="D79" i="37" s="1"/>
  <c r="C24" i="37"/>
  <c r="C79" i="39" s="1"/>
  <c r="B24" i="37"/>
  <c r="Y16" i="37"/>
  <c r="Y78" i="38" s="1"/>
  <c r="X16" i="37"/>
  <c r="X57" i="37" s="1"/>
  <c r="W16" i="37"/>
  <c r="W78" i="37" s="1"/>
  <c r="V16" i="37"/>
  <c r="U16" i="37"/>
  <c r="U78" i="37" s="1"/>
  <c r="T16" i="37"/>
  <c r="T78" i="37" s="1"/>
  <c r="S16" i="37"/>
  <c r="R16" i="37"/>
  <c r="Q16" i="37"/>
  <c r="Q78" i="38" s="1"/>
  <c r="P16" i="37"/>
  <c r="P57" i="37" s="1"/>
  <c r="O16" i="37"/>
  <c r="O78" i="38" s="1"/>
  <c r="N16" i="37"/>
  <c r="N78" i="38" s="1"/>
  <c r="M16" i="37"/>
  <c r="M78" i="37" s="1"/>
  <c r="L16" i="37"/>
  <c r="L78" i="37" s="1"/>
  <c r="K16" i="37"/>
  <c r="K78" i="37" s="1"/>
  <c r="J16" i="37"/>
  <c r="I16" i="37"/>
  <c r="H16" i="37"/>
  <c r="G16" i="37"/>
  <c r="G78" i="38" s="1"/>
  <c r="F16" i="37"/>
  <c r="F78" i="38" s="1"/>
  <c r="E16" i="37"/>
  <c r="E78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S177" i="4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E51" i="35" s="1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X63" i="35"/>
  <c r="W63" i="35"/>
  <c r="P63" i="35"/>
  <c r="O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R60" i="35"/>
  <c r="Q60" i="35"/>
  <c r="J60" i="35"/>
  <c r="I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C51" i="35" s="1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P57" i="35"/>
  <c r="O57" i="35"/>
  <c r="H57" i="35"/>
  <c r="G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D51" i="35" s="1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B51" i="35" s="1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Y51" i="35" s="1"/>
  <c r="X53" i="35"/>
  <c r="X51" i="35" s="1"/>
  <c r="W53" i="35"/>
  <c r="W51" i="35" s="1"/>
  <c r="V53" i="35"/>
  <c r="V51" i="35" s="1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X52" i="35"/>
  <c r="W52" i="35"/>
  <c r="V52" i="35"/>
  <c r="U52" i="35"/>
  <c r="U51" i="35" s="1"/>
  <c r="T52" i="35"/>
  <c r="T51" i="35" s="1"/>
  <c r="S52" i="35"/>
  <c r="S51" i="35" s="1"/>
  <c r="R52" i="35"/>
  <c r="R51" i="35" s="1"/>
  <c r="Q52" i="35"/>
  <c r="Q51" i="35" s="1"/>
  <c r="P52" i="35"/>
  <c r="P51" i="35" s="1"/>
  <c r="O52" i="35"/>
  <c r="O51" i="35" s="1"/>
  <c r="N52" i="35"/>
  <c r="N51" i="35" s="1"/>
  <c r="M52" i="35"/>
  <c r="M51" i="35" s="1"/>
  <c r="L52" i="35"/>
  <c r="K52" i="35"/>
  <c r="K51" i="35" s="1"/>
  <c r="J52" i="35"/>
  <c r="J51" i="35" s="1"/>
  <c r="I52" i="35"/>
  <c r="I51" i="35" s="1"/>
  <c r="H52" i="35"/>
  <c r="H51" i="35" s="1"/>
  <c r="G52" i="35"/>
  <c r="F52" i="35"/>
  <c r="E52" i="35"/>
  <c r="D52" i="35"/>
  <c r="C52" i="35"/>
  <c r="B52" i="35"/>
  <c r="L51" i="35"/>
  <c r="G51" i="35"/>
  <c r="F51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H63" i="35" s="1"/>
  <c r="G27" i="35"/>
  <c r="G63" i="35" s="1"/>
  <c r="F27" i="35"/>
  <c r="E27" i="35"/>
  <c r="E80" i="35" s="1"/>
  <c r="D27" i="35"/>
  <c r="C27" i="35"/>
  <c r="B27" i="35"/>
  <c r="Y24" i="35"/>
  <c r="Y60" i="35" s="1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B60" i="35" s="1"/>
  <c r="Y16" i="35"/>
  <c r="X16" i="35"/>
  <c r="X57" i="35" s="1"/>
  <c r="W16" i="35"/>
  <c r="W57" i="35" s="1"/>
  <c r="V16" i="35"/>
  <c r="U16" i="35"/>
  <c r="U78" i="35" s="1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C51" i="34" s="1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T63" i="34"/>
  <c r="S63" i="34"/>
  <c r="L63" i="34"/>
  <c r="K63" i="34"/>
  <c r="C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N60" i="34"/>
  <c r="M60" i="34"/>
  <c r="L60" i="34"/>
  <c r="F60" i="34"/>
  <c r="E60" i="34"/>
  <c r="D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T51" i="34" s="1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L57" i="34"/>
  <c r="K57" i="34"/>
  <c r="D57" i="34"/>
  <c r="C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Y51" i="34" s="1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X51" i="34" s="1"/>
  <c r="W54" i="34"/>
  <c r="W51" i="34" s="1"/>
  <c r="V54" i="34"/>
  <c r="V51" i="34" s="1"/>
  <c r="U54" i="34"/>
  <c r="U51" i="34" s="1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S51" i="34" s="1"/>
  <c r="R53" i="34"/>
  <c r="R51" i="34" s="1"/>
  <c r="Q53" i="34"/>
  <c r="P53" i="34"/>
  <c r="O53" i="34"/>
  <c r="N53" i="34"/>
  <c r="M53" i="34"/>
  <c r="L53" i="34"/>
  <c r="K53" i="34"/>
  <c r="J53" i="34"/>
  <c r="I53" i="34"/>
  <c r="I51" i="34" s="1"/>
  <c r="H53" i="34"/>
  <c r="G53" i="34"/>
  <c r="F53" i="34"/>
  <c r="E53" i="34"/>
  <c r="D53" i="34"/>
  <c r="C53" i="34"/>
  <c r="B53" i="34"/>
  <c r="Y52" i="34"/>
  <c r="X52" i="34"/>
  <c r="W52" i="34"/>
  <c r="V52" i="34"/>
  <c r="U52" i="34"/>
  <c r="T52" i="34"/>
  <c r="S52" i="34"/>
  <c r="R52" i="34"/>
  <c r="Q52" i="34"/>
  <c r="Q51" i="34" s="1"/>
  <c r="P52" i="34"/>
  <c r="P51" i="34" s="1"/>
  <c r="O52" i="34"/>
  <c r="O51" i="34" s="1"/>
  <c r="N52" i="34"/>
  <c r="N51" i="34" s="1"/>
  <c r="M52" i="34"/>
  <c r="M51" i="34" s="1"/>
  <c r="L52" i="34"/>
  <c r="L51" i="34" s="1"/>
  <c r="K52" i="34"/>
  <c r="K51" i="34" s="1"/>
  <c r="J52" i="34"/>
  <c r="J51" i="34" s="1"/>
  <c r="I52" i="34"/>
  <c r="H52" i="34"/>
  <c r="H51" i="34" s="1"/>
  <c r="G52" i="34"/>
  <c r="G51" i="34" s="1"/>
  <c r="F52" i="34"/>
  <c r="F51" i="34" s="1"/>
  <c r="E52" i="34"/>
  <c r="E51" i="34" s="1"/>
  <c r="D52" i="34"/>
  <c r="D51" i="34" s="1"/>
  <c r="C52" i="34"/>
  <c r="B52" i="34"/>
  <c r="B51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E80" i="34" s="1"/>
  <c r="D27" i="34"/>
  <c r="D63" i="34" s="1"/>
  <c r="C27" i="34"/>
  <c r="B27" i="34"/>
  <c r="Y24" i="34"/>
  <c r="X24" i="34"/>
  <c r="W24" i="34"/>
  <c r="W79" i="34" s="1"/>
  <c r="V24" i="34"/>
  <c r="V60" i="34" s="1"/>
  <c r="U24" i="34"/>
  <c r="U60" i="34" s="1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Y16" i="34"/>
  <c r="X16" i="34"/>
  <c r="X78" i="34" s="1"/>
  <c r="W16" i="34"/>
  <c r="V16" i="34"/>
  <c r="U16" i="34"/>
  <c r="U78" i="34" s="1"/>
  <c r="T16" i="34"/>
  <c r="T57" i="34" s="1"/>
  <c r="S16" i="34"/>
  <c r="S57" i="34" s="1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D80" i="33"/>
  <c r="G79" i="33"/>
  <c r="X78" i="33"/>
  <c r="W78" i="33"/>
  <c r="O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L63" i="33"/>
  <c r="H63" i="33"/>
  <c r="G63" i="33"/>
  <c r="D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I60" i="33"/>
  <c r="H60" i="33"/>
  <c r="G60" i="33"/>
  <c r="B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X57" i="33"/>
  <c r="W57" i="33"/>
  <c r="O57" i="33"/>
  <c r="D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Y51" i="33" s="1"/>
  <c r="X54" i="33"/>
  <c r="X51" i="33" s="1"/>
  <c r="W54" i="33"/>
  <c r="W51" i="33" s="1"/>
  <c r="V54" i="33"/>
  <c r="V51" i="33" s="1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U51" i="33" s="1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W52" i="33"/>
  <c r="V52" i="33"/>
  <c r="U52" i="33"/>
  <c r="T52" i="33"/>
  <c r="S52" i="33"/>
  <c r="R52" i="33"/>
  <c r="Q52" i="33"/>
  <c r="Q51" i="33" s="1"/>
  <c r="P52" i="33"/>
  <c r="P51" i="33" s="1"/>
  <c r="O52" i="33"/>
  <c r="O51" i="33" s="1"/>
  <c r="N52" i="33"/>
  <c r="N51" i="33" s="1"/>
  <c r="M52" i="33"/>
  <c r="M51" i="33" s="1"/>
  <c r="L52" i="33"/>
  <c r="K52" i="33"/>
  <c r="J52" i="33"/>
  <c r="I52" i="33"/>
  <c r="I51" i="33" s="1"/>
  <c r="H52" i="33"/>
  <c r="H51" i="33" s="1"/>
  <c r="G52" i="33"/>
  <c r="G51" i="33" s="1"/>
  <c r="F52" i="33"/>
  <c r="F51" i="33" s="1"/>
  <c r="E52" i="33"/>
  <c r="E51" i="33" s="1"/>
  <c r="D52" i="33"/>
  <c r="C52" i="33"/>
  <c r="B52" i="33"/>
  <c r="Y27" i="33"/>
  <c r="Y80" i="33" s="1"/>
  <c r="X27" i="33"/>
  <c r="X80" i="35" s="1"/>
  <c r="W27" i="33"/>
  <c r="W80" i="35" s="1"/>
  <c r="V27" i="33"/>
  <c r="U27" i="33"/>
  <c r="T27" i="33"/>
  <c r="T80" i="34" s="1"/>
  <c r="S27" i="33"/>
  <c r="S80" i="34" s="1"/>
  <c r="R27" i="33"/>
  <c r="R80" i="33" s="1"/>
  <c r="Q27" i="33"/>
  <c r="Q80" i="33" s="1"/>
  <c r="P27" i="33"/>
  <c r="P80" i="35" s="1"/>
  <c r="O27" i="33"/>
  <c r="O80" i="35" s="1"/>
  <c r="N27" i="33"/>
  <c r="M27" i="33"/>
  <c r="L27" i="33"/>
  <c r="L80" i="34" s="1"/>
  <c r="K27" i="33"/>
  <c r="K80" i="34" s="1"/>
  <c r="J27" i="33"/>
  <c r="J80" i="33" s="1"/>
  <c r="I27" i="33"/>
  <c r="I80" i="33" s="1"/>
  <c r="H27" i="33"/>
  <c r="G27" i="33"/>
  <c r="F27" i="33"/>
  <c r="E27" i="33"/>
  <c r="D27" i="33"/>
  <c r="D80" i="34" s="1"/>
  <c r="C27" i="33"/>
  <c r="C80" i="34" s="1"/>
  <c r="B27" i="33"/>
  <c r="B80" i="33" s="1"/>
  <c r="Y24" i="33"/>
  <c r="X24" i="33"/>
  <c r="X79" i="33" s="1"/>
  <c r="W24" i="33"/>
  <c r="W79" i="33" s="1"/>
  <c r="V24" i="33"/>
  <c r="U24" i="33"/>
  <c r="T24" i="33"/>
  <c r="T79" i="33" s="1"/>
  <c r="S24" i="33"/>
  <c r="S79" i="33" s="1"/>
  <c r="R24" i="33"/>
  <c r="R79" i="35" s="1"/>
  <c r="Q24" i="33"/>
  <c r="Q79" i="35" s="1"/>
  <c r="P24" i="33"/>
  <c r="P79" i="33" s="1"/>
  <c r="O24" i="33"/>
  <c r="O79" i="33" s="1"/>
  <c r="N24" i="33"/>
  <c r="M24" i="33"/>
  <c r="L24" i="33"/>
  <c r="L79" i="33" s="1"/>
  <c r="K24" i="33"/>
  <c r="K79" i="33" s="1"/>
  <c r="J24" i="33"/>
  <c r="J79" i="35" s="1"/>
  <c r="I24" i="33"/>
  <c r="H24" i="33"/>
  <c r="H79" i="33" s="1"/>
  <c r="G24" i="33"/>
  <c r="F24" i="33"/>
  <c r="E24" i="33"/>
  <c r="D24" i="33"/>
  <c r="D79" i="33" s="1"/>
  <c r="C24" i="33"/>
  <c r="C79" i="33" s="1"/>
  <c r="B24" i="33"/>
  <c r="B79" i="35" s="1"/>
  <c r="Y16" i="33"/>
  <c r="Y78" i="33" s="1"/>
  <c r="X16" i="33"/>
  <c r="X78" i="35" s="1"/>
  <c r="W16" i="33"/>
  <c r="V16" i="33"/>
  <c r="U16" i="33"/>
  <c r="T16" i="33"/>
  <c r="T78" i="34" s="1"/>
  <c r="S16" i="33"/>
  <c r="S78" i="34" s="1"/>
  <c r="R16" i="33"/>
  <c r="R78" i="33" s="1"/>
  <c r="Q16" i="33"/>
  <c r="Q78" i="33" s="1"/>
  <c r="P16" i="33"/>
  <c r="P78" i="35" s="1"/>
  <c r="O16" i="33"/>
  <c r="O78" i="35" s="1"/>
  <c r="N16" i="33"/>
  <c r="M16" i="33"/>
  <c r="L16" i="33"/>
  <c r="L78" i="34" s="1"/>
  <c r="K16" i="33"/>
  <c r="K78" i="34" s="1"/>
  <c r="J16" i="33"/>
  <c r="J78" i="33" s="1"/>
  <c r="I16" i="33"/>
  <c r="I78" i="33" s="1"/>
  <c r="H16" i="33"/>
  <c r="H78" i="35" s="1"/>
  <c r="G16" i="33"/>
  <c r="G78" i="35" s="1"/>
  <c r="F16" i="33"/>
  <c r="E16" i="33"/>
  <c r="D16" i="33"/>
  <c r="D78" i="34" s="1"/>
  <c r="C16" i="33"/>
  <c r="C78" i="34" s="1"/>
  <c r="B16" i="33"/>
  <c r="B78" i="33" s="1"/>
  <c r="X38" i="32"/>
  <c r="W38" i="32"/>
  <c r="S38" i="32"/>
  <c r="P38" i="32"/>
  <c r="G38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W33" i="32"/>
  <c r="V33" i="32"/>
  <c r="V38" i="32" s="1"/>
  <c r="U33" i="32"/>
  <c r="U38" i="32" s="1"/>
  <c r="T33" i="32"/>
  <c r="T38" i="32" s="1"/>
  <c r="S33" i="32"/>
  <c r="R33" i="32"/>
  <c r="R38" i="32" s="1"/>
  <c r="Q33" i="32"/>
  <c r="Q38" i="32" s="1"/>
  <c r="P33" i="32"/>
  <c r="O33" i="32"/>
  <c r="O38" i="32" s="1"/>
  <c r="O176" i="4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H176" i="4" s="1"/>
  <c r="G33" i="32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J105" i="31"/>
  <c r="I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X84" i="31" s="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T84" i="31" s="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W84" i="31" s="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S84" i="31" s="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R84" i="31" s="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Q84" i="31" s="1"/>
  <c r="P85" i="31"/>
  <c r="P84" i="31" s="1"/>
  <c r="O85" i="31"/>
  <c r="O84" i="31" s="1"/>
  <c r="N85" i="31"/>
  <c r="N84" i="31" s="1"/>
  <c r="M85" i="31"/>
  <c r="M84" i="31" s="1"/>
  <c r="L85" i="31"/>
  <c r="L84" i="31" s="1"/>
  <c r="K85" i="31"/>
  <c r="K84" i="31" s="1"/>
  <c r="J85" i="31"/>
  <c r="J84" i="31" s="1"/>
  <c r="I85" i="31"/>
  <c r="I84" i="31" s="1"/>
  <c r="H85" i="31"/>
  <c r="H84" i="31" s="1"/>
  <c r="G85" i="31"/>
  <c r="G84" i="31" s="1"/>
  <c r="F85" i="31"/>
  <c r="F84" i="31" s="1"/>
  <c r="E85" i="31"/>
  <c r="E84" i="31" s="1"/>
  <c r="D85" i="31"/>
  <c r="D84" i="31" s="1"/>
  <c r="C85" i="31"/>
  <c r="C84" i="31" s="1"/>
  <c r="B85" i="31"/>
  <c r="B84" i="31" s="1"/>
  <c r="Y84" i="31"/>
  <c r="V84" i="31"/>
  <c r="U84" i="31"/>
  <c r="Y66" i="31"/>
  <c r="Y123" i="31" s="1"/>
  <c r="X66" i="31"/>
  <c r="W66" i="31"/>
  <c r="V66" i="31"/>
  <c r="U66" i="31"/>
  <c r="U105" i="31" s="1"/>
  <c r="T66" i="31"/>
  <c r="T105" i="31" s="1"/>
  <c r="S66" i="31"/>
  <c r="S105" i="31" s="1"/>
  <c r="R66" i="31"/>
  <c r="R105" i="31" s="1"/>
  <c r="Q66" i="31"/>
  <c r="Q105" i="31" s="1"/>
  <c r="P66" i="31"/>
  <c r="O66" i="31"/>
  <c r="N66" i="31"/>
  <c r="M66" i="31"/>
  <c r="M105" i="31" s="1"/>
  <c r="L66" i="31"/>
  <c r="L105" i="31" s="1"/>
  <c r="K66" i="31"/>
  <c r="K105" i="31" s="1"/>
  <c r="J66" i="31"/>
  <c r="I66" i="31"/>
  <c r="H66" i="31"/>
  <c r="H105" i="31" s="1"/>
  <c r="G66" i="31"/>
  <c r="F66" i="31"/>
  <c r="E66" i="31"/>
  <c r="E105" i="31" s="1"/>
  <c r="D66" i="31"/>
  <c r="D105" i="31" s="1"/>
  <c r="C66" i="31"/>
  <c r="C105" i="31" s="1"/>
  <c r="B66" i="31"/>
  <c r="Y45" i="31"/>
  <c r="Y99" i="31" s="1"/>
  <c r="X45" i="31"/>
  <c r="X99" i="31" s="1"/>
  <c r="W45" i="31"/>
  <c r="W99" i="31" s="1"/>
  <c r="V45" i="31"/>
  <c r="V99" i="31" s="1"/>
  <c r="U45" i="31"/>
  <c r="U99" i="31" s="1"/>
  <c r="T45" i="31"/>
  <c r="T99" i="31" s="1"/>
  <c r="S45" i="31"/>
  <c r="S99" i="31" s="1"/>
  <c r="R45" i="31"/>
  <c r="Q45" i="31"/>
  <c r="P45" i="31"/>
  <c r="O45" i="31"/>
  <c r="N45" i="31"/>
  <c r="M45" i="31"/>
  <c r="M99" i="31" s="1"/>
  <c r="L45" i="31"/>
  <c r="L99" i="31" s="1"/>
  <c r="K45" i="31"/>
  <c r="K99" i="31" s="1"/>
  <c r="J45" i="31"/>
  <c r="J99" i="31" s="1"/>
  <c r="I45" i="31"/>
  <c r="H45" i="31"/>
  <c r="G45" i="31"/>
  <c r="F45" i="31"/>
  <c r="E45" i="31"/>
  <c r="E99" i="31" s="1"/>
  <c r="D45" i="31"/>
  <c r="D99" i="31" s="1"/>
  <c r="C45" i="31"/>
  <c r="C99" i="31" s="1"/>
  <c r="B45" i="31"/>
  <c r="B99" i="31" s="1"/>
  <c r="Y25" i="31"/>
  <c r="Y94" i="31" s="1"/>
  <c r="X25" i="31"/>
  <c r="X94" i="31" s="1"/>
  <c r="W25" i="31"/>
  <c r="V25" i="31"/>
  <c r="U25" i="31"/>
  <c r="T25" i="31"/>
  <c r="S25" i="31"/>
  <c r="S94" i="31" s="1"/>
  <c r="R25" i="31"/>
  <c r="R94" i="31" s="1"/>
  <c r="Q25" i="31"/>
  <c r="Q94" i="31" s="1"/>
  <c r="P25" i="31"/>
  <c r="P94" i="31" s="1"/>
  <c r="O25" i="31"/>
  <c r="O94" i="31" s="1"/>
  <c r="N25" i="31"/>
  <c r="N94" i="31" s="1"/>
  <c r="M25" i="31"/>
  <c r="L25" i="31"/>
  <c r="K25" i="31"/>
  <c r="J25" i="31"/>
  <c r="I25" i="31"/>
  <c r="H25" i="31"/>
  <c r="G25" i="31"/>
  <c r="F25" i="31"/>
  <c r="E25" i="31"/>
  <c r="D25" i="31"/>
  <c r="C25" i="31"/>
  <c r="C94" i="31" s="1"/>
  <c r="B25" i="31"/>
  <c r="B94" i="31" s="1"/>
  <c r="Y16" i="31"/>
  <c r="X16" i="31"/>
  <c r="W16" i="31"/>
  <c r="V16" i="31"/>
  <c r="U16" i="31"/>
  <c r="U90" i="31" s="1"/>
  <c r="T16" i="31"/>
  <c r="T90" i="31" s="1"/>
  <c r="S16" i="31"/>
  <c r="S119" i="31" s="1"/>
  <c r="R16" i="31"/>
  <c r="R90" i="31" s="1"/>
  <c r="Q16" i="31"/>
  <c r="Q90" i="31" s="1"/>
  <c r="P16" i="31"/>
  <c r="P90" i="31" s="1"/>
  <c r="O16" i="31"/>
  <c r="N16" i="31"/>
  <c r="M16" i="31"/>
  <c r="M90" i="31" s="1"/>
  <c r="L16" i="31"/>
  <c r="L90" i="31" s="1"/>
  <c r="K16" i="31"/>
  <c r="K119" i="31" s="1"/>
  <c r="J16" i="31"/>
  <c r="J90" i="31" s="1"/>
  <c r="I16" i="31"/>
  <c r="I90" i="31" s="1"/>
  <c r="H16" i="31"/>
  <c r="H90" i="31" s="1"/>
  <c r="G16" i="31"/>
  <c r="G90" i="31" s="1"/>
  <c r="F16" i="31"/>
  <c r="F90" i="31" s="1"/>
  <c r="E16" i="31"/>
  <c r="E90" i="31" s="1"/>
  <c r="D16" i="31"/>
  <c r="D90" i="31" s="1"/>
  <c r="C16" i="31"/>
  <c r="C90" i="31" s="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P84" i="30" s="1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L84" i="30" s="1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H84" i="30" s="1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T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S84" i="30" s="1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O84" i="30" s="1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K84" i="30" s="1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G84" i="30" s="1"/>
  <c r="F91" i="30"/>
  <c r="E91" i="30"/>
  <c r="D91" i="30"/>
  <c r="C91" i="30"/>
  <c r="B91" i="30"/>
  <c r="L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F84" i="30" s="1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D84" i="30" s="1"/>
  <c r="C87" i="30"/>
  <c r="B87" i="30"/>
  <c r="B84" i="30" s="1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Y84" i="30" s="1"/>
  <c r="X85" i="30"/>
  <c r="X84" i="30" s="1"/>
  <c r="W85" i="30"/>
  <c r="W84" i="30" s="1"/>
  <c r="V85" i="30"/>
  <c r="V84" i="30" s="1"/>
  <c r="U85" i="30"/>
  <c r="U84" i="30" s="1"/>
  <c r="T85" i="30"/>
  <c r="T84" i="30" s="1"/>
  <c r="S85" i="30"/>
  <c r="R85" i="30"/>
  <c r="R84" i="30" s="1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E84" i="30" s="1"/>
  <c r="D85" i="30"/>
  <c r="C85" i="30"/>
  <c r="C84" i="30" s="1"/>
  <c r="B85" i="30"/>
  <c r="Q84" i="30"/>
  <c r="N84" i="30"/>
  <c r="M84" i="30"/>
  <c r="J84" i="30"/>
  <c r="I84" i="30"/>
  <c r="Y66" i="30"/>
  <c r="X66" i="30"/>
  <c r="W66" i="30"/>
  <c r="V66" i="30"/>
  <c r="U66" i="30"/>
  <c r="T66" i="30"/>
  <c r="S66" i="30"/>
  <c r="S105" i="30" s="1"/>
  <c r="R66" i="30"/>
  <c r="R105" i="30" s="1"/>
  <c r="Q66" i="30"/>
  <c r="P66" i="30"/>
  <c r="O66" i="30"/>
  <c r="N66" i="30"/>
  <c r="M66" i="30"/>
  <c r="L66" i="30"/>
  <c r="K66" i="30"/>
  <c r="K105" i="30" s="1"/>
  <c r="J66" i="30"/>
  <c r="J105" i="30" s="1"/>
  <c r="I66" i="30"/>
  <c r="H66" i="30"/>
  <c r="G66" i="30"/>
  <c r="F66" i="30"/>
  <c r="E66" i="30"/>
  <c r="D66" i="30"/>
  <c r="C66" i="30"/>
  <c r="C105" i="30" s="1"/>
  <c r="B66" i="30"/>
  <c r="B105" i="30" s="1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L99" i="30" s="1"/>
  <c r="K45" i="30"/>
  <c r="J45" i="30"/>
  <c r="I45" i="30"/>
  <c r="H45" i="30"/>
  <c r="G45" i="30"/>
  <c r="F45" i="30"/>
  <c r="E45" i="30"/>
  <c r="D45" i="30"/>
  <c r="D99" i="30" s="1"/>
  <c r="C45" i="30"/>
  <c r="B4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Y16" i="30"/>
  <c r="X16" i="30"/>
  <c r="W16" i="30"/>
  <c r="V16" i="30"/>
  <c r="U16" i="30"/>
  <c r="T16" i="30"/>
  <c r="T90" i="30" s="1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D90" i="30" s="1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B123" i="29"/>
  <c r="L122" i="29"/>
  <c r="K122" i="29"/>
  <c r="D122" i="29"/>
  <c r="C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L120" i="29"/>
  <c r="E120" i="29"/>
  <c r="D120" i="29"/>
  <c r="T119" i="29"/>
  <c r="S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J105" i="29"/>
  <c r="D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U94" i="29"/>
  <c r="T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X84" i="29" s="1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T90" i="29"/>
  <c r="S90" i="29"/>
  <c r="L90" i="29"/>
  <c r="K90" i="29"/>
  <c r="B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W84" i="29" s="1"/>
  <c r="V88" i="29"/>
  <c r="V84" i="29" s="1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Y84" i="29" s="1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R84" i="29" s="1"/>
  <c r="Q85" i="29"/>
  <c r="Q84" i="29" s="1"/>
  <c r="P85" i="29"/>
  <c r="O85" i="29"/>
  <c r="O84" i="29" s="1"/>
  <c r="N85" i="29"/>
  <c r="N84" i="29" s="1"/>
  <c r="M85" i="29"/>
  <c r="L85" i="29"/>
  <c r="K85" i="29"/>
  <c r="J85" i="29"/>
  <c r="J84" i="29" s="1"/>
  <c r="I85" i="29"/>
  <c r="I84" i="29" s="1"/>
  <c r="H85" i="29"/>
  <c r="G85" i="29"/>
  <c r="G84" i="29" s="1"/>
  <c r="F85" i="29"/>
  <c r="F84" i="29" s="1"/>
  <c r="E85" i="29"/>
  <c r="D85" i="29"/>
  <c r="C85" i="29"/>
  <c r="B85" i="29"/>
  <c r="B84" i="29" s="1"/>
  <c r="Y66" i="29"/>
  <c r="Y123" i="29" s="1"/>
  <c r="X66" i="29"/>
  <c r="X123" i="29" s="1"/>
  <c r="W66" i="29"/>
  <c r="V66" i="29"/>
  <c r="U66" i="29"/>
  <c r="U105" i="29" s="1"/>
  <c r="T66" i="29"/>
  <c r="T105" i="29" s="1"/>
  <c r="S66" i="29"/>
  <c r="S123" i="30" s="1"/>
  <c r="R66" i="29"/>
  <c r="R123" i="30" s="1"/>
  <c r="Q66" i="29"/>
  <c r="Q123" i="31" s="1"/>
  <c r="P66" i="29"/>
  <c r="P123" i="29" s="1"/>
  <c r="O66" i="29"/>
  <c r="N66" i="29"/>
  <c r="M66" i="29"/>
  <c r="M105" i="29" s="1"/>
  <c r="L66" i="29"/>
  <c r="L105" i="29" s="1"/>
  <c r="K66" i="29"/>
  <c r="K123" i="30" s="1"/>
  <c r="J66" i="29"/>
  <c r="I66" i="29"/>
  <c r="I105" i="29" s="1"/>
  <c r="H66" i="29"/>
  <c r="H123" i="29" s="1"/>
  <c r="G66" i="29"/>
  <c r="F66" i="29"/>
  <c r="E66" i="29"/>
  <c r="E123" i="29" s="1"/>
  <c r="D66" i="29"/>
  <c r="D123" i="29" s="1"/>
  <c r="C66" i="29"/>
  <c r="B66" i="29"/>
  <c r="Y45" i="29"/>
  <c r="Y122" i="29" s="1"/>
  <c r="X45" i="29"/>
  <c r="X122" i="29" s="1"/>
  <c r="W45" i="29"/>
  <c r="V45" i="29"/>
  <c r="U45" i="29"/>
  <c r="U122" i="29" s="1"/>
  <c r="T45" i="29"/>
  <c r="T122" i="30" s="1"/>
  <c r="S45" i="29"/>
  <c r="R45" i="29"/>
  <c r="R122" i="29" s="1"/>
  <c r="Q45" i="29"/>
  <c r="Q122" i="29" s="1"/>
  <c r="P45" i="29"/>
  <c r="P122" i="29" s="1"/>
  <c r="O45" i="29"/>
  <c r="N45" i="29"/>
  <c r="M45" i="29"/>
  <c r="M122" i="29" s="1"/>
  <c r="L45" i="29"/>
  <c r="L122" i="30" s="1"/>
  <c r="K45" i="29"/>
  <c r="K99" i="29" s="1"/>
  <c r="J45" i="29"/>
  <c r="J122" i="29" s="1"/>
  <c r="I45" i="29"/>
  <c r="I99" i="29" s="1"/>
  <c r="H45" i="29"/>
  <c r="H99" i="29" s="1"/>
  <c r="G45" i="29"/>
  <c r="F45" i="29"/>
  <c r="E45" i="29"/>
  <c r="E122" i="29" s="1"/>
  <c r="D45" i="29"/>
  <c r="D122" i="30" s="1"/>
  <c r="C45" i="29"/>
  <c r="C99" i="29" s="1"/>
  <c r="B45" i="29"/>
  <c r="B122" i="29" s="1"/>
  <c r="Y25" i="29"/>
  <c r="Y120" i="29" s="1"/>
  <c r="X25" i="29"/>
  <c r="X120" i="29" s="1"/>
  <c r="W25" i="29"/>
  <c r="V25" i="29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N25" i="29"/>
  <c r="M25" i="29"/>
  <c r="M94" i="29" s="1"/>
  <c r="L25" i="29"/>
  <c r="L94" i="29" s="1"/>
  <c r="K25" i="29"/>
  <c r="K94" i="29" s="1"/>
  <c r="J25" i="29"/>
  <c r="J94" i="29" s="1"/>
  <c r="I25" i="29"/>
  <c r="I120" i="29" s="1"/>
  <c r="H25" i="29"/>
  <c r="H120" i="29" s="1"/>
  <c r="G25" i="29"/>
  <c r="F25" i="29"/>
  <c r="E25" i="29"/>
  <c r="E94" i="29" s="1"/>
  <c r="D25" i="29"/>
  <c r="D94" i="29" s="1"/>
  <c r="C25" i="29"/>
  <c r="C120" i="29" s="1"/>
  <c r="B25" i="29"/>
  <c r="B120" i="29" s="1"/>
  <c r="Y16" i="29"/>
  <c r="Y90" i="29" s="1"/>
  <c r="X16" i="29"/>
  <c r="X90" i="29" s="1"/>
  <c r="W16" i="29"/>
  <c r="V16" i="29"/>
  <c r="U16" i="29"/>
  <c r="U119" i="29" s="1"/>
  <c r="T16" i="29"/>
  <c r="S16" i="29"/>
  <c r="R16" i="29"/>
  <c r="R119" i="29" s="1"/>
  <c r="Q16" i="29"/>
  <c r="Q119" i="29" s="1"/>
  <c r="P16" i="29"/>
  <c r="P119" i="29" s="1"/>
  <c r="O16" i="29"/>
  <c r="N16" i="29"/>
  <c r="M16" i="29"/>
  <c r="M90" i="29" s="1"/>
  <c r="L16" i="29"/>
  <c r="L119" i="30" s="1"/>
  <c r="K16" i="29"/>
  <c r="K119" i="29" s="1"/>
  <c r="J16" i="29"/>
  <c r="J119" i="29" s="1"/>
  <c r="I16" i="29"/>
  <c r="I119" i="29" s="1"/>
  <c r="H16" i="29"/>
  <c r="H119" i="29" s="1"/>
  <c r="G16" i="29"/>
  <c r="F16" i="29"/>
  <c r="E16" i="29"/>
  <c r="E119" i="29" s="1"/>
  <c r="D16" i="29"/>
  <c r="D119" i="30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J175" i="4" s="1"/>
  <c r="I33" i="28"/>
  <c r="I38" i="28" s="1"/>
  <c r="I175" i="4" s="1"/>
  <c r="H33" i="28"/>
  <c r="H38" i="28" s="1"/>
  <c r="H175" i="4" s="1"/>
  <c r="G33" i="28"/>
  <c r="G38" i="28" s="1"/>
  <c r="G175" i="4" s="1"/>
  <c r="F33" i="28"/>
  <c r="F38" i="28" s="1"/>
  <c r="F175" i="4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N126" i="27" s="1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L126" i="27" s="1"/>
  <c r="K131" i="27"/>
  <c r="K126" i="27" s="1"/>
  <c r="J131" i="27"/>
  <c r="J126" i="27" s="1"/>
  <c r="I131" i="27"/>
  <c r="I126" i="27" s="1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H126" i="27" s="1"/>
  <c r="G130" i="27"/>
  <c r="G126" i="27" s="1"/>
  <c r="F130" i="27"/>
  <c r="F126" i="27" s="1"/>
  <c r="E130" i="27"/>
  <c r="E126" i="27" s="1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Y126" i="27" s="1"/>
  <c r="X127" i="27"/>
  <c r="X126" i="27" s="1"/>
  <c r="W127" i="27"/>
  <c r="W126" i="27" s="1"/>
  <c r="V127" i="27"/>
  <c r="V126" i="27" s="1"/>
  <c r="U127" i="27"/>
  <c r="U126" i="27" s="1"/>
  <c r="T127" i="27"/>
  <c r="T126" i="27" s="1"/>
  <c r="S127" i="27"/>
  <c r="S126" i="27" s="1"/>
  <c r="R127" i="27"/>
  <c r="Q127" i="27"/>
  <c r="Q126" i="27" s="1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D126" i="27" s="1"/>
  <c r="C127" i="27"/>
  <c r="C126" i="27" s="1"/>
  <c r="B127" i="27"/>
  <c r="B126" i="27" s="1"/>
  <c r="R126" i="27"/>
  <c r="P126" i="27"/>
  <c r="O126" i="27"/>
  <c r="M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F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J110" i="27" s="1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I110" i="27" s="1"/>
  <c r="H120" i="27"/>
  <c r="G120" i="27"/>
  <c r="F120" i="27"/>
  <c r="F110" i="27" s="1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E110" i="27" s="1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T116" i="27"/>
  <c r="S116" i="27"/>
  <c r="D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D110" i="27" s="1"/>
  <c r="C115" i="27"/>
  <c r="C110" i="27" s="1"/>
  <c r="B115" i="27"/>
  <c r="B110" i="27" s="1"/>
  <c r="Y114" i="27"/>
  <c r="Y110" i="27" s="1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X111" i="27"/>
  <c r="X110" i="27" s="1"/>
  <c r="W111" i="27"/>
  <c r="W110" i="27" s="1"/>
  <c r="V111" i="27"/>
  <c r="V110" i="27" s="1"/>
  <c r="U111" i="27"/>
  <c r="U110" i="27" s="1"/>
  <c r="T111" i="27"/>
  <c r="T110" i="27" s="1"/>
  <c r="S111" i="27"/>
  <c r="S110" i="27" s="1"/>
  <c r="R111" i="27"/>
  <c r="R110" i="27" s="1"/>
  <c r="Q111" i="27"/>
  <c r="Q110" i="27" s="1"/>
  <c r="P111" i="27"/>
  <c r="P110" i="27" s="1"/>
  <c r="O111" i="27"/>
  <c r="O110" i="27" s="1"/>
  <c r="N111" i="27"/>
  <c r="N110" i="27" s="1"/>
  <c r="M111" i="27"/>
  <c r="M110" i="27" s="1"/>
  <c r="L111" i="27"/>
  <c r="L110" i="27" s="1"/>
  <c r="K111" i="27"/>
  <c r="K110" i="27" s="1"/>
  <c r="J111" i="27"/>
  <c r="I111" i="27"/>
  <c r="H111" i="27"/>
  <c r="G111" i="27"/>
  <c r="F111" i="27"/>
  <c r="E111" i="27"/>
  <c r="D111" i="27"/>
  <c r="C111" i="27"/>
  <c r="B111" i="27"/>
  <c r="H110" i="27"/>
  <c r="G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V98" i="27" s="1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T98" i="27" s="1"/>
  <c r="S103" i="27"/>
  <c r="S98" i="27" s="1"/>
  <c r="R103" i="27"/>
  <c r="R98" i="27" s="1"/>
  <c r="Q103" i="27"/>
  <c r="Q98" i="27" s="1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P98" i="27" s="1"/>
  <c r="O102" i="27"/>
  <c r="O98" i="27" s="1"/>
  <c r="N102" i="27"/>
  <c r="N98" i="27" s="1"/>
  <c r="M102" i="27"/>
  <c r="M98" i="27" s="1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L98" i="27" s="1"/>
  <c r="K99" i="27"/>
  <c r="K98" i="27" s="1"/>
  <c r="J99" i="27"/>
  <c r="J98" i="27" s="1"/>
  <c r="I99" i="27"/>
  <c r="I98" i="27" s="1"/>
  <c r="H99" i="27"/>
  <c r="H98" i="27" s="1"/>
  <c r="G99" i="27"/>
  <c r="G98" i="27" s="1"/>
  <c r="F99" i="27"/>
  <c r="F98" i="27" s="1"/>
  <c r="E99" i="27"/>
  <c r="E98" i="27" s="1"/>
  <c r="D99" i="27"/>
  <c r="D98" i="27" s="1"/>
  <c r="C99" i="27"/>
  <c r="C98" i="27" s="1"/>
  <c r="B99" i="27"/>
  <c r="B98" i="27" s="1"/>
  <c r="Y98" i="27"/>
  <c r="X98" i="27"/>
  <c r="W98" i="27"/>
  <c r="U98" i="27"/>
  <c r="Y69" i="27"/>
  <c r="X69" i="27"/>
  <c r="W69" i="27"/>
  <c r="V69" i="27"/>
  <c r="V122" i="27" s="1"/>
  <c r="U69" i="27"/>
  <c r="U122" i="27" s="1"/>
  <c r="T69" i="27"/>
  <c r="S69" i="27"/>
  <c r="S154" i="27" s="1"/>
  <c r="R69" i="27"/>
  <c r="Q69" i="27"/>
  <c r="P69" i="27"/>
  <c r="O69" i="27"/>
  <c r="N69" i="27"/>
  <c r="N122" i="27" s="1"/>
  <c r="M69" i="27"/>
  <c r="M122" i="27" s="1"/>
  <c r="L69" i="27"/>
  <c r="K69" i="27"/>
  <c r="J69" i="27"/>
  <c r="I69" i="27"/>
  <c r="H69" i="27"/>
  <c r="G69" i="27"/>
  <c r="F69" i="27"/>
  <c r="E69" i="27"/>
  <c r="E122" i="27" s="1"/>
  <c r="D69" i="27"/>
  <c r="C69" i="27"/>
  <c r="C154" i="27" s="1"/>
  <c r="B69" i="27"/>
  <c r="Y56" i="27"/>
  <c r="X56" i="27"/>
  <c r="W56" i="27"/>
  <c r="W153" i="27" s="1"/>
  <c r="V56" i="27"/>
  <c r="V153" i="27" s="1"/>
  <c r="U56" i="27"/>
  <c r="T56" i="27"/>
  <c r="S56" i="27"/>
  <c r="R56" i="27"/>
  <c r="Q56" i="27"/>
  <c r="P56" i="27"/>
  <c r="O56" i="27"/>
  <c r="O153" i="27" s="1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43" i="27"/>
  <c r="X43" i="27"/>
  <c r="W43" i="27"/>
  <c r="V43" i="27"/>
  <c r="U43" i="27"/>
  <c r="T43" i="27"/>
  <c r="S43" i="27"/>
  <c r="R43" i="27"/>
  <c r="R152" i="27" s="1"/>
  <c r="Q43" i="27"/>
  <c r="Q152" i="27" s="1"/>
  <c r="P43" i="27"/>
  <c r="O43" i="27"/>
  <c r="N43" i="27"/>
  <c r="M43" i="27"/>
  <c r="L43" i="27"/>
  <c r="L116" i="27" s="1"/>
  <c r="K43" i="27"/>
  <c r="K116" i="27" s="1"/>
  <c r="J43" i="27"/>
  <c r="I43" i="27"/>
  <c r="H43" i="27"/>
  <c r="G43" i="27"/>
  <c r="F43" i="27"/>
  <c r="E43" i="27"/>
  <c r="D43" i="27"/>
  <c r="C43" i="27"/>
  <c r="C116" i="27" s="1"/>
  <c r="B43" i="27"/>
  <c r="Y17" i="27"/>
  <c r="X17" i="27"/>
  <c r="W17" i="27"/>
  <c r="V17" i="27"/>
  <c r="U17" i="27"/>
  <c r="T17" i="27"/>
  <c r="S17" i="27"/>
  <c r="R17" i="27"/>
  <c r="Q17" i="27"/>
  <c r="P17" i="27"/>
  <c r="O17" i="27"/>
  <c r="O143" i="27" s="1"/>
  <c r="N17" i="27"/>
  <c r="N143" i="27" s="1"/>
  <c r="M17" i="27"/>
  <c r="L17" i="27"/>
  <c r="K17" i="27"/>
  <c r="J17" i="27"/>
  <c r="I17" i="27"/>
  <c r="H17" i="27"/>
  <c r="G17" i="27"/>
  <c r="G143" i="27" s="1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F126" i="26" s="1"/>
  <c r="E132" i="26"/>
  <c r="D132" i="26"/>
  <c r="D126" i="26" s="1"/>
  <c r="C132" i="26"/>
  <c r="B132" i="26"/>
  <c r="Y131" i="26"/>
  <c r="Y126" i="26" s="1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C126" i="26" s="1"/>
  <c r="B131" i="26"/>
  <c r="B126" i="26" s="1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S126" i="26" s="1"/>
  <c r="R128" i="26"/>
  <c r="R126" i="26" s="1"/>
  <c r="Q128" i="26"/>
  <c r="Q126" i="26" s="1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X126" i="26" s="1"/>
  <c r="W127" i="26"/>
  <c r="W126" i="26" s="1"/>
  <c r="V127" i="26"/>
  <c r="V126" i="26" s="1"/>
  <c r="U127" i="26"/>
  <c r="U126" i="26" s="1"/>
  <c r="T127" i="26"/>
  <c r="T126" i="26" s="1"/>
  <c r="S127" i="26"/>
  <c r="R127" i="26"/>
  <c r="Q127" i="26"/>
  <c r="P127" i="26"/>
  <c r="P126" i="26" s="1"/>
  <c r="O127" i="26"/>
  <c r="O126" i="26" s="1"/>
  <c r="N127" i="26"/>
  <c r="N126" i="26" s="1"/>
  <c r="M127" i="26"/>
  <c r="M126" i="26" s="1"/>
  <c r="L127" i="26"/>
  <c r="L126" i="26" s="1"/>
  <c r="K127" i="26"/>
  <c r="K126" i="26" s="1"/>
  <c r="J127" i="26"/>
  <c r="I127" i="26"/>
  <c r="I126" i="26" s="1"/>
  <c r="H127" i="26"/>
  <c r="G127" i="26"/>
  <c r="F127" i="26"/>
  <c r="E127" i="26"/>
  <c r="D127" i="26"/>
  <c r="C127" i="26"/>
  <c r="B127" i="26"/>
  <c r="J126" i="26"/>
  <c r="H126" i="26"/>
  <c r="G126" i="26"/>
  <c r="E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2" i="26"/>
  <c r="X122" i="26"/>
  <c r="Q122" i="26"/>
  <c r="P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110" i="26" s="1"/>
  <c r="Y120" i="26"/>
  <c r="Y110" i="26" s="1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X110" i="26" s="1"/>
  <c r="W118" i="26"/>
  <c r="V118" i="26"/>
  <c r="U118" i="26"/>
  <c r="U110" i="26" s="1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Q110" i="26" s="1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W110" i="26" s="1"/>
  <c r="V115" i="26"/>
  <c r="V110" i="26" s="1"/>
  <c r="U115" i="26"/>
  <c r="T115" i="26"/>
  <c r="T110" i="26" s="1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S110" i="26" s="1"/>
  <c r="R114" i="26"/>
  <c r="R110" i="26" s="1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K110" i="26" s="1"/>
  <c r="J112" i="26"/>
  <c r="J110" i="26" s="1"/>
  <c r="I112" i="26"/>
  <c r="I110" i="26" s="1"/>
  <c r="H112" i="26"/>
  <c r="H110" i="26" s="1"/>
  <c r="G112" i="26"/>
  <c r="F112" i="26"/>
  <c r="E112" i="26"/>
  <c r="D112" i="26"/>
  <c r="C112" i="26"/>
  <c r="B112" i="26"/>
  <c r="Y111" i="26"/>
  <c r="X111" i="26"/>
  <c r="W111" i="26"/>
  <c r="V111" i="26"/>
  <c r="U111" i="26"/>
  <c r="T111" i="26"/>
  <c r="S111" i="26"/>
  <c r="R111" i="26"/>
  <c r="Q111" i="26"/>
  <c r="P111" i="26"/>
  <c r="P110" i="26" s="1"/>
  <c r="O111" i="26"/>
  <c r="O110" i="26" s="1"/>
  <c r="N111" i="26"/>
  <c r="N110" i="26" s="1"/>
  <c r="M111" i="26"/>
  <c r="M110" i="26" s="1"/>
  <c r="L111" i="26"/>
  <c r="L110" i="26" s="1"/>
  <c r="K111" i="26"/>
  <c r="J111" i="26"/>
  <c r="I111" i="26"/>
  <c r="H111" i="26"/>
  <c r="G111" i="26"/>
  <c r="G110" i="26" s="1"/>
  <c r="F111" i="26"/>
  <c r="F110" i="26" s="1"/>
  <c r="E111" i="26"/>
  <c r="E110" i="26" s="1"/>
  <c r="D111" i="26"/>
  <c r="D110" i="26" s="1"/>
  <c r="C111" i="26"/>
  <c r="C110" i="26" s="1"/>
  <c r="B111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N98" i="26" s="1"/>
  <c r="M104" i="26"/>
  <c r="L104" i="26"/>
  <c r="L98" i="26" s="1"/>
  <c r="K104" i="26"/>
  <c r="K98" i="26" s="1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J98" i="26" s="1"/>
  <c r="I103" i="26"/>
  <c r="H103" i="26"/>
  <c r="H98" i="26" s="1"/>
  <c r="G103" i="26"/>
  <c r="G98" i="26" s="1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F98" i="26" s="1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Y98" i="26" s="1"/>
  <c r="X100" i="26"/>
  <c r="X98" i="26" s="1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W98" i="26" s="1"/>
  <c r="V99" i="26"/>
  <c r="V98" i="26" s="1"/>
  <c r="U99" i="26"/>
  <c r="U98" i="26" s="1"/>
  <c r="T99" i="26"/>
  <c r="T98" i="26" s="1"/>
  <c r="S99" i="26"/>
  <c r="S98" i="26" s="1"/>
  <c r="R99" i="26"/>
  <c r="Q99" i="26"/>
  <c r="Q98" i="26" s="1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D98" i="26" s="1"/>
  <c r="C99" i="26"/>
  <c r="C98" i="26" s="1"/>
  <c r="B99" i="26"/>
  <c r="B98" i="26" s="1"/>
  <c r="R98" i="26"/>
  <c r="P98" i="26"/>
  <c r="O98" i="26"/>
  <c r="M98" i="26"/>
  <c r="I98" i="26"/>
  <c r="E98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I122" i="26" s="1"/>
  <c r="H69" i="26"/>
  <c r="H122" i="26" s="1"/>
  <c r="G69" i="26"/>
  <c r="F69" i="26"/>
  <c r="E69" i="26"/>
  <c r="D69" i="26"/>
  <c r="C69" i="26"/>
  <c r="B69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43" i="26"/>
  <c r="X43" i="26"/>
  <c r="W43" i="26"/>
  <c r="W116" i="26" s="1"/>
  <c r="V43" i="26"/>
  <c r="V116" i="26" s="1"/>
  <c r="U43" i="26"/>
  <c r="T43" i="26"/>
  <c r="S43" i="26"/>
  <c r="R43" i="26"/>
  <c r="Q43" i="26"/>
  <c r="P43" i="26"/>
  <c r="O43" i="26"/>
  <c r="O116" i="26" s="1"/>
  <c r="N43" i="26"/>
  <c r="N116" i="26" s="1"/>
  <c r="M43" i="26"/>
  <c r="L43" i="26"/>
  <c r="K43" i="26"/>
  <c r="J43" i="26"/>
  <c r="I43" i="26"/>
  <c r="H43" i="26"/>
  <c r="G43" i="26"/>
  <c r="G116" i="26" s="1"/>
  <c r="F43" i="26"/>
  <c r="F116" i="26" s="1"/>
  <c r="E43" i="26"/>
  <c r="D43" i="26"/>
  <c r="C43" i="26"/>
  <c r="B43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2" i="25"/>
  <c r="Y156" i="25" s="1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T156" i="25" s="1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X156" i="25" s="1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U156" i="25" s="1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Q156" i="25" s="1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E156" i="25" s="1"/>
  <c r="D157" i="25"/>
  <c r="D156" i="25" s="1"/>
  <c r="C157" i="25"/>
  <c r="C156" i="25" s="1"/>
  <c r="B157" i="25"/>
  <c r="B156" i="25" s="1"/>
  <c r="C154" i="25"/>
  <c r="U153" i="25"/>
  <c r="T153" i="25"/>
  <c r="Y152" i="25"/>
  <c r="X152" i="25"/>
  <c r="R152" i="25"/>
  <c r="Q152" i="25"/>
  <c r="I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G126" i="25" s="1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F126" i="25" s="1"/>
  <c r="E129" i="25"/>
  <c r="E126" i="25" s="1"/>
  <c r="D129" i="25"/>
  <c r="D126" i="25" s="1"/>
  <c r="C129" i="25"/>
  <c r="B129" i="25"/>
  <c r="Y128" i="25"/>
  <c r="X128" i="25"/>
  <c r="W128" i="25"/>
  <c r="V128" i="25"/>
  <c r="U128" i="25"/>
  <c r="U126" i="25" s="1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C126" i="25" s="1"/>
  <c r="B128" i="25"/>
  <c r="B126" i="25" s="1"/>
  <c r="Y127" i="25"/>
  <c r="Y126" i="25" s="1"/>
  <c r="X127" i="25"/>
  <c r="X126" i="25" s="1"/>
  <c r="W127" i="25"/>
  <c r="W126" i="25" s="1"/>
  <c r="V127" i="25"/>
  <c r="V126" i="25" s="1"/>
  <c r="U127" i="25"/>
  <c r="T127" i="25"/>
  <c r="T126" i="25" s="1"/>
  <c r="S127" i="25"/>
  <c r="S126" i="25" s="1"/>
  <c r="R127" i="25"/>
  <c r="R126" i="25" s="1"/>
  <c r="Q127" i="25"/>
  <c r="Q126" i="25" s="1"/>
  <c r="P127" i="25"/>
  <c r="P126" i="25" s="1"/>
  <c r="O127" i="25"/>
  <c r="O126" i="25" s="1"/>
  <c r="N127" i="25"/>
  <c r="N126" i="25" s="1"/>
  <c r="M127" i="25"/>
  <c r="M126" i="25" s="1"/>
  <c r="L127" i="25"/>
  <c r="L126" i="25" s="1"/>
  <c r="K127" i="25"/>
  <c r="J127" i="25"/>
  <c r="I127" i="25"/>
  <c r="H127" i="25"/>
  <c r="G127" i="25"/>
  <c r="F127" i="25"/>
  <c r="E127" i="25"/>
  <c r="D127" i="25"/>
  <c r="C127" i="25"/>
  <c r="B127" i="25"/>
  <c r="K126" i="25"/>
  <c r="J126" i="25"/>
  <c r="I126" i="25"/>
  <c r="H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E110" i="25" s="1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2" i="25"/>
  <c r="T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M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R116" i="25"/>
  <c r="Q116" i="25"/>
  <c r="P116" i="25"/>
  <c r="J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G110" i="25" s="1"/>
  <c r="F115" i="25"/>
  <c r="F110" i="25" s="1"/>
  <c r="E115" i="25"/>
  <c r="D115" i="25"/>
  <c r="D110" i="25" s="1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Y111" i="25"/>
  <c r="X111" i="25"/>
  <c r="W111" i="25"/>
  <c r="W110" i="25" s="1"/>
  <c r="V111" i="25"/>
  <c r="V110" i="25" s="1"/>
  <c r="U111" i="25"/>
  <c r="U110" i="25" s="1"/>
  <c r="T111" i="25"/>
  <c r="T110" i="25" s="1"/>
  <c r="S111" i="25"/>
  <c r="R111" i="25"/>
  <c r="Q111" i="25"/>
  <c r="P111" i="25"/>
  <c r="O111" i="25"/>
  <c r="O110" i="25" s="1"/>
  <c r="N111" i="25"/>
  <c r="N110" i="25" s="1"/>
  <c r="M111" i="25"/>
  <c r="M110" i="25" s="1"/>
  <c r="L111" i="25"/>
  <c r="K111" i="25"/>
  <c r="J111" i="25"/>
  <c r="I111" i="25"/>
  <c r="H111" i="25"/>
  <c r="G111" i="25"/>
  <c r="F111" i="25"/>
  <c r="E111" i="25"/>
  <c r="D111" i="25"/>
  <c r="C111" i="25"/>
  <c r="B111" i="25"/>
  <c r="L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U105" i="25"/>
  <c r="T105" i="25"/>
  <c r="M105" i="25"/>
  <c r="L105" i="25"/>
  <c r="Y104" i="25"/>
  <c r="X104" i="25"/>
  <c r="W104" i="25"/>
  <c r="V104" i="25"/>
  <c r="U104" i="25"/>
  <c r="T104" i="25"/>
  <c r="S104" i="25"/>
  <c r="S98" i="25" s="1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O98" i="25" s="1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N98" i="25" s="1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K98" i="25" s="1"/>
  <c r="J100" i="25"/>
  <c r="J98" i="25" s="1"/>
  <c r="I100" i="25"/>
  <c r="H100" i="25"/>
  <c r="G100" i="25"/>
  <c r="F100" i="25"/>
  <c r="E100" i="25"/>
  <c r="D100" i="25"/>
  <c r="C100" i="25"/>
  <c r="B100" i="25"/>
  <c r="Y99" i="25"/>
  <c r="Y98" i="25" s="1"/>
  <c r="X99" i="25"/>
  <c r="X98" i="25" s="1"/>
  <c r="W99" i="25"/>
  <c r="W98" i="25" s="1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I98" i="25" s="1"/>
  <c r="H99" i="25"/>
  <c r="H98" i="25" s="1"/>
  <c r="G99" i="25"/>
  <c r="G98" i="25" s="1"/>
  <c r="F99" i="25"/>
  <c r="F98" i="25" s="1"/>
  <c r="E99" i="25"/>
  <c r="D99" i="25"/>
  <c r="C99" i="25"/>
  <c r="C98" i="25" s="1"/>
  <c r="B99" i="25"/>
  <c r="B98" i="25" s="1"/>
  <c r="V98" i="25"/>
  <c r="R98" i="25"/>
  <c r="Q98" i="25"/>
  <c r="P98" i="25"/>
  <c r="Y69" i="25"/>
  <c r="Y154" i="26" s="1"/>
  <c r="X69" i="25"/>
  <c r="X154" i="26" s="1"/>
  <c r="W69" i="25"/>
  <c r="V69" i="25"/>
  <c r="U69" i="25"/>
  <c r="U154" i="27" s="1"/>
  <c r="T69" i="25"/>
  <c r="T154" i="25" s="1"/>
  <c r="S69" i="25"/>
  <c r="S154" i="25" s="1"/>
  <c r="R69" i="25"/>
  <c r="R122" i="25" s="1"/>
  <c r="Q69" i="25"/>
  <c r="Q154" i="26" s="1"/>
  <c r="P69" i="25"/>
  <c r="P154" i="26" s="1"/>
  <c r="O69" i="25"/>
  <c r="N69" i="25"/>
  <c r="M69" i="25"/>
  <c r="L69" i="25"/>
  <c r="L122" i="25" s="1"/>
  <c r="K69" i="25"/>
  <c r="K122" i="25" s="1"/>
  <c r="J69" i="25"/>
  <c r="J154" i="25" s="1"/>
  <c r="I69" i="25"/>
  <c r="I154" i="26" s="1"/>
  <c r="H69" i="25"/>
  <c r="H154" i="26" s="1"/>
  <c r="G69" i="25"/>
  <c r="F69" i="25"/>
  <c r="E69" i="25"/>
  <c r="E154" i="27" s="1"/>
  <c r="D69" i="25"/>
  <c r="D122" i="25" s="1"/>
  <c r="C69" i="25"/>
  <c r="C122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19" i="25" s="1"/>
  <c r="T56" i="25"/>
  <c r="T119" i="25" s="1"/>
  <c r="S56" i="25"/>
  <c r="S119" i="25" s="1"/>
  <c r="R56" i="25"/>
  <c r="R119" i="25" s="1"/>
  <c r="Q56" i="25"/>
  <c r="Q119" i="25" s="1"/>
  <c r="P56" i="25"/>
  <c r="P119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19" i="25" s="1"/>
  <c r="H56" i="25"/>
  <c r="H119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5" s="1"/>
  <c r="Y43" i="25"/>
  <c r="X43" i="25"/>
  <c r="X116" i="25" s="1"/>
  <c r="W43" i="25"/>
  <c r="V43" i="25"/>
  <c r="U43" i="25"/>
  <c r="U116" i="25" s="1"/>
  <c r="T43" i="25"/>
  <c r="T152" i="27" s="1"/>
  <c r="S43" i="25"/>
  <c r="S152" i="27" s="1"/>
  <c r="R43" i="25"/>
  <c r="Q43" i="25"/>
  <c r="P43" i="25"/>
  <c r="P152" i="25" s="1"/>
  <c r="O43" i="25"/>
  <c r="N43" i="25"/>
  <c r="M43" i="25"/>
  <c r="M152" i="25" s="1"/>
  <c r="L43" i="25"/>
  <c r="L152" i="27" s="1"/>
  <c r="K43" i="25"/>
  <c r="J43" i="25"/>
  <c r="J152" i="25" s="1"/>
  <c r="I43" i="25"/>
  <c r="I116" i="25" s="1"/>
  <c r="H43" i="25"/>
  <c r="H152" i="25" s="1"/>
  <c r="G43" i="25"/>
  <c r="F43" i="25"/>
  <c r="E43" i="25"/>
  <c r="E152" i="25" s="1"/>
  <c r="D43" i="25"/>
  <c r="C43" i="25"/>
  <c r="B43" i="25"/>
  <c r="B116" i="25" s="1"/>
  <c r="Y17" i="25"/>
  <c r="Y105" i="25" s="1"/>
  <c r="X17" i="25"/>
  <c r="X105" i="25" s="1"/>
  <c r="W17" i="25"/>
  <c r="W143" i="25" s="1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05" i="25" s="1"/>
  <c r="D17" i="25"/>
  <c r="D105" i="25" s="1"/>
  <c r="C17" i="25"/>
  <c r="C105" i="25" s="1"/>
  <c r="B17" i="25"/>
  <c r="B105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L68" i="24"/>
  <c r="D67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Y119" i="4" s="1"/>
  <c r="X60" i="24"/>
  <c r="X119" i="4" s="1"/>
  <c r="W60" i="24"/>
  <c r="V60" i="24"/>
  <c r="U60" i="24"/>
  <c r="T60" i="24"/>
  <c r="S60" i="24"/>
  <c r="R60" i="24"/>
  <c r="Q60" i="24"/>
  <c r="P60" i="24"/>
  <c r="O60" i="24"/>
  <c r="N60" i="24"/>
  <c r="M60" i="24"/>
  <c r="L60" i="24"/>
  <c r="L57" i="24" s="1"/>
  <c r="L116" i="4" s="1"/>
  <c r="K60" i="24"/>
  <c r="J60" i="24"/>
  <c r="I60" i="24"/>
  <c r="H60" i="24"/>
  <c r="G60" i="24"/>
  <c r="F60" i="24"/>
  <c r="E60" i="24"/>
  <c r="D60" i="24"/>
  <c r="C60" i="24"/>
  <c r="B60" i="24"/>
  <c r="Y59" i="24"/>
  <c r="X59" i="24"/>
  <c r="W59" i="24"/>
  <c r="V59" i="24"/>
  <c r="V118" i="4" s="1"/>
  <c r="U59" i="24"/>
  <c r="U118" i="4" s="1"/>
  <c r="T59" i="24"/>
  <c r="T118" i="4" s="1"/>
  <c r="S59" i="24"/>
  <c r="R59" i="24"/>
  <c r="R57" i="24" s="1"/>
  <c r="R116" i="4" s="1"/>
  <c r="Q59" i="24"/>
  <c r="P59" i="24"/>
  <c r="O59" i="24"/>
  <c r="N59" i="24"/>
  <c r="M59" i="24"/>
  <c r="L59" i="24"/>
  <c r="L76" i="24" s="1"/>
  <c r="L173" i="4" s="1"/>
  <c r="K59" i="24"/>
  <c r="J59" i="24"/>
  <c r="I59" i="24"/>
  <c r="H59" i="24"/>
  <c r="G59" i="24"/>
  <c r="F59" i="24"/>
  <c r="E59" i="24"/>
  <c r="D59" i="24"/>
  <c r="C59" i="24"/>
  <c r="B59" i="24"/>
  <c r="Y58" i="24"/>
  <c r="Y57" i="24" s="1"/>
  <c r="Y116" i="4" s="1"/>
  <c r="X58" i="24"/>
  <c r="X57" i="24" s="1"/>
  <c r="X116" i="4" s="1"/>
  <c r="W58" i="24"/>
  <c r="V58" i="24"/>
  <c r="U58" i="24"/>
  <c r="T58" i="24"/>
  <c r="S58" i="24"/>
  <c r="R58" i="24"/>
  <c r="R117" i="4" s="1"/>
  <c r="Q58" i="24"/>
  <c r="P58" i="24"/>
  <c r="O58" i="24"/>
  <c r="N58" i="24"/>
  <c r="N57" i="24" s="1"/>
  <c r="N116" i="4" s="1"/>
  <c r="M58" i="24"/>
  <c r="M57" i="24" s="1"/>
  <c r="M116" i="4" s="1"/>
  <c r="L58" i="24"/>
  <c r="K58" i="24"/>
  <c r="J58" i="24"/>
  <c r="J57" i="24" s="1"/>
  <c r="J116" i="4" s="1"/>
  <c r="I58" i="24"/>
  <c r="H58" i="24"/>
  <c r="H57" i="24" s="1"/>
  <c r="H116" i="4" s="1"/>
  <c r="G58" i="24"/>
  <c r="G57" i="24" s="1"/>
  <c r="G116" i="4" s="1"/>
  <c r="F58" i="24"/>
  <c r="F57" i="24" s="1"/>
  <c r="F116" i="4" s="1"/>
  <c r="E58" i="24"/>
  <c r="E57" i="24" s="1"/>
  <c r="E116" i="4" s="1"/>
  <c r="D58" i="24"/>
  <c r="D75" i="24" s="1"/>
  <c r="D172" i="4" s="1"/>
  <c r="C58" i="24"/>
  <c r="C57" i="24" s="1"/>
  <c r="C116" i="4" s="1"/>
  <c r="B58" i="24"/>
  <c r="B57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G77" i="24" s="1"/>
  <c r="F55" i="24"/>
  <c r="F77" i="24" s="1"/>
  <c r="E55" i="24"/>
  <c r="E77" i="24" s="1"/>
  <c r="E174" i="4" s="1"/>
  <c r="D55" i="24"/>
  <c r="D77" i="24" s="1"/>
  <c r="D174" i="4" s="1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E76" i="24" s="1"/>
  <c r="E173" i="4" s="1"/>
  <c r="D54" i="24"/>
  <c r="C54" i="24"/>
  <c r="C76" i="24" s="1"/>
  <c r="B54" i="24"/>
  <c r="B76" i="24" s="1"/>
  <c r="Y53" i="24"/>
  <c r="Y75" i="24" s="1"/>
  <c r="X53" i="24"/>
  <c r="X75" i="24" s="1"/>
  <c r="W53" i="24"/>
  <c r="V53" i="24"/>
  <c r="U53" i="24"/>
  <c r="U67" i="24" s="1"/>
  <c r="T53" i="24"/>
  <c r="S53" i="24"/>
  <c r="R53" i="24"/>
  <c r="Q53" i="24"/>
  <c r="P53" i="24"/>
  <c r="O53" i="24"/>
  <c r="N53" i="24"/>
  <c r="M53" i="24"/>
  <c r="L53" i="24"/>
  <c r="L67" i="24" s="1"/>
  <c r="K53" i="24"/>
  <c r="J53" i="24"/>
  <c r="I53" i="24"/>
  <c r="H53" i="24"/>
  <c r="G53" i="24"/>
  <c r="F53" i="24"/>
  <c r="E53" i="24"/>
  <c r="D53" i="24"/>
  <c r="C53" i="24"/>
  <c r="B53" i="24"/>
  <c r="M52" i="24"/>
  <c r="L52" i="24"/>
  <c r="L74" i="24" s="1"/>
  <c r="L171" i="4" s="1"/>
  <c r="K52" i="24"/>
  <c r="J52" i="24"/>
  <c r="I52" i="24"/>
  <c r="H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W4" i="24"/>
  <c r="V4" i="24"/>
  <c r="U4" i="24"/>
  <c r="T4" i="24"/>
  <c r="S4" i="24"/>
  <c r="R4" i="24"/>
  <c r="Q4" i="24"/>
  <c r="P4" i="24"/>
  <c r="P3" i="24" s="1"/>
  <c r="P17" i="4" s="1"/>
  <c r="O4" i="24"/>
  <c r="O3" i="24" s="1"/>
  <c r="O17" i="4" s="1"/>
  <c r="N4" i="24"/>
  <c r="N3" i="24" s="1"/>
  <c r="N17" i="4" s="1"/>
  <c r="M4" i="24"/>
  <c r="M3" i="24" s="1"/>
  <c r="M17" i="4" s="1"/>
  <c r="L4" i="24"/>
  <c r="L3" i="24" s="1"/>
  <c r="L17" i="4" s="1"/>
  <c r="K4" i="24"/>
  <c r="J4" i="24"/>
  <c r="J3" i="24" s="1"/>
  <c r="J17" i="4" s="1"/>
  <c r="I4" i="24"/>
  <c r="I3" i="24" s="1"/>
  <c r="I17" i="4" s="1"/>
  <c r="H4" i="24"/>
  <c r="G4" i="24"/>
  <c r="G3" i="24" s="1"/>
  <c r="G17" i="4" s="1"/>
  <c r="F4" i="24"/>
  <c r="F3" i="24" s="1"/>
  <c r="F17" i="4" s="1"/>
  <c r="E4" i="24"/>
  <c r="D4" i="24"/>
  <c r="D3" i="24" s="1"/>
  <c r="D17" i="4" s="1"/>
  <c r="C4" i="24"/>
  <c r="C3" i="24" s="1"/>
  <c r="C17" i="4" s="1"/>
  <c r="B4" i="24"/>
  <c r="X3" i="24"/>
  <c r="W3" i="24"/>
  <c r="V3" i="24"/>
  <c r="U3" i="24"/>
  <c r="T3" i="24"/>
  <c r="S3" i="24"/>
  <c r="R3" i="24"/>
  <c r="Q3" i="24"/>
  <c r="K3" i="24"/>
  <c r="H3" i="24"/>
  <c r="E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V203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D140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D137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X213" i="23" s="1"/>
  <c r="W119" i="23"/>
  <c r="V119" i="23"/>
  <c r="V213" i="23" s="1"/>
  <c r="U119" i="23"/>
  <c r="T119" i="23"/>
  <c r="S119" i="23"/>
  <c r="S213" i="23" s="1"/>
  <c r="R119" i="23"/>
  <c r="Q119" i="23"/>
  <c r="Q213" i="23" s="1"/>
  <c r="P119" i="23"/>
  <c r="P213" i="23" s="1"/>
  <c r="O119" i="23"/>
  <c r="N119" i="23"/>
  <c r="N213" i="23" s="1"/>
  <c r="M119" i="23"/>
  <c r="L119" i="23"/>
  <c r="K119" i="23"/>
  <c r="K213" i="23" s="1"/>
  <c r="J119" i="23"/>
  <c r="I119" i="23"/>
  <c r="I213" i="23" s="1"/>
  <c r="H119" i="23"/>
  <c r="H213" i="23" s="1"/>
  <c r="G119" i="23"/>
  <c r="F119" i="23"/>
  <c r="F213" i="23" s="1"/>
  <c r="E119" i="23"/>
  <c r="D119" i="23"/>
  <c r="C119" i="23"/>
  <c r="C213" i="23" s="1"/>
  <c r="B119" i="23"/>
  <c r="Y110" i="23"/>
  <c r="X110" i="23"/>
  <c r="W110" i="23"/>
  <c r="W211" i="23" s="1"/>
  <c r="V110" i="23"/>
  <c r="V211" i="23" s="1"/>
  <c r="U110" i="23"/>
  <c r="U211" i="23" s="1"/>
  <c r="T110" i="23"/>
  <c r="S110" i="23"/>
  <c r="S211" i="23" s="1"/>
  <c r="R110" i="23"/>
  <c r="R99" i="23" s="1"/>
  <c r="R62" i="20" s="1"/>
  <c r="R115" i="4" s="1"/>
  <c r="Q110" i="23"/>
  <c r="P110" i="23"/>
  <c r="O110" i="23"/>
  <c r="O211" i="23" s="1"/>
  <c r="N110" i="23"/>
  <c r="N211" i="23" s="1"/>
  <c r="M110" i="23"/>
  <c r="M211" i="23" s="1"/>
  <c r="L110" i="23"/>
  <c r="L99" i="23" s="1"/>
  <c r="L62" i="20" s="1"/>
  <c r="L115" i="4" s="1"/>
  <c r="K110" i="23"/>
  <c r="K211" i="23" s="1"/>
  <c r="K205" i="23" s="1"/>
  <c r="J110" i="23"/>
  <c r="I110" i="23"/>
  <c r="H110" i="23"/>
  <c r="G110" i="23"/>
  <c r="G211" i="23" s="1"/>
  <c r="F110" i="23"/>
  <c r="F211" i="23" s="1"/>
  <c r="E110" i="23"/>
  <c r="E211" i="23" s="1"/>
  <c r="D110" i="23"/>
  <c r="D211" i="23" s="1"/>
  <c r="C110" i="23"/>
  <c r="C211" i="23" s="1"/>
  <c r="B110" i="23"/>
  <c r="B99" i="23" s="1"/>
  <c r="B62" i="20" s="1"/>
  <c r="U99" i="23"/>
  <c r="Q99" i="23"/>
  <c r="Y89" i="23"/>
  <c r="X89" i="23"/>
  <c r="X203" i="23" s="1"/>
  <c r="W89" i="23"/>
  <c r="V89" i="23"/>
  <c r="U89" i="23"/>
  <c r="U203" i="23" s="1"/>
  <c r="T89" i="23"/>
  <c r="T203" i="23" s="1"/>
  <c r="S89" i="23"/>
  <c r="S203" i="23" s="1"/>
  <c r="R89" i="23"/>
  <c r="Q89" i="23"/>
  <c r="P89" i="23"/>
  <c r="P203" i="23" s="1"/>
  <c r="O89" i="23"/>
  <c r="N89" i="23"/>
  <c r="N203" i="23" s="1"/>
  <c r="M89" i="23"/>
  <c r="M203" i="23" s="1"/>
  <c r="L89" i="23"/>
  <c r="L203" i="23" s="1"/>
  <c r="K89" i="23"/>
  <c r="K203" i="23" s="1"/>
  <c r="J89" i="23"/>
  <c r="I89" i="23"/>
  <c r="H89" i="23"/>
  <c r="H203" i="23" s="1"/>
  <c r="G89" i="23"/>
  <c r="F89" i="23"/>
  <c r="F203" i="23" s="1"/>
  <c r="E89" i="23"/>
  <c r="E203" i="23" s="1"/>
  <c r="D89" i="23"/>
  <c r="D203" i="23" s="1"/>
  <c r="C89" i="23"/>
  <c r="C203" i="23" s="1"/>
  <c r="B89" i="23"/>
  <c r="Y79" i="23"/>
  <c r="X79" i="23"/>
  <c r="X202" i="23" s="1"/>
  <c r="W79" i="23"/>
  <c r="V79" i="23"/>
  <c r="V202" i="23" s="1"/>
  <c r="U79" i="23"/>
  <c r="U202" i="23" s="1"/>
  <c r="T79" i="23"/>
  <c r="T202" i="23" s="1"/>
  <c r="S79" i="23"/>
  <c r="S202" i="23" s="1"/>
  <c r="R79" i="23"/>
  <c r="Q79" i="23"/>
  <c r="P79" i="23"/>
  <c r="P202" i="23" s="1"/>
  <c r="O79" i="23"/>
  <c r="N79" i="23"/>
  <c r="N202" i="23" s="1"/>
  <c r="M79" i="23"/>
  <c r="M202" i="23" s="1"/>
  <c r="L79" i="23"/>
  <c r="L202" i="23" s="1"/>
  <c r="K79" i="23"/>
  <c r="K202" i="23" s="1"/>
  <c r="J79" i="23"/>
  <c r="I79" i="23"/>
  <c r="H79" i="23"/>
  <c r="H202" i="23" s="1"/>
  <c r="G79" i="23"/>
  <c r="F79" i="23"/>
  <c r="F202" i="23" s="1"/>
  <c r="E79" i="23"/>
  <c r="E202" i="23" s="1"/>
  <c r="D79" i="23"/>
  <c r="D202" i="23" s="1"/>
  <c r="C79" i="23"/>
  <c r="C202" i="23" s="1"/>
  <c r="B79" i="23"/>
  <c r="Y60" i="23"/>
  <c r="X60" i="23"/>
  <c r="W60" i="23"/>
  <c r="V60" i="23"/>
  <c r="V201" i="23" s="1"/>
  <c r="U60" i="23"/>
  <c r="U201" i="23" s="1"/>
  <c r="T60" i="23"/>
  <c r="T201" i="23" s="1"/>
  <c r="S60" i="23"/>
  <c r="S201" i="23" s="1"/>
  <c r="R60" i="23"/>
  <c r="Q60" i="23"/>
  <c r="Q48" i="23" s="1"/>
  <c r="Q61" i="20" s="1"/>
  <c r="Q114" i="4" s="1"/>
  <c r="P60" i="23"/>
  <c r="O60" i="23"/>
  <c r="N60" i="23"/>
  <c r="N201" i="23" s="1"/>
  <c r="M60" i="23"/>
  <c r="M201" i="23" s="1"/>
  <c r="L60" i="23"/>
  <c r="L201" i="23" s="1"/>
  <c r="K60" i="23"/>
  <c r="K201" i="23" s="1"/>
  <c r="J60" i="23"/>
  <c r="J48" i="23" s="1"/>
  <c r="J61" i="20" s="1"/>
  <c r="J114" i="4" s="1"/>
  <c r="I60" i="23"/>
  <c r="I48" i="23" s="1"/>
  <c r="I61" i="20" s="1"/>
  <c r="I114" i="4" s="1"/>
  <c r="H60" i="23"/>
  <c r="G60" i="23"/>
  <c r="F60" i="23"/>
  <c r="F201" i="23" s="1"/>
  <c r="E60" i="23"/>
  <c r="E201" i="23" s="1"/>
  <c r="D60" i="23"/>
  <c r="D201" i="23" s="1"/>
  <c r="D194" i="23" s="1"/>
  <c r="C60" i="23"/>
  <c r="C201" i="23" s="1"/>
  <c r="B60" i="23"/>
  <c r="B48" i="23" s="1"/>
  <c r="B61" i="20" s="1"/>
  <c r="B114" i="4" s="1"/>
  <c r="Y48" i="23"/>
  <c r="V48" i="23"/>
  <c r="V161" i="23" s="1"/>
  <c r="U48" i="23"/>
  <c r="U163" i="23" s="1"/>
  <c r="S48" i="23"/>
  <c r="S158" i="23" s="1"/>
  <c r="R48" i="23"/>
  <c r="R61" i="20" s="1"/>
  <c r="R114" i="4" s="1"/>
  <c r="D48" i="23"/>
  <c r="D154" i="23" s="1"/>
  <c r="Y33" i="23"/>
  <c r="Y5" i="23" s="1"/>
  <c r="X33" i="23"/>
  <c r="X192" i="23" s="1"/>
  <c r="W33" i="23"/>
  <c r="W192" i="23" s="1"/>
  <c r="V33" i="23"/>
  <c r="V192" i="23" s="1"/>
  <c r="U33" i="23"/>
  <c r="U192" i="23" s="1"/>
  <c r="U183" i="23" s="1"/>
  <c r="T33" i="23"/>
  <c r="T192" i="23" s="1"/>
  <c r="S33" i="23"/>
  <c r="R33" i="23"/>
  <c r="R192" i="23" s="1"/>
  <c r="R183" i="23" s="1"/>
  <c r="Q33" i="23"/>
  <c r="P33" i="23"/>
  <c r="P192" i="23" s="1"/>
  <c r="O33" i="23"/>
  <c r="O192" i="23" s="1"/>
  <c r="O183" i="23" s="1"/>
  <c r="N33" i="23"/>
  <c r="M33" i="23"/>
  <c r="M192" i="23" s="1"/>
  <c r="M183" i="23" s="1"/>
  <c r="L33" i="23"/>
  <c r="L192" i="23" s="1"/>
  <c r="K33" i="23"/>
  <c r="K141" i="23" s="1"/>
  <c r="J33" i="23"/>
  <c r="J192" i="23" s="1"/>
  <c r="I33" i="23"/>
  <c r="H33" i="23"/>
  <c r="H192" i="23" s="1"/>
  <c r="G33" i="23"/>
  <c r="G192" i="23" s="1"/>
  <c r="F33" i="23"/>
  <c r="E33" i="23"/>
  <c r="E192" i="23" s="1"/>
  <c r="D33" i="23"/>
  <c r="D192" i="23" s="1"/>
  <c r="C33" i="23"/>
  <c r="C5" i="23" s="1"/>
  <c r="B33" i="23"/>
  <c r="B192" i="23" s="1"/>
  <c r="X5" i="23"/>
  <c r="X144" i="23" s="1"/>
  <c r="Q5" i="23"/>
  <c r="P5" i="23"/>
  <c r="P143" i="23" s="1"/>
  <c r="O5" i="23"/>
  <c r="O144" i="23" s="1"/>
  <c r="N5" i="23"/>
  <c r="N140" i="23" s="1"/>
  <c r="M5" i="23"/>
  <c r="M140" i="23" s="1"/>
  <c r="L5" i="23"/>
  <c r="L140" i="23" s="1"/>
  <c r="K5" i="23"/>
  <c r="K143" i="23" s="1"/>
  <c r="J5" i="23"/>
  <c r="J144" i="23" s="1"/>
  <c r="I5" i="23"/>
  <c r="I60" i="20" s="1"/>
  <c r="I113" i="4" s="1"/>
  <c r="H5" i="23"/>
  <c r="H144" i="23" s="1"/>
  <c r="G5" i="23"/>
  <c r="G143" i="23" s="1"/>
  <c r="F5" i="23"/>
  <c r="F60" i="20" s="1"/>
  <c r="F113" i="4" s="1"/>
  <c r="E5" i="23"/>
  <c r="E144" i="23" s="1"/>
  <c r="D5" i="23"/>
  <c r="D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O165" i="22" s="1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X165" i="22" s="1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M165" i="22" s="1"/>
  <c r="L170" i="22"/>
  <c r="K170" i="22"/>
  <c r="J170" i="22"/>
  <c r="J165" i="22" s="1"/>
  <c r="I170" i="22"/>
  <c r="H170" i="22"/>
  <c r="G170" i="22"/>
  <c r="G165" i="22" s="1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L165" i="22" s="1"/>
  <c r="K167" i="22"/>
  <c r="J167" i="22"/>
  <c r="I167" i="22"/>
  <c r="H167" i="22"/>
  <c r="G167" i="22"/>
  <c r="F167" i="22"/>
  <c r="E167" i="22"/>
  <c r="E165" i="22" s="1"/>
  <c r="D167" i="22"/>
  <c r="D165" i="22" s="1"/>
  <c r="C167" i="22"/>
  <c r="C165" i="22" s="1"/>
  <c r="B167" i="22"/>
  <c r="Y166" i="22"/>
  <c r="X166" i="22"/>
  <c r="W166" i="22"/>
  <c r="W165" i="22" s="1"/>
  <c r="V166" i="22"/>
  <c r="V165" i="22" s="1"/>
  <c r="U166" i="22"/>
  <c r="U165" i="22" s="1"/>
  <c r="T166" i="22"/>
  <c r="T165" i="22" s="1"/>
  <c r="S166" i="22"/>
  <c r="R166" i="22"/>
  <c r="R165" i="22" s="1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B165" i="22" s="1"/>
  <c r="S165" i="22"/>
  <c r="N165" i="22"/>
  <c r="K165" i="22"/>
  <c r="F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60" i="22"/>
  <c r="H160" i="22"/>
  <c r="G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7" i="22"/>
  <c r="O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C146" i="22" s="1"/>
  <c r="B154" i="22"/>
  <c r="P153" i="22"/>
  <c r="Y152" i="22"/>
  <c r="X152" i="22"/>
  <c r="W152" i="22"/>
  <c r="V152" i="22"/>
  <c r="U152" i="22"/>
  <c r="T152" i="22"/>
  <c r="S152" i="22"/>
  <c r="R152" i="22"/>
  <c r="Q152" i="22"/>
  <c r="P152" i="22"/>
  <c r="P146" i="22" s="1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R146" i="22" s="1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N146" i="22" s="1"/>
  <c r="M150" i="22"/>
  <c r="L150" i="22"/>
  <c r="K150" i="22"/>
  <c r="J150" i="22"/>
  <c r="I150" i="22"/>
  <c r="H150" i="22"/>
  <c r="H146" i="22" s="1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J146" i="22" s="1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X147" i="22"/>
  <c r="X146" i="22" s="1"/>
  <c r="W147" i="22"/>
  <c r="W146" i="22" s="1"/>
  <c r="V147" i="22"/>
  <c r="V146" i="22" s="1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G146" i="22" s="1"/>
  <c r="F147" i="22"/>
  <c r="F146" i="22" s="1"/>
  <c r="E147" i="22"/>
  <c r="D147" i="22"/>
  <c r="C147" i="22"/>
  <c r="B147" i="22"/>
  <c r="B146" i="22" s="1"/>
  <c r="O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Y175" i="22" s="1"/>
  <c r="X119" i="22"/>
  <c r="X175" i="22" s="1"/>
  <c r="W119" i="22"/>
  <c r="W175" i="22" s="1"/>
  <c r="V119" i="22"/>
  <c r="U119" i="22"/>
  <c r="T119" i="22"/>
  <c r="S119" i="22"/>
  <c r="R119" i="22"/>
  <c r="Q119" i="22"/>
  <c r="Q175" i="22" s="1"/>
  <c r="P119" i="22"/>
  <c r="P175" i="22" s="1"/>
  <c r="O119" i="22"/>
  <c r="N119" i="22"/>
  <c r="M119" i="22"/>
  <c r="L119" i="22"/>
  <c r="K119" i="22"/>
  <c r="J119" i="22"/>
  <c r="I119" i="22"/>
  <c r="I175" i="22" s="1"/>
  <c r="H119" i="22"/>
  <c r="H175" i="22" s="1"/>
  <c r="G119" i="22"/>
  <c r="F119" i="22"/>
  <c r="E119" i="22"/>
  <c r="D119" i="22"/>
  <c r="C119" i="22"/>
  <c r="B119" i="22"/>
  <c r="Y110" i="22"/>
  <c r="Y171" i="22" s="1"/>
  <c r="X110" i="22"/>
  <c r="X171" i="22" s="1"/>
  <c r="W110" i="22"/>
  <c r="V110" i="22"/>
  <c r="U110" i="22"/>
  <c r="U171" i="22" s="1"/>
  <c r="T110" i="22"/>
  <c r="T171" i="22" s="1"/>
  <c r="S110" i="22"/>
  <c r="R110" i="22"/>
  <c r="Q110" i="22"/>
  <c r="P110" i="22"/>
  <c r="P211" i="22" s="1"/>
  <c r="O110" i="22"/>
  <c r="O171" i="22" s="1"/>
  <c r="N110" i="22"/>
  <c r="M110" i="22"/>
  <c r="L110" i="22"/>
  <c r="K110" i="22"/>
  <c r="J110" i="22"/>
  <c r="I110" i="22"/>
  <c r="I171" i="22" s="1"/>
  <c r="H110" i="22"/>
  <c r="H171" i="22" s="1"/>
  <c r="G110" i="22"/>
  <c r="F110" i="22"/>
  <c r="F171" i="22" s="1"/>
  <c r="E110" i="22"/>
  <c r="D110" i="22"/>
  <c r="D171" i="22" s="1"/>
  <c r="C110" i="22"/>
  <c r="B110" i="22"/>
  <c r="Y89" i="22"/>
  <c r="Y160" i="22" s="1"/>
  <c r="X89" i="22"/>
  <c r="X160" i="22" s="1"/>
  <c r="W89" i="22"/>
  <c r="V89" i="22"/>
  <c r="U89" i="22"/>
  <c r="T89" i="22"/>
  <c r="S89" i="22"/>
  <c r="R89" i="22"/>
  <c r="R160" i="22" s="1"/>
  <c r="Q89" i="22"/>
  <c r="Q203" i="22" s="1"/>
  <c r="P89" i="22"/>
  <c r="O89" i="22"/>
  <c r="N89" i="22"/>
  <c r="M89" i="22"/>
  <c r="M160" i="22" s="1"/>
  <c r="L89" i="22"/>
  <c r="K89" i="22"/>
  <c r="J89" i="22"/>
  <c r="I89" i="22"/>
  <c r="H89" i="22"/>
  <c r="H203" i="22" s="1"/>
  <c r="G89" i="22"/>
  <c r="G203" i="22" s="1"/>
  <c r="F89" i="22"/>
  <c r="E89" i="22"/>
  <c r="E160" i="22" s="1"/>
  <c r="D89" i="22"/>
  <c r="D160" i="22" s="1"/>
  <c r="C89" i="22"/>
  <c r="C160" i="22" s="1"/>
  <c r="B89" i="22"/>
  <c r="Y79" i="22"/>
  <c r="X79" i="22"/>
  <c r="W79" i="22"/>
  <c r="V79" i="22"/>
  <c r="V157" i="22" s="1"/>
  <c r="U79" i="22"/>
  <c r="U157" i="22" s="1"/>
  <c r="T79" i="22"/>
  <c r="T157" i="22" s="1"/>
  <c r="S79" i="22"/>
  <c r="S157" i="22" s="1"/>
  <c r="R79" i="22"/>
  <c r="Q79" i="22"/>
  <c r="Q157" i="22" s="1"/>
  <c r="P79" i="22"/>
  <c r="P157" i="22" s="1"/>
  <c r="O79" i="22"/>
  <c r="N79" i="22"/>
  <c r="M79" i="22"/>
  <c r="L79" i="22"/>
  <c r="K79" i="22"/>
  <c r="J79" i="22"/>
  <c r="J157" i="22" s="1"/>
  <c r="I79" i="22"/>
  <c r="I202" i="22" s="1"/>
  <c r="H79" i="22"/>
  <c r="G79" i="22"/>
  <c r="F79" i="22"/>
  <c r="E79" i="22"/>
  <c r="E157" i="22" s="1"/>
  <c r="D79" i="22"/>
  <c r="C79" i="22"/>
  <c r="B79" i="22"/>
  <c r="Y60" i="22"/>
  <c r="X60" i="22"/>
  <c r="X153" i="22" s="1"/>
  <c r="W60" i="22"/>
  <c r="W153" i="22" s="1"/>
  <c r="V60" i="22"/>
  <c r="V153" i="22" s="1"/>
  <c r="U60" i="22"/>
  <c r="U153" i="22" s="1"/>
  <c r="T60" i="22"/>
  <c r="T153" i="22" s="1"/>
  <c r="S60" i="22"/>
  <c r="R60" i="22"/>
  <c r="Q60" i="22"/>
  <c r="P60" i="22"/>
  <c r="O60" i="22"/>
  <c r="O153" i="22" s="1"/>
  <c r="N60" i="22"/>
  <c r="M60" i="22"/>
  <c r="L60" i="22"/>
  <c r="L153" i="22" s="1"/>
  <c r="K60" i="22"/>
  <c r="K153" i="22" s="1"/>
  <c r="J60" i="22"/>
  <c r="I60" i="22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C153" i="22" s="1"/>
  <c r="B60" i="22"/>
  <c r="Y33" i="22"/>
  <c r="X33" i="22"/>
  <c r="W33" i="22"/>
  <c r="V33" i="22"/>
  <c r="U33" i="22"/>
  <c r="T33" i="22"/>
  <c r="S33" i="22"/>
  <c r="S141" i="22" s="1"/>
  <c r="R33" i="22"/>
  <c r="Q33" i="22"/>
  <c r="P33" i="22"/>
  <c r="O33" i="22"/>
  <c r="N33" i="22"/>
  <c r="M33" i="22"/>
  <c r="L33" i="22"/>
  <c r="K33" i="22"/>
  <c r="K141" i="22" s="1"/>
  <c r="J33" i="22"/>
  <c r="I33" i="22"/>
  <c r="H33" i="22"/>
  <c r="G33" i="22"/>
  <c r="F33" i="22"/>
  <c r="E33" i="22"/>
  <c r="E192" i="22" s="1"/>
  <c r="D33" i="22"/>
  <c r="D192" i="22" s="1"/>
  <c r="C33" i="22"/>
  <c r="C141" i="22" s="1"/>
  <c r="C132" i="22" s="1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D165" i="21" s="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S165" i="21" s="1"/>
  <c r="R167" i="21"/>
  <c r="R165" i="21" s="1"/>
  <c r="Q167" i="21"/>
  <c r="Q165" i="21" s="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Y166" i="21"/>
  <c r="X166" i="21"/>
  <c r="X165" i="21" s="1"/>
  <c r="W166" i="21"/>
  <c r="W165" i="21" s="1"/>
  <c r="V166" i="21"/>
  <c r="V165" i="21" s="1"/>
  <c r="U166" i="21"/>
  <c r="U165" i="21" s="1"/>
  <c r="T166" i="21"/>
  <c r="T165" i="21" s="1"/>
  <c r="S166" i="21"/>
  <c r="R166" i="21"/>
  <c r="Q166" i="21"/>
  <c r="P166" i="21"/>
  <c r="P165" i="21" s="1"/>
  <c r="O166" i="21"/>
  <c r="O165" i="21" s="1"/>
  <c r="N166" i="21"/>
  <c r="N165" i="21" s="1"/>
  <c r="M166" i="21"/>
  <c r="M165" i="21" s="1"/>
  <c r="L166" i="21"/>
  <c r="L165" i="21" s="1"/>
  <c r="K166" i="21"/>
  <c r="K165" i="21" s="1"/>
  <c r="J166" i="21"/>
  <c r="J165" i="21" s="1"/>
  <c r="I166" i="21"/>
  <c r="I165" i="21" s="1"/>
  <c r="H166" i="21"/>
  <c r="G166" i="21"/>
  <c r="G165" i="21" s="1"/>
  <c r="F166" i="21"/>
  <c r="E166" i="21"/>
  <c r="E165" i="21" s="1"/>
  <c r="D166" i="21"/>
  <c r="C166" i="21"/>
  <c r="B166" i="21"/>
  <c r="Y165" i="21"/>
  <c r="H165" i="21"/>
  <c r="F165" i="21"/>
  <c r="C165" i="21"/>
  <c r="B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R160" i="21"/>
  <c r="Q160" i="21"/>
  <c r="J160" i="21"/>
  <c r="I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J157" i="21"/>
  <c r="I157" i="21"/>
  <c r="B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X146" i="21" s="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T146" i="21" s="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J153" i="21"/>
  <c r="I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R146" i="21" s="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I146" i="21" s="1"/>
  <c r="H148" i="21"/>
  <c r="H146" i="21" s="1"/>
  <c r="G148" i="21"/>
  <c r="G146" i="21" s="1"/>
  <c r="F148" i="21"/>
  <c r="E148" i="21"/>
  <c r="D148" i="21"/>
  <c r="C148" i="21"/>
  <c r="B148" i="21"/>
  <c r="Y147" i="21"/>
  <c r="Y146" i="21" s="1"/>
  <c r="X147" i="21"/>
  <c r="W147" i="21"/>
  <c r="W146" i="21" s="1"/>
  <c r="V147" i="21"/>
  <c r="V146" i="21" s="1"/>
  <c r="U147" i="21"/>
  <c r="T147" i="21"/>
  <c r="S147" i="21"/>
  <c r="R147" i="21"/>
  <c r="Q147" i="21"/>
  <c r="P147" i="21"/>
  <c r="O147" i="21"/>
  <c r="N147" i="21"/>
  <c r="N146" i="21" s="1"/>
  <c r="M147" i="21"/>
  <c r="M146" i="21" s="1"/>
  <c r="L147" i="21"/>
  <c r="L146" i="21" s="1"/>
  <c r="K147" i="21"/>
  <c r="K146" i="21" s="1"/>
  <c r="J147" i="21"/>
  <c r="J146" i="21" s="1"/>
  <c r="I147" i="21"/>
  <c r="H147" i="21"/>
  <c r="G147" i="21"/>
  <c r="F147" i="21"/>
  <c r="F146" i="21" s="1"/>
  <c r="E147" i="21"/>
  <c r="E146" i="21" s="1"/>
  <c r="D147" i="21"/>
  <c r="D146" i="21" s="1"/>
  <c r="C147" i="21"/>
  <c r="C146" i="21" s="1"/>
  <c r="B147" i="21"/>
  <c r="B146" i="21" s="1"/>
  <c r="U146" i="21"/>
  <c r="S146" i="21"/>
  <c r="Q146" i="21"/>
  <c r="P146" i="21"/>
  <c r="O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T194" i="21" s="1"/>
  <c r="S60" i="21"/>
  <c r="S201" i="21" s="1"/>
  <c r="R60" i="21"/>
  <c r="R201" i="21" s="1"/>
  <c r="Q60" i="21"/>
  <c r="Q201" i="21" s="1"/>
  <c r="Q194" i="21" s="1"/>
  <c r="P60" i="21"/>
  <c r="P201" i="21" s="1"/>
  <c r="O60" i="21"/>
  <c r="O201" i="21" s="1"/>
  <c r="O194" i="21" s="1"/>
  <c r="N60" i="21"/>
  <c r="N201" i="21" s="1"/>
  <c r="N194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Q183" i="21" s="1"/>
  <c r="P33" i="21"/>
  <c r="P192" i="21" s="1"/>
  <c r="O33" i="21"/>
  <c r="O192" i="21" s="1"/>
  <c r="O183" i="21" s="1"/>
  <c r="N33" i="21"/>
  <c r="N192" i="21" s="1"/>
  <c r="N183" i="21" s="1"/>
  <c r="M33" i="21"/>
  <c r="M192" i="21" s="1"/>
  <c r="M183" i="21" s="1"/>
  <c r="L33" i="21"/>
  <c r="L192" i="21" s="1"/>
  <c r="K33" i="21"/>
  <c r="K192" i="21" s="1"/>
  <c r="K183" i="21" s="1"/>
  <c r="J33" i="21"/>
  <c r="J192" i="21" s="1"/>
  <c r="J183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U62" i="20"/>
  <c r="U115" i="4" s="1"/>
  <c r="Q62" i="20"/>
  <c r="Q115" i="4" s="1"/>
  <c r="Y61" i="20"/>
  <c r="V61" i="20"/>
  <c r="U61" i="20"/>
  <c r="Q60" i="20"/>
  <c r="P60" i="20"/>
  <c r="O60" i="20"/>
  <c r="N60" i="20"/>
  <c r="M60" i="20"/>
  <c r="L60" i="20"/>
  <c r="K60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M42" i="7" s="1"/>
  <c r="L58" i="20"/>
  <c r="K58" i="20"/>
  <c r="J58" i="20"/>
  <c r="I58" i="20"/>
  <c r="H58" i="20"/>
  <c r="G58" i="20"/>
  <c r="F58" i="20"/>
  <c r="E58" i="20"/>
  <c r="D58" i="20"/>
  <c r="C58" i="20"/>
  <c r="B58" i="20"/>
  <c r="Y54" i="20"/>
  <c r="X54" i="20"/>
  <c r="W54" i="20"/>
  <c r="V54" i="20"/>
  <c r="U54" i="20"/>
  <c r="T54" i="20"/>
  <c r="S54" i="20"/>
  <c r="S71" i="20" s="1"/>
  <c r="R54" i="20"/>
  <c r="Q54" i="20"/>
  <c r="P54" i="20"/>
  <c r="O54" i="20"/>
  <c r="N54" i="20"/>
  <c r="M54" i="20"/>
  <c r="L54" i="20"/>
  <c r="K54" i="20"/>
  <c r="J54" i="20"/>
  <c r="J71" i="20" s="1"/>
  <c r="I54" i="20"/>
  <c r="H54" i="20"/>
  <c r="G54" i="20"/>
  <c r="F54" i="20"/>
  <c r="E54" i="20"/>
  <c r="D54" i="20"/>
  <c r="C54" i="20"/>
  <c r="C71" i="20" s="1"/>
  <c r="B54" i="20"/>
  <c r="Y53" i="20"/>
  <c r="X53" i="20"/>
  <c r="X67" i="4" s="1"/>
  <c r="X140" i="4" s="1"/>
  <c r="W53" i="20"/>
  <c r="V53" i="20"/>
  <c r="U53" i="20"/>
  <c r="T53" i="20"/>
  <c r="S53" i="20"/>
  <c r="S70" i="20" s="1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S51" i="20" s="1"/>
  <c r="S65" i="4" s="1"/>
  <c r="S138" i="4" s="1"/>
  <c r="R52" i="20"/>
  <c r="R51" i="20" s="1"/>
  <c r="R65" i="4" s="1"/>
  <c r="R138" i="4" s="1"/>
  <c r="Q52" i="20"/>
  <c r="Q51" i="20" s="1"/>
  <c r="Q65" i="4" s="1"/>
  <c r="Q138" i="4" s="1"/>
  <c r="P52" i="20"/>
  <c r="P51" i="20" s="1"/>
  <c r="P65" i="4" s="1"/>
  <c r="P138" i="4" s="1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C69" i="20" s="1"/>
  <c r="B5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R197" i="19" s="1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N197" i="19" s="1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J197" i="19" s="1"/>
  <c r="I202" i="19"/>
  <c r="I197" i="19" s="1"/>
  <c r="H202" i="19"/>
  <c r="H197" i="19" s="1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G197" i="19" s="1"/>
  <c r="F201" i="19"/>
  <c r="F197" i="19" s="1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D197" i="19" s="1"/>
  <c r="C200" i="19"/>
  <c r="B200" i="19"/>
  <c r="Y199" i="19"/>
  <c r="Y197" i="19" s="1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C197" i="19" s="1"/>
  <c r="B199" i="19"/>
  <c r="B197" i="19" s="1"/>
  <c r="Y198" i="19"/>
  <c r="X198" i="19"/>
  <c r="X197" i="19" s="1"/>
  <c r="W198" i="19"/>
  <c r="W197" i="19" s="1"/>
  <c r="V198" i="19"/>
  <c r="V197" i="19" s="1"/>
  <c r="U198" i="19"/>
  <c r="U197" i="19" s="1"/>
  <c r="T198" i="19"/>
  <c r="T197" i="19" s="1"/>
  <c r="S198" i="19"/>
  <c r="S197" i="19" s="1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E197" i="19" s="1"/>
  <c r="D198" i="19"/>
  <c r="C198" i="19"/>
  <c r="B198" i="19"/>
  <c r="Q197" i="19"/>
  <c r="P197" i="19"/>
  <c r="O197" i="19"/>
  <c r="M197" i="19"/>
  <c r="L197" i="19"/>
  <c r="K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D173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Y61" i="19" s="1"/>
  <c r="X72" i="19"/>
  <c r="W72" i="19"/>
  <c r="V72" i="19"/>
  <c r="U72" i="19"/>
  <c r="U61" i="19" s="1"/>
  <c r="T72" i="19"/>
  <c r="T61" i="19" s="1"/>
  <c r="S72" i="19"/>
  <c r="S61" i="19" s="1"/>
  <c r="R72" i="19"/>
  <c r="R61" i="19" s="1"/>
  <c r="Q72" i="19"/>
  <c r="Q61" i="19" s="1"/>
  <c r="Q81" i="16" s="1"/>
  <c r="Q110" i="4" s="1"/>
  <c r="P72" i="19"/>
  <c r="O72" i="19"/>
  <c r="N72" i="19"/>
  <c r="M72" i="19"/>
  <c r="M61" i="19" s="1"/>
  <c r="L72" i="19"/>
  <c r="L61" i="19" s="1"/>
  <c r="K72" i="19"/>
  <c r="K61" i="19" s="1"/>
  <c r="J72" i="19"/>
  <c r="J61" i="19" s="1"/>
  <c r="I72" i="19"/>
  <c r="I61" i="19" s="1"/>
  <c r="I81" i="16" s="1"/>
  <c r="H72" i="19"/>
  <c r="G72" i="19"/>
  <c r="F72" i="19"/>
  <c r="E72" i="19"/>
  <c r="E61" i="19" s="1"/>
  <c r="D72" i="19"/>
  <c r="C72" i="19"/>
  <c r="B72" i="19"/>
  <c r="D61" i="19"/>
  <c r="D229" i="19" s="1"/>
  <c r="C61" i="19"/>
  <c r="C229" i="19" s="1"/>
  <c r="B61" i="19"/>
  <c r="B229" i="19" s="1"/>
  <c r="Y44" i="19"/>
  <c r="Y5" i="19" s="1"/>
  <c r="X44" i="19"/>
  <c r="X5" i="19" s="1"/>
  <c r="W44" i="19"/>
  <c r="V44" i="19"/>
  <c r="V5" i="19" s="1"/>
  <c r="V80" i="16" s="1"/>
  <c r="V109" i="4" s="1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5" i="19" s="1"/>
  <c r="S5" i="19"/>
  <c r="S77" i="16" s="1"/>
  <c r="S76" i="16" s="1"/>
  <c r="R5" i="19"/>
  <c r="R77" i="16" s="1"/>
  <c r="Q5" i="19"/>
  <c r="Q77" i="16" s="1"/>
  <c r="Q76" i="16" s="1"/>
  <c r="P5" i="19"/>
  <c r="N5" i="19"/>
  <c r="L5" i="19"/>
  <c r="L173" i="19" s="1"/>
  <c r="K5" i="19"/>
  <c r="J5" i="19"/>
  <c r="I5" i="19"/>
  <c r="I77" i="16" s="1"/>
  <c r="H5" i="19"/>
  <c r="F5" i="19"/>
  <c r="D5" i="19"/>
  <c r="D172" i="19" s="1"/>
  <c r="C5" i="19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E197" i="18" s="1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Y197" i="18" s="1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I203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S197" i="18" s="1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P197" i="18" s="1"/>
  <c r="O200" i="18"/>
  <c r="O197" i="18" s="1"/>
  <c r="N200" i="18"/>
  <c r="M200" i="18"/>
  <c r="L200" i="18"/>
  <c r="K200" i="18"/>
  <c r="J200" i="18"/>
  <c r="I200" i="18"/>
  <c r="H200" i="18"/>
  <c r="G200" i="18"/>
  <c r="F200" i="18"/>
  <c r="E200" i="18"/>
  <c r="D200" i="18"/>
  <c r="D197" i="18" s="1"/>
  <c r="C200" i="18"/>
  <c r="C197" i="18" s="1"/>
  <c r="B200" i="18"/>
  <c r="Y199" i="18"/>
  <c r="X199" i="18"/>
  <c r="W199" i="18"/>
  <c r="V199" i="18"/>
  <c r="U199" i="18"/>
  <c r="T199" i="18"/>
  <c r="T197" i="18" s="1"/>
  <c r="S199" i="18"/>
  <c r="R199" i="18"/>
  <c r="Q199" i="18"/>
  <c r="P199" i="18"/>
  <c r="O199" i="18"/>
  <c r="N199" i="18"/>
  <c r="M199" i="18"/>
  <c r="L199" i="18"/>
  <c r="K199" i="18"/>
  <c r="K197" i="18" s="1"/>
  <c r="J199" i="18"/>
  <c r="I199" i="18"/>
  <c r="H199" i="18"/>
  <c r="G199" i="18"/>
  <c r="F199" i="18"/>
  <c r="E199" i="18"/>
  <c r="D199" i="18"/>
  <c r="C199" i="18"/>
  <c r="B199" i="18"/>
  <c r="Y198" i="18"/>
  <c r="X198" i="18"/>
  <c r="X197" i="18" s="1"/>
  <c r="W198" i="18"/>
  <c r="W197" i="18" s="1"/>
  <c r="V198" i="18"/>
  <c r="V197" i="18" s="1"/>
  <c r="U198" i="18"/>
  <c r="U197" i="18" s="1"/>
  <c r="T198" i="18"/>
  <c r="S198" i="18"/>
  <c r="R198" i="18"/>
  <c r="Q198" i="18"/>
  <c r="P198" i="18"/>
  <c r="O198" i="18"/>
  <c r="N198" i="18"/>
  <c r="N197" i="18" s="1"/>
  <c r="M198" i="18"/>
  <c r="M197" i="18" s="1"/>
  <c r="L198" i="18"/>
  <c r="L197" i="18" s="1"/>
  <c r="K198" i="18"/>
  <c r="J198" i="18"/>
  <c r="I198" i="18"/>
  <c r="H198" i="18"/>
  <c r="H197" i="18" s="1"/>
  <c r="G198" i="18"/>
  <c r="G197" i="18" s="1"/>
  <c r="F198" i="18"/>
  <c r="F197" i="18" s="1"/>
  <c r="E198" i="18"/>
  <c r="D198" i="18"/>
  <c r="C198" i="18"/>
  <c r="B198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E178" i="18" s="1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M178" i="18" s="1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I178" i="18" s="1"/>
  <c r="H191" i="18"/>
  <c r="G191" i="18"/>
  <c r="F191" i="18"/>
  <c r="E191" i="18"/>
  <c r="D191" i="18"/>
  <c r="C191" i="18"/>
  <c r="B191" i="18"/>
  <c r="G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X184" i="18"/>
  <c r="W184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O178" i="18" s="1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N178" i="18" s="1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Y178" i="18" s="1"/>
  <c r="X180" i="18"/>
  <c r="W180" i="18"/>
  <c r="W178" i="18" s="1"/>
  <c r="V180" i="18"/>
  <c r="V178" i="18" s="1"/>
  <c r="U180" i="18"/>
  <c r="T180" i="18"/>
  <c r="S180" i="18"/>
  <c r="R180" i="18"/>
  <c r="Q180" i="18"/>
  <c r="P180" i="18"/>
  <c r="P178" i="18" s="1"/>
  <c r="O180" i="18"/>
  <c r="N180" i="18"/>
  <c r="M180" i="18"/>
  <c r="L180" i="18"/>
  <c r="K180" i="18"/>
  <c r="J180" i="18"/>
  <c r="J178" i="18" s="1"/>
  <c r="I180" i="18"/>
  <c r="H180" i="18"/>
  <c r="G180" i="18"/>
  <c r="G178" i="18" s="1"/>
  <c r="F180" i="18"/>
  <c r="E180" i="18"/>
  <c r="D180" i="18"/>
  <c r="C180" i="18"/>
  <c r="B180" i="18"/>
  <c r="Y179" i="18"/>
  <c r="X179" i="18"/>
  <c r="X178" i="18" s="1"/>
  <c r="W179" i="18"/>
  <c r="V179" i="18"/>
  <c r="U179" i="18"/>
  <c r="U178" i="18" s="1"/>
  <c r="T179" i="18"/>
  <c r="T178" i="18" s="1"/>
  <c r="S179" i="18"/>
  <c r="S178" i="18" s="1"/>
  <c r="R179" i="18"/>
  <c r="Q179" i="18"/>
  <c r="Q178" i="18" s="1"/>
  <c r="P179" i="18"/>
  <c r="O179" i="18"/>
  <c r="N179" i="18"/>
  <c r="M179" i="18"/>
  <c r="L179" i="18"/>
  <c r="L178" i="18" s="1"/>
  <c r="K179" i="18"/>
  <c r="K178" i="18" s="1"/>
  <c r="J179" i="18"/>
  <c r="I179" i="18"/>
  <c r="H179" i="18"/>
  <c r="H178" i="18" s="1"/>
  <c r="G179" i="18"/>
  <c r="F179" i="18"/>
  <c r="F178" i="18" s="1"/>
  <c r="E179" i="18"/>
  <c r="D179" i="18"/>
  <c r="D178" i="18" s="1"/>
  <c r="C179" i="18"/>
  <c r="C178" i="18" s="1"/>
  <c r="B179" i="18"/>
  <c r="B178" i="18" s="1"/>
  <c r="Y142" i="18"/>
  <c r="X142" i="18"/>
  <c r="W142" i="18"/>
  <c r="V142" i="18"/>
  <c r="U142" i="18"/>
  <c r="T142" i="18"/>
  <c r="S142" i="18"/>
  <c r="R142" i="18"/>
  <c r="R209" i="18" s="1"/>
  <c r="Q142" i="18"/>
  <c r="Q209" i="18" s="1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Y203" i="18" s="1"/>
  <c r="X121" i="18"/>
  <c r="W121" i="18"/>
  <c r="W203" i="18" s="1"/>
  <c r="V121" i="18"/>
  <c r="U121" i="18"/>
  <c r="T121" i="18"/>
  <c r="S121" i="18"/>
  <c r="S203" i="18" s="1"/>
  <c r="R121" i="18"/>
  <c r="R203" i="18" s="1"/>
  <c r="Q121" i="18"/>
  <c r="Q203" i="18" s="1"/>
  <c r="P121" i="18"/>
  <c r="O121" i="18"/>
  <c r="N121" i="18"/>
  <c r="M121" i="18"/>
  <c r="L121" i="18"/>
  <c r="K121" i="18"/>
  <c r="J121" i="18"/>
  <c r="I121" i="18"/>
  <c r="H121" i="18"/>
  <c r="G121" i="18"/>
  <c r="G203" i="18" s="1"/>
  <c r="F121" i="18"/>
  <c r="E121" i="18"/>
  <c r="D121" i="18"/>
  <c r="C121" i="18"/>
  <c r="C203" i="18" s="1"/>
  <c r="B121" i="18"/>
  <c r="B203" i="18" s="1"/>
  <c r="Y93" i="18"/>
  <c r="Y190" i="18" s="1"/>
  <c r="X93" i="18"/>
  <c r="W93" i="18"/>
  <c r="W190" i="18" s="1"/>
  <c r="V93" i="18"/>
  <c r="U93" i="18"/>
  <c r="T93" i="18"/>
  <c r="T190" i="18" s="1"/>
  <c r="S93" i="18"/>
  <c r="S190" i="18" s="1"/>
  <c r="R93" i="18"/>
  <c r="R190" i="18" s="1"/>
  <c r="Q93" i="18"/>
  <c r="Q190" i="18" s="1"/>
  <c r="P93" i="18"/>
  <c r="P190" i="18" s="1"/>
  <c r="O93" i="18"/>
  <c r="O190" i="18" s="1"/>
  <c r="N93" i="18"/>
  <c r="M93" i="18"/>
  <c r="L93" i="18"/>
  <c r="K93" i="18"/>
  <c r="J93" i="18"/>
  <c r="I93" i="18"/>
  <c r="H93" i="18"/>
  <c r="G93" i="18"/>
  <c r="F93" i="18"/>
  <c r="E93" i="18"/>
  <c r="D93" i="18"/>
  <c r="D190" i="18" s="1"/>
  <c r="C93" i="18"/>
  <c r="C190" i="18" s="1"/>
  <c r="B93" i="18"/>
  <c r="Y72" i="18"/>
  <c r="X72" i="18"/>
  <c r="W72" i="18"/>
  <c r="V72" i="18"/>
  <c r="U72" i="18"/>
  <c r="T72" i="18"/>
  <c r="T184" i="18" s="1"/>
  <c r="S72" i="18"/>
  <c r="S184" i="18" s="1"/>
  <c r="R72" i="18"/>
  <c r="R184" i="18" s="1"/>
  <c r="Q72" i="18"/>
  <c r="Q184" i="18" s="1"/>
  <c r="P72" i="18"/>
  <c r="P184" i="18" s="1"/>
  <c r="O72" i="18"/>
  <c r="O184" i="18" s="1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U5" i="18" s="1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223" i="18" s="1"/>
  <c r="W16" i="18"/>
  <c r="W223" i="18" s="1"/>
  <c r="V16" i="18"/>
  <c r="V96" i="16" s="1"/>
  <c r="U16" i="18"/>
  <c r="U96" i="16" s="1"/>
  <c r="T16" i="18"/>
  <c r="T223" i="18" s="1"/>
  <c r="S16" i="18"/>
  <c r="S223" i="18" s="1"/>
  <c r="R16" i="18"/>
  <c r="R223" i="18" s="1"/>
  <c r="Q16" i="18"/>
  <c r="Q223" i="18" s="1"/>
  <c r="P16" i="18"/>
  <c r="P223" i="18" s="1"/>
  <c r="O16" i="18"/>
  <c r="O223" i="18" s="1"/>
  <c r="N16" i="18"/>
  <c r="N5" i="18" s="1"/>
  <c r="M16" i="18"/>
  <c r="M5" i="18" s="1"/>
  <c r="L16" i="18"/>
  <c r="L223" i="18" s="1"/>
  <c r="K16" i="18"/>
  <c r="K223" i="18" s="1"/>
  <c r="J16" i="18"/>
  <c r="J223" i="18" s="1"/>
  <c r="I16" i="18"/>
  <c r="I223" i="18" s="1"/>
  <c r="H16" i="18"/>
  <c r="H223" i="18" s="1"/>
  <c r="G16" i="18"/>
  <c r="G223" i="18" s="1"/>
  <c r="F16" i="18"/>
  <c r="F5" i="18" s="1"/>
  <c r="E16" i="18"/>
  <c r="D16" i="18"/>
  <c r="D223" i="18" s="1"/>
  <c r="C16" i="18"/>
  <c r="C223" i="18" s="1"/>
  <c r="B16" i="18"/>
  <c r="B223" i="18" s="1"/>
  <c r="V5" i="18"/>
  <c r="V161" i="18" s="1"/>
  <c r="T5" i="18"/>
  <c r="T173" i="18" s="1"/>
  <c r="R5" i="18"/>
  <c r="R173" i="18" s="1"/>
  <c r="Q5" i="18"/>
  <c r="Q173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U209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H197" i="17" s="1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V203" i="17"/>
  <c r="U203" i="17"/>
  <c r="M203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F197" i="17" s="1"/>
  <c r="E202" i="17"/>
  <c r="E197" i="17" s="1"/>
  <c r="D202" i="17"/>
  <c r="D197" i="17" s="1"/>
  <c r="C202" i="17"/>
  <c r="C197" i="17" s="1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Y199" i="17"/>
  <c r="X199" i="17"/>
  <c r="W199" i="17"/>
  <c r="V199" i="17"/>
  <c r="V197" i="17" s="1"/>
  <c r="U199" i="17"/>
  <c r="T199" i="17"/>
  <c r="T197" i="17" s="1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B197" i="17" s="1"/>
  <c r="Y198" i="17"/>
  <c r="Y197" i="17" s="1"/>
  <c r="X198" i="17"/>
  <c r="X197" i="17" s="1"/>
  <c r="W198" i="17"/>
  <c r="W197" i="17" s="1"/>
  <c r="V198" i="17"/>
  <c r="U198" i="17"/>
  <c r="U197" i="17" s="1"/>
  <c r="T198" i="17"/>
  <c r="S198" i="17"/>
  <c r="S197" i="17" s="1"/>
  <c r="R198" i="17"/>
  <c r="R197" i="17" s="1"/>
  <c r="Q198" i="17"/>
  <c r="Q197" i="17" s="1"/>
  <c r="P198" i="17"/>
  <c r="P197" i="17" s="1"/>
  <c r="O198" i="17"/>
  <c r="O197" i="17" s="1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N197" i="17"/>
  <c r="M197" i="17"/>
  <c r="L197" i="17"/>
  <c r="K197" i="17"/>
  <c r="J197" i="17"/>
  <c r="I197" i="17"/>
  <c r="G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L190" i="17"/>
  <c r="K190" i="17"/>
  <c r="D190" i="17"/>
  <c r="C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P178" i="17" s="1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T178" i="17" s="1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N178" i="17" s="1"/>
  <c r="M183" i="17"/>
  <c r="M178" i="17" s="1"/>
  <c r="L183" i="17"/>
  <c r="L178" i="17" s="1"/>
  <c r="K183" i="17"/>
  <c r="K178" i="17" s="1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R178" i="17" s="1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G178" i="17" s="1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J178" i="17" s="1"/>
  <c r="I180" i="17"/>
  <c r="H180" i="17"/>
  <c r="G180" i="17"/>
  <c r="F180" i="17"/>
  <c r="E180" i="17"/>
  <c r="D180" i="17"/>
  <c r="C180" i="17"/>
  <c r="B180" i="17"/>
  <c r="B178" i="17" s="1"/>
  <c r="Y179" i="17"/>
  <c r="Y178" i="17" s="1"/>
  <c r="X179" i="17"/>
  <c r="X178" i="17" s="1"/>
  <c r="W179" i="17"/>
  <c r="W178" i="17" s="1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I178" i="17" s="1"/>
  <c r="H179" i="17"/>
  <c r="H178" i="17" s="1"/>
  <c r="G179" i="17"/>
  <c r="F179" i="17"/>
  <c r="F178" i="17" s="1"/>
  <c r="E179" i="17"/>
  <c r="E178" i="17" s="1"/>
  <c r="D179" i="17"/>
  <c r="D178" i="17" s="1"/>
  <c r="C179" i="17"/>
  <c r="C178" i="17" s="1"/>
  <c r="B179" i="17"/>
  <c r="V178" i="17"/>
  <c r="U178" i="17"/>
  <c r="S178" i="17"/>
  <c r="Q178" i="17"/>
  <c r="O178" i="17"/>
  <c r="K173" i="17"/>
  <c r="C164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Y121" i="17"/>
  <c r="Y246" i="17" s="1"/>
  <c r="X121" i="17"/>
  <c r="X246" i="17" s="1"/>
  <c r="W121" i="17"/>
  <c r="W246" i="17" s="1"/>
  <c r="V121" i="17"/>
  <c r="V246" i="17" s="1"/>
  <c r="U121" i="17"/>
  <c r="U246" i="17" s="1"/>
  <c r="T121" i="17"/>
  <c r="T246" i="17" s="1"/>
  <c r="S121" i="17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J121" i="17"/>
  <c r="J246" i="17" s="1"/>
  <c r="I121" i="17"/>
  <c r="I246" i="17" s="1"/>
  <c r="H121" i="17"/>
  <c r="H246" i="17" s="1"/>
  <c r="G121" i="17"/>
  <c r="G246" i="17" s="1"/>
  <c r="F121" i="17"/>
  <c r="F246" i="17" s="1"/>
  <c r="F240" i="17" s="1"/>
  <c r="E121" i="17"/>
  <c r="E246" i="17" s="1"/>
  <c r="D121" i="17"/>
  <c r="D246" i="17" s="1"/>
  <c r="C121" i="17"/>
  <c r="B121" i="17"/>
  <c r="B246" i="17" s="1"/>
  <c r="Y93" i="17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I72" i="17"/>
  <c r="I235" i="17" s="1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B72" i="17"/>
  <c r="Y44" i="17"/>
  <c r="Y5" i="17" s="1"/>
  <c r="Y53" i="16" s="1"/>
  <c r="Y62" i="4" s="1"/>
  <c r="Y135" i="4" s="1"/>
  <c r="X44" i="17"/>
  <c r="W44" i="17"/>
  <c r="W226" i="17" s="1"/>
  <c r="V44" i="17"/>
  <c r="V5" i="17" s="1"/>
  <c r="U44" i="17"/>
  <c r="T44" i="17"/>
  <c r="T226" i="17" s="1"/>
  <c r="S44" i="17"/>
  <c r="S226" i="17" s="1"/>
  <c r="R44" i="17"/>
  <c r="R226" i="17" s="1"/>
  <c r="Q44" i="17"/>
  <c r="P44" i="17"/>
  <c r="O44" i="17"/>
  <c r="O226" i="17" s="1"/>
  <c r="N44" i="17"/>
  <c r="N5" i="17" s="1"/>
  <c r="M44" i="17"/>
  <c r="L44" i="17"/>
  <c r="L226" i="17" s="1"/>
  <c r="K44" i="17"/>
  <c r="K226" i="17" s="1"/>
  <c r="J44" i="17"/>
  <c r="J226" i="17" s="1"/>
  <c r="I44" i="17"/>
  <c r="I5" i="17" s="1"/>
  <c r="H44" i="17"/>
  <c r="G44" i="17"/>
  <c r="G226" i="17" s="1"/>
  <c r="F44" i="17"/>
  <c r="F5" i="17" s="1"/>
  <c r="E44" i="17"/>
  <c r="D44" i="17"/>
  <c r="D226" i="17" s="1"/>
  <c r="C44" i="17"/>
  <c r="C226" i="17" s="1"/>
  <c r="B44" i="17"/>
  <c r="B226" i="17" s="1"/>
  <c r="W5" i="17"/>
  <c r="K5" i="17"/>
  <c r="K163" i="17" s="1"/>
  <c r="J5" i="17"/>
  <c r="G5" i="17"/>
  <c r="G53" i="16" s="1"/>
  <c r="G62" i="4" s="1"/>
  <c r="G135" i="4" s="1"/>
  <c r="C5" i="17"/>
  <c r="C173" i="17" s="1"/>
  <c r="B5" i="17"/>
  <c r="B53" i="16" s="1"/>
  <c r="B62" i="4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T96" i="16"/>
  <c r="R96" i="16"/>
  <c r="P96" i="16"/>
  <c r="O96" i="16"/>
  <c r="N96" i="16"/>
  <c r="M96" i="16"/>
  <c r="L96" i="16"/>
  <c r="K96" i="16"/>
  <c r="J96" i="16"/>
  <c r="I96" i="16"/>
  <c r="G96" i="16"/>
  <c r="F96" i="16"/>
  <c r="E96" i="16"/>
  <c r="D96" i="16"/>
  <c r="C96" i="16"/>
  <c r="I92" i="16"/>
  <c r="F92" i="16"/>
  <c r="N90" i="16"/>
  <c r="F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W111" i="4" s="1"/>
  <c r="V82" i="16"/>
  <c r="U82" i="16"/>
  <c r="T82" i="16"/>
  <c r="S82" i="16"/>
  <c r="R82" i="16"/>
  <c r="Q82" i="16"/>
  <c r="P82" i="16"/>
  <c r="O82" i="16"/>
  <c r="N82" i="16"/>
  <c r="N103" i="16" s="1"/>
  <c r="N166" i="4" s="1"/>
  <c r="M82" i="16"/>
  <c r="M111" i="4" s="1"/>
  <c r="L82" i="16"/>
  <c r="K82" i="16"/>
  <c r="J82" i="16"/>
  <c r="I82" i="16"/>
  <c r="I111" i="4" s="1"/>
  <c r="H82" i="16"/>
  <c r="G82" i="16"/>
  <c r="G111" i="4" s="1"/>
  <c r="F82" i="16"/>
  <c r="E82" i="16"/>
  <c r="E111" i="4" s="1"/>
  <c r="D82" i="16"/>
  <c r="C82" i="16"/>
  <c r="B82" i="16"/>
  <c r="B111" i="4" s="1"/>
  <c r="Y81" i="16"/>
  <c r="Y110" i="4" s="1"/>
  <c r="D81" i="16"/>
  <c r="C81" i="16"/>
  <c r="C110" i="4" s="1"/>
  <c r="R80" i="16"/>
  <c r="R109" i="4" s="1"/>
  <c r="Q80" i="16"/>
  <c r="Q109" i="4" s="1"/>
  <c r="P80" i="16"/>
  <c r="N80" i="16"/>
  <c r="L80" i="16"/>
  <c r="K80" i="16"/>
  <c r="J80" i="16"/>
  <c r="I80" i="16"/>
  <c r="H80" i="16"/>
  <c r="F80" i="16"/>
  <c r="D80" i="16"/>
  <c r="C80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L41" i="7" s="1"/>
  <c r="K78" i="16"/>
  <c r="K41" i="7" s="1"/>
  <c r="J78" i="16"/>
  <c r="J41" i="7" s="1"/>
  <c r="I78" i="16"/>
  <c r="I41" i="7" s="1"/>
  <c r="H78" i="16"/>
  <c r="H41" i="7" s="1"/>
  <c r="G78" i="16"/>
  <c r="G41" i="7" s="1"/>
  <c r="F78" i="16"/>
  <c r="F41" i="7" s="1"/>
  <c r="E78" i="16"/>
  <c r="E41" i="7" s="1"/>
  <c r="D78" i="16"/>
  <c r="D41" i="7" s="1"/>
  <c r="C78" i="16"/>
  <c r="C41" i="7" s="1"/>
  <c r="B78" i="16"/>
  <c r="B41" i="7" s="1"/>
  <c r="D77" i="16"/>
  <c r="C77" i="16"/>
  <c r="A74" i="16"/>
  <c r="A73" i="16"/>
  <c r="Y72" i="16"/>
  <c r="Y90" i="16" s="1"/>
  <c r="X72" i="16"/>
  <c r="X71" i="16" s="1"/>
  <c r="W72" i="16"/>
  <c r="W90" i="16" s="1"/>
  <c r="V72" i="16"/>
  <c r="V90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71" i="16" s="1"/>
  <c r="O72" i="16"/>
  <c r="O71" i="16" s="1"/>
  <c r="N72" i="16"/>
  <c r="N71" i="16" s="1"/>
  <c r="M72" i="16"/>
  <c r="M90" i="16" s="1"/>
  <c r="L72" i="16"/>
  <c r="L90" i="16" s="1"/>
  <c r="K72" i="16"/>
  <c r="K90" i="16" s="1"/>
  <c r="J72" i="16"/>
  <c r="J90" i="16" s="1"/>
  <c r="I72" i="16"/>
  <c r="I71" i="16" s="1"/>
  <c r="H72" i="16"/>
  <c r="H71" i="16" s="1"/>
  <c r="G72" i="16"/>
  <c r="G71" i="16" s="1"/>
  <c r="F72" i="16"/>
  <c r="F71" i="16" s="1"/>
  <c r="E72" i="16"/>
  <c r="E90" i="16" s="1"/>
  <c r="D72" i="16"/>
  <c r="D90" i="16" s="1"/>
  <c r="C72" i="16"/>
  <c r="C71" i="16" s="1"/>
  <c r="B72" i="16"/>
  <c r="B90" i="16" s="1"/>
  <c r="A72" i="16"/>
  <c r="T71" i="16"/>
  <c r="S71" i="16"/>
  <c r="R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X93" i="16" s="1"/>
  <c r="W55" i="16"/>
  <c r="V55" i="16"/>
  <c r="V93" i="16" s="1"/>
  <c r="U55" i="16"/>
  <c r="U103" i="16" s="1"/>
  <c r="U166" i="4" s="1"/>
  <c r="T55" i="16"/>
  <c r="S55" i="16"/>
  <c r="S93" i="16" s="1"/>
  <c r="R55" i="16"/>
  <c r="R93" i="16" s="1"/>
  <c r="Q55" i="16"/>
  <c r="Q64" i="4" s="1"/>
  <c r="Q137" i="4" s="1"/>
  <c r="P55" i="16"/>
  <c r="P103" i="16" s="1"/>
  <c r="P166" i="4" s="1"/>
  <c r="O55" i="16"/>
  <c r="N55" i="16"/>
  <c r="N93" i="16" s="1"/>
  <c r="M55" i="16"/>
  <c r="L55" i="16"/>
  <c r="K55" i="16"/>
  <c r="J55" i="16"/>
  <c r="J93" i="16" s="1"/>
  <c r="I55" i="16"/>
  <c r="I64" i="4" s="1"/>
  <c r="I137" i="4" s="1"/>
  <c r="H55" i="16"/>
  <c r="H93" i="16" s="1"/>
  <c r="G55" i="16"/>
  <c r="G93" i="16" s="1"/>
  <c r="F55" i="16"/>
  <c r="F93" i="16" s="1"/>
  <c r="E55" i="16"/>
  <c r="D55" i="16"/>
  <c r="D64" i="4" s="1"/>
  <c r="D137" i="4" s="1"/>
  <c r="C55" i="16"/>
  <c r="C93" i="16" s="1"/>
  <c r="B55" i="16"/>
  <c r="B93" i="16" s="1"/>
  <c r="Y54" i="16"/>
  <c r="X54" i="16"/>
  <c r="W54" i="16"/>
  <c r="W63" i="4" s="1"/>
  <c r="W136" i="4" s="1"/>
  <c r="V54" i="16"/>
  <c r="V92" i="16" s="1"/>
  <c r="U54" i="16"/>
  <c r="T54" i="16"/>
  <c r="T63" i="4" s="1"/>
  <c r="T136" i="4" s="1"/>
  <c r="S54" i="16"/>
  <c r="R54" i="16"/>
  <c r="Q54" i="16"/>
  <c r="P54" i="16"/>
  <c r="P92" i="16" s="1"/>
  <c r="O54" i="16"/>
  <c r="N54" i="16"/>
  <c r="N92" i="16" s="1"/>
  <c r="M54" i="16"/>
  <c r="L54" i="16"/>
  <c r="K54" i="16"/>
  <c r="J54" i="16"/>
  <c r="I54" i="16"/>
  <c r="H54" i="16"/>
  <c r="H92" i="16" s="1"/>
  <c r="G54" i="16"/>
  <c r="F54" i="16"/>
  <c r="E54" i="16"/>
  <c r="E63" i="4" s="1"/>
  <c r="E136" i="4" s="1"/>
  <c r="D54" i="16"/>
  <c r="D63" i="4" s="1"/>
  <c r="D136" i="4" s="1"/>
  <c r="C54" i="16"/>
  <c r="C63" i="4" s="1"/>
  <c r="C136" i="4" s="1"/>
  <c r="B54" i="16"/>
  <c r="B92" i="16" s="1"/>
  <c r="W53" i="16"/>
  <c r="W62" i="4" s="1"/>
  <c r="W135" i="4" s="1"/>
  <c r="J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X3" i="16" s="1"/>
  <c r="W4" i="16"/>
  <c r="W3" i="16" s="1"/>
  <c r="W9" i="4" s="1"/>
  <c r="V4" i="16"/>
  <c r="V3" i="16" s="1"/>
  <c r="V9" i="4" s="1"/>
  <c r="U4" i="16"/>
  <c r="U3" i="16" s="1"/>
  <c r="U9" i="4" s="1"/>
  <c r="T4" i="16"/>
  <c r="T3" i="16" s="1"/>
  <c r="T9" i="4" s="1"/>
  <c r="S4" i="16"/>
  <c r="S3" i="16" s="1"/>
  <c r="R4" i="16"/>
  <c r="R3" i="16" s="1"/>
  <c r="R9" i="4" s="1"/>
  <c r="Q4" i="16"/>
  <c r="P4" i="16"/>
  <c r="P3" i="16" s="1"/>
  <c r="P9" i="4" s="1"/>
  <c r="O4" i="16"/>
  <c r="N4" i="16"/>
  <c r="M4" i="16"/>
  <c r="L4" i="16"/>
  <c r="K4" i="16"/>
  <c r="J4" i="16"/>
  <c r="I4" i="16"/>
  <c r="H4" i="16"/>
  <c r="H3" i="16" s="1"/>
  <c r="H9" i="4" s="1"/>
  <c r="G4" i="16"/>
  <c r="F4" i="16"/>
  <c r="E4" i="16"/>
  <c r="D4" i="16"/>
  <c r="C4" i="16"/>
  <c r="C3" i="16" s="1"/>
  <c r="C9" i="4" s="1"/>
  <c r="B4" i="16"/>
  <c r="B3" i="16" s="1"/>
  <c r="B9" i="4" s="1"/>
  <c r="Y3" i="16"/>
  <c r="Q3" i="16"/>
  <c r="O3" i="16"/>
  <c r="N3" i="16"/>
  <c r="M3" i="16"/>
  <c r="L3" i="16"/>
  <c r="L9" i="4" s="1"/>
  <c r="K3" i="16"/>
  <c r="K3" i="4" s="1"/>
  <c r="J3" i="16"/>
  <c r="I3" i="16"/>
  <c r="G3" i="16"/>
  <c r="F3" i="16"/>
  <c r="E3" i="16"/>
  <c r="E9" i="4" s="1"/>
  <c r="D3" i="16"/>
  <c r="D9" i="4" s="1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Y187" i="15" s="1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W187" i="15" s="1"/>
  <c r="V192" i="15"/>
  <c r="V187" i="15" s="1"/>
  <c r="U192" i="15"/>
  <c r="U187" i="15" s="1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S187" i="15" s="1"/>
  <c r="R191" i="15"/>
  <c r="R187" i="15" s="1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X188" i="15"/>
  <c r="W188" i="15"/>
  <c r="V188" i="15"/>
  <c r="U188" i="15"/>
  <c r="T188" i="15"/>
  <c r="S188" i="15"/>
  <c r="R188" i="15"/>
  <c r="Q188" i="15"/>
  <c r="Q187" i="15" s="1"/>
  <c r="P188" i="15"/>
  <c r="P187" i="15" s="1"/>
  <c r="O188" i="15"/>
  <c r="O187" i="15" s="1"/>
  <c r="N188" i="15"/>
  <c r="N187" i="15" s="1"/>
  <c r="M188" i="15"/>
  <c r="M187" i="15" s="1"/>
  <c r="L188" i="15"/>
  <c r="L187" i="15" s="1"/>
  <c r="K188" i="15"/>
  <c r="K187" i="15" s="1"/>
  <c r="J188" i="15"/>
  <c r="J187" i="15" s="1"/>
  <c r="I188" i="15"/>
  <c r="I187" i="15" s="1"/>
  <c r="H188" i="15"/>
  <c r="H187" i="15" s="1"/>
  <c r="G188" i="15"/>
  <c r="G187" i="15" s="1"/>
  <c r="F188" i="15"/>
  <c r="F187" i="15" s="1"/>
  <c r="E188" i="15"/>
  <c r="E187" i="15" s="1"/>
  <c r="D188" i="15"/>
  <c r="D187" i="15" s="1"/>
  <c r="C188" i="15"/>
  <c r="B188" i="15"/>
  <c r="B187" i="15" s="1"/>
  <c r="X187" i="15"/>
  <c r="T187" i="15"/>
  <c r="C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Y171" i="15" s="1"/>
  <c r="X176" i="15"/>
  <c r="X171" i="15" s="1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V171" i="15" s="1"/>
  <c r="U175" i="15"/>
  <c r="U171" i="15" s="1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O171" i="15" s="1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T171" i="15" s="1"/>
  <c r="S172" i="15"/>
  <c r="S171" i="15" s="1"/>
  <c r="R172" i="15"/>
  <c r="R171" i="15" s="1"/>
  <c r="Q172" i="15"/>
  <c r="Q171" i="15" s="1"/>
  <c r="P172" i="15"/>
  <c r="P171" i="15" s="1"/>
  <c r="O172" i="15"/>
  <c r="N172" i="15"/>
  <c r="N171" i="15" s="1"/>
  <c r="M172" i="15"/>
  <c r="M171" i="15" s="1"/>
  <c r="L172" i="15"/>
  <c r="L171" i="15" s="1"/>
  <c r="K172" i="15"/>
  <c r="K171" i="15" s="1"/>
  <c r="J172" i="15"/>
  <c r="J171" i="15" s="1"/>
  <c r="I172" i="15"/>
  <c r="I171" i="15" s="1"/>
  <c r="H172" i="15"/>
  <c r="H171" i="15" s="1"/>
  <c r="G172" i="15"/>
  <c r="G171" i="15" s="1"/>
  <c r="F172" i="15"/>
  <c r="E172" i="15"/>
  <c r="E171" i="15" s="1"/>
  <c r="D172" i="15"/>
  <c r="C172" i="15"/>
  <c r="C171" i="15" s="1"/>
  <c r="B172" i="15"/>
  <c r="B171" i="15" s="1"/>
  <c r="W171" i="15"/>
  <c r="F171" i="15"/>
  <c r="D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X162" i="15" s="1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U162" i="15" s="1"/>
  <c r="T167" i="15"/>
  <c r="T162" i="15" s="1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R162" i="15" s="1"/>
  <c r="Q166" i="15"/>
  <c r="Q162" i="15" s="1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K162" i="15" s="1"/>
  <c r="J164" i="15"/>
  <c r="I164" i="15"/>
  <c r="H164" i="15"/>
  <c r="G164" i="15"/>
  <c r="F164" i="15"/>
  <c r="E164" i="15"/>
  <c r="D164" i="15"/>
  <c r="C164" i="15"/>
  <c r="B164" i="15"/>
  <c r="Y163" i="15"/>
  <c r="X163" i="15"/>
  <c r="W163" i="15"/>
  <c r="W162" i="15" s="1"/>
  <c r="V163" i="15"/>
  <c r="V162" i="15" s="1"/>
  <c r="U163" i="15"/>
  <c r="T163" i="15"/>
  <c r="S163" i="15"/>
  <c r="R163" i="15"/>
  <c r="Q163" i="15"/>
  <c r="P163" i="15"/>
  <c r="P162" i="15" s="1"/>
  <c r="O163" i="15"/>
  <c r="O162" i="15" s="1"/>
  <c r="N163" i="15"/>
  <c r="N162" i="15" s="1"/>
  <c r="M163" i="15"/>
  <c r="M162" i="15" s="1"/>
  <c r="L163" i="15"/>
  <c r="L162" i="15" s="1"/>
  <c r="K163" i="15"/>
  <c r="J163" i="15"/>
  <c r="J162" i="15" s="1"/>
  <c r="I163" i="15"/>
  <c r="I162" i="15" s="1"/>
  <c r="H163" i="15"/>
  <c r="H162" i="15" s="1"/>
  <c r="G163" i="15"/>
  <c r="G162" i="15" s="1"/>
  <c r="F163" i="15"/>
  <c r="F162" i="15" s="1"/>
  <c r="E163" i="15"/>
  <c r="E162" i="15" s="1"/>
  <c r="D163" i="15"/>
  <c r="D162" i="15" s="1"/>
  <c r="C163" i="15"/>
  <c r="C162" i="15" s="1"/>
  <c r="B163" i="15"/>
  <c r="Y162" i="15"/>
  <c r="S162" i="15"/>
  <c r="B162" i="15"/>
  <c r="Y141" i="15"/>
  <c r="Y115" i="15" s="1"/>
  <c r="X141" i="15"/>
  <c r="X115" i="15" s="1"/>
  <c r="W141" i="15"/>
  <c r="V141" i="15"/>
  <c r="U141" i="15"/>
  <c r="U115" i="15" s="1"/>
  <c r="T141" i="15"/>
  <c r="S141" i="15"/>
  <c r="R141" i="15"/>
  <c r="Q141" i="15"/>
  <c r="Q261" i="15" s="1"/>
  <c r="P141" i="15"/>
  <c r="P261" i="15" s="1"/>
  <c r="O141" i="15"/>
  <c r="O261" i="15" s="1"/>
  <c r="N141" i="15"/>
  <c r="N261" i="15" s="1"/>
  <c r="M141" i="15"/>
  <c r="M261" i="15" s="1"/>
  <c r="L141" i="15"/>
  <c r="K141" i="15"/>
  <c r="J141" i="15"/>
  <c r="I141" i="15"/>
  <c r="H141" i="15"/>
  <c r="G141" i="15"/>
  <c r="F141" i="15"/>
  <c r="E141" i="15"/>
  <c r="D141" i="15"/>
  <c r="C141" i="15"/>
  <c r="B141" i="15"/>
  <c r="B115" i="15" s="1"/>
  <c r="T115" i="15"/>
  <c r="T253" i="15" s="1"/>
  <c r="S115" i="15"/>
  <c r="S253" i="15" s="1"/>
  <c r="R115" i="15"/>
  <c r="R253" i="15" s="1"/>
  <c r="M115" i="15"/>
  <c r="M253" i="15" s="1"/>
  <c r="L115" i="15"/>
  <c r="L253" i="15" s="1"/>
  <c r="K115" i="15"/>
  <c r="K253" i="15" s="1"/>
  <c r="J115" i="15"/>
  <c r="J253" i="15" s="1"/>
  <c r="I115" i="15"/>
  <c r="I253" i="15" s="1"/>
  <c r="H115" i="15"/>
  <c r="H253" i="15" s="1"/>
  <c r="E115" i="15"/>
  <c r="E253" i="15" s="1"/>
  <c r="D115" i="15"/>
  <c r="D253" i="15" s="1"/>
  <c r="C115" i="15"/>
  <c r="C253" i="15" s="1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M251" i="15" s="1"/>
  <c r="L97" i="15"/>
  <c r="L251" i="15" s="1"/>
  <c r="K97" i="15"/>
  <c r="J97" i="15"/>
  <c r="I97" i="15"/>
  <c r="I251" i="15" s="1"/>
  <c r="H97" i="15"/>
  <c r="G97" i="15"/>
  <c r="F97" i="15"/>
  <c r="F251" i="15" s="1"/>
  <c r="E97" i="15"/>
  <c r="E251" i="15" s="1"/>
  <c r="D97" i="15"/>
  <c r="D251" i="15" s="1"/>
  <c r="C97" i="15"/>
  <c r="B97" i="15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Y34" i="15"/>
  <c r="Y233" i="15" s="1"/>
  <c r="V34" i="15"/>
  <c r="V233" i="15" s="1"/>
  <c r="U34" i="15"/>
  <c r="U233" i="15" s="1"/>
  <c r="Q34" i="15"/>
  <c r="Q233" i="15" s="1"/>
  <c r="P34" i="15"/>
  <c r="P233" i="15" s="1"/>
  <c r="N34" i="15"/>
  <c r="N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S204" i="14" s="1"/>
  <c r="R210" i="14"/>
  <c r="Q210" i="14"/>
  <c r="Q204" i="14" s="1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O204" i="14" s="1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E204" i="14" s="1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H204" i="14" s="1"/>
  <c r="G206" i="14"/>
  <c r="F206" i="14"/>
  <c r="F204" i="14" s="1"/>
  <c r="E206" i="14"/>
  <c r="D206" i="14"/>
  <c r="C206" i="14"/>
  <c r="C204" i="14" s="1"/>
  <c r="B206" i="14"/>
  <c r="Y205" i="14"/>
  <c r="Y204" i="14" s="1"/>
  <c r="X205" i="14"/>
  <c r="X204" i="14" s="1"/>
  <c r="W205" i="14"/>
  <c r="V205" i="14"/>
  <c r="U205" i="14"/>
  <c r="T205" i="14"/>
  <c r="S205" i="14"/>
  <c r="R205" i="14"/>
  <c r="Q205" i="14"/>
  <c r="P205" i="14"/>
  <c r="O205" i="14"/>
  <c r="N205" i="14"/>
  <c r="N204" i="14" s="1"/>
  <c r="M205" i="14"/>
  <c r="M204" i="14" s="1"/>
  <c r="L205" i="14"/>
  <c r="L204" i="14" s="1"/>
  <c r="K205" i="14"/>
  <c r="K204" i="14" s="1"/>
  <c r="J205" i="14"/>
  <c r="J204" i="14" s="1"/>
  <c r="I205" i="14"/>
  <c r="I204" i="14" s="1"/>
  <c r="H205" i="14"/>
  <c r="G205" i="14"/>
  <c r="G204" i="14" s="1"/>
  <c r="F205" i="14"/>
  <c r="E205" i="14"/>
  <c r="D205" i="14"/>
  <c r="D204" i="14" s="1"/>
  <c r="C205" i="14"/>
  <c r="B205" i="14"/>
  <c r="B204" i="14" s="1"/>
  <c r="W204" i="14"/>
  <c r="V204" i="14"/>
  <c r="U204" i="14"/>
  <c r="T204" i="14"/>
  <c r="R204" i="14"/>
  <c r="P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O187" i="14" s="1"/>
  <c r="N193" i="14"/>
  <c r="M193" i="14"/>
  <c r="M187" i="14" s="1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K187" i="14" s="1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X187" i="14" s="1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D187" i="14" s="1"/>
  <c r="C189" i="14"/>
  <c r="B189" i="14"/>
  <c r="B187" i="14" s="1"/>
  <c r="Y188" i="14"/>
  <c r="Y187" i="14" s="1"/>
  <c r="X188" i="14"/>
  <c r="W188" i="14"/>
  <c r="W187" i="14" s="1"/>
  <c r="V188" i="14"/>
  <c r="V187" i="14" s="1"/>
  <c r="U188" i="14"/>
  <c r="U187" i="14" s="1"/>
  <c r="T188" i="14"/>
  <c r="T187" i="14" s="1"/>
  <c r="S188" i="14"/>
  <c r="R188" i="14"/>
  <c r="Q188" i="14"/>
  <c r="P188" i="14"/>
  <c r="O188" i="14"/>
  <c r="N188" i="14"/>
  <c r="M188" i="14"/>
  <c r="L188" i="14"/>
  <c r="K188" i="14"/>
  <c r="J188" i="14"/>
  <c r="J187" i="14" s="1"/>
  <c r="I188" i="14"/>
  <c r="I187" i="14" s="1"/>
  <c r="H188" i="14"/>
  <c r="H187" i="14" s="1"/>
  <c r="G188" i="14"/>
  <c r="G187" i="14" s="1"/>
  <c r="F188" i="14"/>
  <c r="F187" i="14" s="1"/>
  <c r="E188" i="14"/>
  <c r="E187" i="14" s="1"/>
  <c r="D188" i="14"/>
  <c r="C188" i="14"/>
  <c r="C187" i="14" s="1"/>
  <c r="B188" i="14"/>
  <c r="S187" i="14"/>
  <c r="R187" i="14"/>
  <c r="Q187" i="14"/>
  <c r="P187" i="14"/>
  <c r="N187" i="14"/>
  <c r="L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S171" i="14" s="1"/>
  <c r="R177" i="14"/>
  <c r="Q177" i="14"/>
  <c r="Q171" i="14" s="1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O171" i="14" s="1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E171" i="14" s="1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H171" i="14" s="1"/>
  <c r="G173" i="14"/>
  <c r="F173" i="14"/>
  <c r="F171" i="14" s="1"/>
  <c r="E173" i="14"/>
  <c r="D173" i="14"/>
  <c r="C173" i="14"/>
  <c r="C171" i="14" s="1"/>
  <c r="B173" i="14"/>
  <c r="Y172" i="14"/>
  <c r="Y171" i="14" s="1"/>
  <c r="X172" i="14"/>
  <c r="X171" i="14" s="1"/>
  <c r="W172" i="14"/>
  <c r="V172" i="14"/>
  <c r="U172" i="14"/>
  <c r="T172" i="14"/>
  <c r="S172" i="14"/>
  <c r="R172" i="14"/>
  <c r="Q172" i="14"/>
  <c r="P172" i="14"/>
  <c r="O172" i="14"/>
  <c r="N172" i="14"/>
  <c r="N171" i="14" s="1"/>
  <c r="M172" i="14"/>
  <c r="M171" i="14" s="1"/>
  <c r="L172" i="14"/>
  <c r="L171" i="14" s="1"/>
  <c r="K172" i="14"/>
  <c r="K171" i="14" s="1"/>
  <c r="J172" i="14"/>
  <c r="J171" i="14" s="1"/>
  <c r="I172" i="14"/>
  <c r="I171" i="14" s="1"/>
  <c r="H172" i="14"/>
  <c r="G172" i="14"/>
  <c r="G171" i="14" s="1"/>
  <c r="F172" i="14"/>
  <c r="E172" i="14"/>
  <c r="D172" i="14"/>
  <c r="D171" i="14" s="1"/>
  <c r="C172" i="14"/>
  <c r="B172" i="14"/>
  <c r="B171" i="14" s="1"/>
  <c r="W171" i="14"/>
  <c r="V171" i="14"/>
  <c r="U171" i="14"/>
  <c r="T171" i="14"/>
  <c r="R171" i="14"/>
  <c r="P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O162" i="14" s="1"/>
  <c r="N168" i="14"/>
  <c r="M168" i="14"/>
  <c r="M162" i="14" s="1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K162" i="14" s="1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X162" i="14" s="1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D162" i="14" s="1"/>
  <c r="C164" i="14"/>
  <c r="B164" i="14"/>
  <c r="Y163" i="14"/>
  <c r="Y162" i="14" s="1"/>
  <c r="X163" i="14"/>
  <c r="W163" i="14"/>
  <c r="W162" i="14" s="1"/>
  <c r="V163" i="14"/>
  <c r="V162" i="14" s="1"/>
  <c r="U163" i="14"/>
  <c r="U162" i="14" s="1"/>
  <c r="T163" i="14"/>
  <c r="T162" i="14" s="1"/>
  <c r="S163" i="14"/>
  <c r="R163" i="14"/>
  <c r="Q163" i="14"/>
  <c r="P163" i="14"/>
  <c r="O163" i="14"/>
  <c r="N163" i="14"/>
  <c r="M163" i="14"/>
  <c r="L163" i="14"/>
  <c r="K163" i="14"/>
  <c r="J163" i="14"/>
  <c r="J162" i="14" s="1"/>
  <c r="I163" i="14"/>
  <c r="I162" i="14" s="1"/>
  <c r="H163" i="14"/>
  <c r="H162" i="14" s="1"/>
  <c r="G163" i="14"/>
  <c r="G162" i="14" s="1"/>
  <c r="F163" i="14"/>
  <c r="F162" i="14" s="1"/>
  <c r="E163" i="14"/>
  <c r="E162" i="14" s="1"/>
  <c r="D163" i="14"/>
  <c r="C163" i="14"/>
  <c r="C162" i="14" s="1"/>
  <c r="B163" i="14"/>
  <c r="B162" i="14" s="1"/>
  <c r="S162" i="14"/>
  <c r="R162" i="14"/>
  <c r="Q162" i="14"/>
  <c r="P162" i="14"/>
  <c r="N162" i="14"/>
  <c r="L162" i="14"/>
  <c r="Y141" i="14"/>
  <c r="X141" i="14"/>
  <c r="W141" i="14"/>
  <c r="V141" i="14"/>
  <c r="U141" i="14"/>
  <c r="T141" i="14"/>
  <c r="S141" i="14"/>
  <c r="R141" i="14"/>
  <c r="Q141" i="14"/>
  <c r="Q261" i="14" s="1"/>
  <c r="P141" i="14"/>
  <c r="P261" i="14" s="1"/>
  <c r="O141" i="14"/>
  <c r="O261" i="14" s="1"/>
  <c r="N141" i="14"/>
  <c r="N261" i="14" s="1"/>
  <c r="M141" i="14"/>
  <c r="M261" i="14" s="1"/>
  <c r="L141" i="14"/>
  <c r="L261" i="14" s="1"/>
  <c r="K141" i="14"/>
  <c r="K261" i="14" s="1"/>
  <c r="J141" i="14"/>
  <c r="J261" i="14" s="1"/>
  <c r="I141" i="14"/>
  <c r="I261" i="14" s="1"/>
  <c r="H141" i="14"/>
  <c r="H261" i="14" s="1"/>
  <c r="G141" i="14"/>
  <c r="G261" i="14" s="1"/>
  <c r="F141" i="14"/>
  <c r="E141" i="14"/>
  <c r="D141" i="14"/>
  <c r="C141" i="14"/>
  <c r="B141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M251" i="14" s="1"/>
  <c r="L97" i="14"/>
  <c r="L251" i="14" s="1"/>
  <c r="K97" i="14"/>
  <c r="J97" i="14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B97" i="14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Y224" i="13" s="1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G224" i="13" s="1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E224" i="13" s="1"/>
  <c r="D225" i="13"/>
  <c r="D224" i="13" s="1"/>
  <c r="C225" i="13"/>
  <c r="C224" i="13" s="1"/>
  <c r="B225" i="13"/>
  <c r="B224" i="13" s="1"/>
  <c r="X224" i="13"/>
  <c r="W224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S204" i="13" s="1"/>
  <c r="R206" i="13"/>
  <c r="Q206" i="13"/>
  <c r="Q204" i="13" s="1"/>
  <c r="P206" i="13"/>
  <c r="P204" i="13" s="1"/>
  <c r="O206" i="13"/>
  <c r="N206" i="13"/>
  <c r="M206" i="13"/>
  <c r="L206" i="13"/>
  <c r="K206" i="13"/>
  <c r="J206" i="13"/>
  <c r="J204" i="13" s="1"/>
  <c r="I206" i="13"/>
  <c r="H206" i="13"/>
  <c r="G206" i="13"/>
  <c r="F206" i="13"/>
  <c r="E206" i="13"/>
  <c r="D206" i="13"/>
  <c r="C206" i="13"/>
  <c r="B206" i="13"/>
  <c r="Y205" i="13"/>
  <c r="Y204" i="13" s="1"/>
  <c r="X205" i="13"/>
  <c r="X204" i="13" s="1"/>
  <c r="W205" i="13"/>
  <c r="W204" i="13" s="1"/>
  <c r="V205" i="13"/>
  <c r="V204" i="13" s="1"/>
  <c r="U205" i="13"/>
  <c r="U204" i="13" s="1"/>
  <c r="T205" i="13"/>
  <c r="T204" i="13" s="1"/>
  <c r="S205" i="13"/>
  <c r="R205" i="13"/>
  <c r="R204" i="13" s="1"/>
  <c r="Q205" i="13"/>
  <c r="P205" i="13"/>
  <c r="O205" i="13"/>
  <c r="O204" i="13" s="1"/>
  <c r="N205" i="13"/>
  <c r="N204" i="13" s="1"/>
  <c r="M205" i="13"/>
  <c r="M204" i="13" s="1"/>
  <c r="L205" i="13"/>
  <c r="L204" i="13" s="1"/>
  <c r="K205" i="13"/>
  <c r="K204" i="13" s="1"/>
  <c r="J205" i="13"/>
  <c r="I205" i="13"/>
  <c r="I204" i="13" s="1"/>
  <c r="H205" i="13"/>
  <c r="H204" i="13" s="1"/>
  <c r="G205" i="13"/>
  <c r="G204" i="13" s="1"/>
  <c r="F205" i="13"/>
  <c r="F204" i="13" s="1"/>
  <c r="E205" i="13"/>
  <c r="E204" i="13" s="1"/>
  <c r="D205" i="13"/>
  <c r="C205" i="13"/>
  <c r="B205" i="13"/>
  <c r="D204" i="13"/>
  <c r="C204" i="13"/>
  <c r="B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Q189" i="13"/>
  <c r="P189" i="13"/>
  <c r="O189" i="13"/>
  <c r="O187" i="13" s="1"/>
  <c r="N189" i="13"/>
  <c r="M189" i="13"/>
  <c r="M187" i="13" s="1"/>
  <c r="L189" i="13"/>
  <c r="L187" i="13" s="1"/>
  <c r="K189" i="13"/>
  <c r="J189" i="13"/>
  <c r="I189" i="13"/>
  <c r="H189" i="13"/>
  <c r="G189" i="13"/>
  <c r="F189" i="13"/>
  <c r="F187" i="13" s="1"/>
  <c r="E189" i="13"/>
  <c r="D189" i="13"/>
  <c r="C189" i="13"/>
  <c r="B189" i="13"/>
  <c r="Y188" i="13"/>
  <c r="X188" i="13"/>
  <c r="W188" i="13"/>
  <c r="V188" i="13"/>
  <c r="U188" i="13"/>
  <c r="U187" i="13" s="1"/>
  <c r="T188" i="13"/>
  <c r="T187" i="13" s="1"/>
  <c r="S188" i="13"/>
  <c r="S187" i="13" s="1"/>
  <c r="R188" i="13"/>
  <c r="R187" i="13" s="1"/>
  <c r="Q188" i="13"/>
  <c r="Q187" i="13" s="1"/>
  <c r="P188" i="13"/>
  <c r="P187" i="13" s="1"/>
  <c r="O188" i="13"/>
  <c r="N188" i="13"/>
  <c r="N187" i="13" s="1"/>
  <c r="M188" i="13"/>
  <c r="L188" i="13"/>
  <c r="K188" i="13"/>
  <c r="K187" i="13" s="1"/>
  <c r="J188" i="13"/>
  <c r="J187" i="13" s="1"/>
  <c r="I188" i="13"/>
  <c r="I187" i="13" s="1"/>
  <c r="H188" i="13"/>
  <c r="H187" i="13" s="1"/>
  <c r="G188" i="13"/>
  <c r="G187" i="13" s="1"/>
  <c r="F188" i="13"/>
  <c r="E188" i="13"/>
  <c r="E187" i="13" s="1"/>
  <c r="D188" i="13"/>
  <c r="D187" i="13" s="1"/>
  <c r="C188" i="13"/>
  <c r="C187" i="13" s="1"/>
  <c r="B188" i="13"/>
  <c r="B187" i="13" s="1"/>
  <c r="Y187" i="13"/>
  <c r="X187" i="13"/>
  <c r="W187" i="13"/>
  <c r="V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S171" i="13" s="1"/>
  <c r="R173" i="13"/>
  <c r="Q173" i="13"/>
  <c r="Q171" i="13" s="1"/>
  <c r="P173" i="13"/>
  <c r="P171" i="13" s="1"/>
  <c r="O173" i="13"/>
  <c r="N173" i="13"/>
  <c r="M173" i="13"/>
  <c r="L173" i="13"/>
  <c r="K173" i="13"/>
  <c r="J173" i="13"/>
  <c r="J171" i="13" s="1"/>
  <c r="I173" i="13"/>
  <c r="H173" i="13"/>
  <c r="G173" i="13"/>
  <c r="F173" i="13"/>
  <c r="E173" i="13"/>
  <c r="D173" i="13"/>
  <c r="C173" i="13"/>
  <c r="B173" i="13"/>
  <c r="Y172" i="13"/>
  <c r="Y171" i="13" s="1"/>
  <c r="X172" i="13"/>
  <c r="X171" i="13" s="1"/>
  <c r="W172" i="13"/>
  <c r="W171" i="13" s="1"/>
  <c r="V172" i="13"/>
  <c r="V171" i="13" s="1"/>
  <c r="U172" i="13"/>
  <c r="U171" i="13" s="1"/>
  <c r="T172" i="13"/>
  <c r="T171" i="13" s="1"/>
  <c r="S172" i="13"/>
  <c r="R172" i="13"/>
  <c r="R171" i="13" s="1"/>
  <c r="Q172" i="13"/>
  <c r="P172" i="13"/>
  <c r="O172" i="13"/>
  <c r="O171" i="13" s="1"/>
  <c r="N172" i="13"/>
  <c r="N171" i="13" s="1"/>
  <c r="M172" i="13"/>
  <c r="M171" i="13" s="1"/>
  <c r="L172" i="13"/>
  <c r="L171" i="13" s="1"/>
  <c r="K172" i="13"/>
  <c r="K171" i="13" s="1"/>
  <c r="J172" i="13"/>
  <c r="I172" i="13"/>
  <c r="I171" i="13" s="1"/>
  <c r="H172" i="13"/>
  <c r="H171" i="13" s="1"/>
  <c r="G172" i="13"/>
  <c r="G171" i="13" s="1"/>
  <c r="F172" i="13"/>
  <c r="F171" i="13" s="1"/>
  <c r="E172" i="13"/>
  <c r="E171" i="13" s="1"/>
  <c r="D172" i="13"/>
  <c r="C172" i="13"/>
  <c r="B172" i="13"/>
  <c r="D171" i="13"/>
  <c r="C171" i="13"/>
  <c r="B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X162" i="13" s="1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O162" i="13" s="1"/>
  <c r="N164" i="13"/>
  <c r="M164" i="13"/>
  <c r="M162" i="13" s="1"/>
  <c r="L164" i="13"/>
  <c r="L162" i="13" s="1"/>
  <c r="K164" i="13"/>
  <c r="J164" i="13"/>
  <c r="I164" i="13"/>
  <c r="H164" i="13"/>
  <c r="G164" i="13"/>
  <c r="F164" i="13"/>
  <c r="F162" i="13" s="1"/>
  <c r="E164" i="13"/>
  <c r="D164" i="13"/>
  <c r="C164" i="13"/>
  <c r="B164" i="13"/>
  <c r="Y163" i="13"/>
  <c r="X163" i="13"/>
  <c r="W163" i="13"/>
  <c r="V163" i="13"/>
  <c r="U163" i="13"/>
  <c r="U162" i="13" s="1"/>
  <c r="T163" i="13"/>
  <c r="T162" i="13" s="1"/>
  <c r="S163" i="13"/>
  <c r="S162" i="13" s="1"/>
  <c r="R163" i="13"/>
  <c r="R162" i="13" s="1"/>
  <c r="Q163" i="13"/>
  <c r="Q162" i="13" s="1"/>
  <c r="P163" i="13"/>
  <c r="P162" i="13" s="1"/>
  <c r="O163" i="13"/>
  <c r="N163" i="13"/>
  <c r="N162" i="13" s="1"/>
  <c r="M163" i="13"/>
  <c r="L163" i="13"/>
  <c r="K163" i="13"/>
  <c r="K162" i="13" s="1"/>
  <c r="J163" i="13"/>
  <c r="J162" i="13" s="1"/>
  <c r="I163" i="13"/>
  <c r="I162" i="13" s="1"/>
  <c r="H163" i="13"/>
  <c r="H162" i="13" s="1"/>
  <c r="G163" i="13"/>
  <c r="G162" i="13" s="1"/>
  <c r="F163" i="13"/>
  <c r="E163" i="13"/>
  <c r="E162" i="13" s="1"/>
  <c r="D163" i="13"/>
  <c r="D162" i="13" s="1"/>
  <c r="C163" i="13"/>
  <c r="C162" i="13" s="1"/>
  <c r="B163" i="13"/>
  <c r="B162" i="13" s="1"/>
  <c r="Y162" i="13"/>
  <c r="W162" i="13"/>
  <c r="V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J97" i="13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B97" i="13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S53" i="13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K53" i="13"/>
  <c r="J53" i="13"/>
  <c r="J241" i="13" s="1"/>
  <c r="I53" i="13"/>
  <c r="I241" i="13" s="1"/>
  <c r="H53" i="13"/>
  <c r="H241" i="13" s="1"/>
  <c r="G53" i="13"/>
  <c r="G241" i="13" s="1"/>
  <c r="F53" i="13"/>
  <c r="E53" i="13"/>
  <c r="E241" i="13" s="1"/>
  <c r="D53" i="13"/>
  <c r="C53" i="13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L88" i="12"/>
  <c r="E87" i="12"/>
  <c r="D87" i="12"/>
  <c r="L85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E78" i="12"/>
  <c r="D78" i="12"/>
  <c r="D107" i="4" s="1"/>
  <c r="C78" i="12"/>
  <c r="C107" i="4" s="1"/>
  <c r="Y77" i="12"/>
  <c r="Y106" i="4" s="1"/>
  <c r="X77" i="12"/>
  <c r="X106" i="4" s="1"/>
  <c r="W77" i="12"/>
  <c r="W106" i="4" s="1"/>
  <c r="V77" i="12"/>
  <c r="V106" i="4" s="1"/>
  <c r="U77" i="12"/>
  <c r="U106" i="4" s="1"/>
  <c r="T77" i="12"/>
  <c r="T106" i="4" s="1"/>
  <c r="S77" i="12"/>
  <c r="S106" i="4" s="1"/>
  <c r="R77" i="12"/>
  <c r="R106" i="4" s="1"/>
  <c r="Q77" i="12"/>
  <c r="Q106" i="4" s="1"/>
  <c r="P77" i="12"/>
  <c r="P106" i="4" s="1"/>
  <c r="O77" i="12"/>
  <c r="N77" i="12"/>
  <c r="N106" i="4" s="1"/>
  <c r="M77" i="12"/>
  <c r="L77" i="12"/>
  <c r="K77" i="12"/>
  <c r="J77" i="12"/>
  <c r="I77" i="12"/>
  <c r="H77" i="12"/>
  <c r="G77" i="12"/>
  <c r="G106" i="4" s="1"/>
  <c r="F77" i="12"/>
  <c r="E77" i="12"/>
  <c r="D77" i="12"/>
  <c r="C77" i="12"/>
  <c r="B77" i="12"/>
  <c r="Y76" i="12"/>
  <c r="V76" i="12"/>
  <c r="P76" i="12"/>
  <c r="P105" i="4" s="1"/>
  <c r="N76" i="12"/>
  <c r="V75" i="12"/>
  <c r="V104" i="4" s="1"/>
  <c r="Y74" i="12"/>
  <c r="X74" i="12"/>
  <c r="W74" i="12"/>
  <c r="V74" i="12"/>
  <c r="U74" i="12"/>
  <c r="T74" i="12"/>
  <c r="S74" i="12"/>
  <c r="R74" i="12"/>
  <c r="R103" i="4" s="1"/>
  <c r="Q74" i="12"/>
  <c r="Q103" i="4" s="1"/>
  <c r="P74" i="12"/>
  <c r="P103" i="4" s="1"/>
  <c r="O74" i="12"/>
  <c r="N74" i="12"/>
  <c r="M74" i="12"/>
  <c r="L74" i="12"/>
  <c r="K74" i="12"/>
  <c r="J74" i="12"/>
  <c r="I74" i="12"/>
  <c r="H74" i="12"/>
  <c r="H103" i="4" s="1"/>
  <c r="G74" i="12"/>
  <c r="F74" i="12"/>
  <c r="E74" i="12"/>
  <c r="D74" i="12"/>
  <c r="C74" i="12"/>
  <c r="B74" i="12"/>
  <c r="Y72" i="12"/>
  <c r="Y40" i="7" s="1"/>
  <c r="X72" i="12"/>
  <c r="X40" i="7" s="1"/>
  <c r="W72" i="12"/>
  <c r="V72" i="12"/>
  <c r="V40" i="7" s="1"/>
  <c r="U72" i="12"/>
  <c r="T72" i="12"/>
  <c r="T40" i="7" s="1"/>
  <c r="S72" i="12"/>
  <c r="S40" i="7" s="1"/>
  <c r="R72" i="12"/>
  <c r="R40" i="7" s="1"/>
  <c r="Q72" i="12"/>
  <c r="P72" i="12"/>
  <c r="O72" i="12"/>
  <c r="O40" i="7" s="1"/>
  <c r="N72" i="12"/>
  <c r="M72" i="12"/>
  <c r="M40" i="7" s="1"/>
  <c r="L72" i="12"/>
  <c r="K72" i="12"/>
  <c r="J72" i="12"/>
  <c r="I72" i="12"/>
  <c r="I40" i="7" s="1"/>
  <c r="H72" i="12"/>
  <c r="G72" i="12"/>
  <c r="F72" i="12"/>
  <c r="E72" i="12"/>
  <c r="D72" i="12"/>
  <c r="D40" i="7" s="1"/>
  <c r="C72" i="12"/>
  <c r="B72" i="12"/>
  <c r="Y68" i="12"/>
  <c r="Y60" i="4" s="1"/>
  <c r="Y133" i="4" s="1"/>
  <c r="X68" i="12"/>
  <c r="W68" i="12"/>
  <c r="W60" i="4" s="1"/>
  <c r="V68" i="12"/>
  <c r="V89" i="12" s="1"/>
  <c r="U68" i="12"/>
  <c r="U60" i="4" s="1"/>
  <c r="T68" i="12"/>
  <c r="T60" i="4" s="1"/>
  <c r="S68" i="12"/>
  <c r="S89" i="12" s="1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F89" i="12" s="1"/>
  <c r="E68" i="12"/>
  <c r="D68" i="12"/>
  <c r="D101" i="12" s="1"/>
  <c r="D162" i="4" s="1"/>
  <c r="C68" i="12"/>
  <c r="C89" i="12" s="1"/>
  <c r="B68" i="12"/>
  <c r="B89" i="12" s="1"/>
  <c r="Y67" i="12"/>
  <c r="Y59" i="4" s="1"/>
  <c r="X67" i="12"/>
  <c r="W67" i="12"/>
  <c r="V67" i="12"/>
  <c r="U67" i="12"/>
  <c r="U59" i="4" s="1"/>
  <c r="T67" i="12"/>
  <c r="S67" i="12"/>
  <c r="S59" i="4" s="1"/>
  <c r="R67" i="12"/>
  <c r="R59" i="4" s="1"/>
  <c r="Q67" i="12"/>
  <c r="Q59" i="4" s="1"/>
  <c r="P67" i="12"/>
  <c r="P59" i="4" s="1"/>
  <c r="O67" i="12"/>
  <c r="N67" i="12"/>
  <c r="N88" i="12" s="1"/>
  <c r="M67" i="12"/>
  <c r="L67" i="12"/>
  <c r="K67" i="12"/>
  <c r="K88" i="12" s="1"/>
  <c r="J67" i="12"/>
  <c r="J88" i="12" s="1"/>
  <c r="I67" i="12"/>
  <c r="H67" i="12"/>
  <c r="G67" i="12"/>
  <c r="F67" i="12"/>
  <c r="E67" i="12"/>
  <c r="E65" i="12" s="1"/>
  <c r="D67" i="12"/>
  <c r="C67" i="12"/>
  <c r="B67" i="12"/>
  <c r="Y66" i="12"/>
  <c r="X66" i="12"/>
  <c r="X99" i="12" s="1"/>
  <c r="X160" i="4" s="1"/>
  <c r="W66" i="12"/>
  <c r="W99" i="12" s="1"/>
  <c r="V66" i="12"/>
  <c r="V87" i="12" s="1"/>
  <c r="U66" i="12"/>
  <c r="T66" i="12"/>
  <c r="T99" i="12" s="1"/>
  <c r="S66" i="12"/>
  <c r="S87" i="12" s="1"/>
  <c r="R66" i="12"/>
  <c r="R87" i="12" s="1"/>
  <c r="Q66" i="12"/>
  <c r="Q65" i="12" s="1"/>
  <c r="Q57" i="4" s="1"/>
  <c r="Q132" i="4" s="1"/>
  <c r="P66" i="12"/>
  <c r="P99" i="12" s="1"/>
  <c r="P160" i="4" s="1"/>
  <c r="O66" i="12"/>
  <c r="O99" i="12" s="1"/>
  <c r="O160" i="4" s="1"/>
  <c r="N66" i="12"/>
  <c r="N99" i="12" s="1"/>
  <c r="N160" i="4" s="1"/>
  <c r="M66" i="12"/>
  <c r="M58" i="4" s="1"/>
  <c r="L66" i="12"/>
  <c r="L99" i="12" s="1"/>
  <c r="K66" i="12"/>
  <c r="K99" i="12" s="1"/>
  <c r="J66" i="12"/>
  <c r="J99" i="12" s="1"/>
  <c r="J160" i="4" s="1"/>
  <c r="I66" i="12"/>
  <c r="H66" i="12"/>
  <c r="H99" i="12" s="1"/>
  <c r="H160" i="4" s="1"/>
  <c r="G66" i="12"/>
  <c r="G99" i="12" s="1"/>
  <c r="G160" i="4" s="1"/>
  <c r="F66" i="12"/>
  <c r="F87" i="12" s="1"/>
  <c r="E66" i="12"/>
  <c r="E99" i="12" s="1"/>
  <c r="E160" i="4" s="1"/>
  <c r="D66" i="12"/>
  <c r="D99" i="12" s="1"/>
  <c r="C66" i="12"/>
  <c r="C87" i="12" s="1"/>
  <c r="B66" i="12"/>
  <c r="B87" i="12" s="1"/>
  <c r="Y64" i="12"/>
  <c r="X64" i="12"/>
  <c r="X97" i="12" s="1"/>
  <c r="W64" i="12"/>
  <c r="W97" i="12" s="1"/>
  <c r="V64" i="12"/>
  <c r="V97" i="12" s="1"/>
  <c r="U64" i="12"/>
  <c r="U97" i="12" s="1"/>
  <c r="T64" i="12"/>
  <c r="T97" i="12" s="1"/>
  <c r="T158" i="4" s="1"/>
  <c r="S64" i="12"/>
  <c r="S97" i="12" s="1"/>
  <c r="S158" i="4" s="1"/>
  <c r="R64" i="12"/>
  <c r="R85" i="12" s="1"/>
  <c r="Q64" i="12"/>
  <c r="P64" i="12"/>
  <c r="P97" i="12" s="1"/>
  <c r="P158" i="4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K97" i="12" s="1"/>
  <c r="K158" i="4" s="1"/>
  <c r="J64" i="12"/>
  <c r="J97" i="12" s="1"/>
  <c r="J158" i="4" s="1"/>
  <c r="I64" i="12"/>
  <c r="H64" i="12"/>
  <c r="H97" i="12" s="1"/>
  <c r="H158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85" i="12" s="1"/>
  <c r="C64" i="12"/>
  <c r="C85" i="12" s="1"/>
  <c r="B64" i="12"/>
  <c r="B85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Y37" i="12" s="1"/>
  <c r="X39" i="12"/>
  <c r="W39" i="12"/>
  <c r="W37" i="12" s="1"/>
  <c r="V39" i="12"/>
  <c r="U39" i="12"/>
  <c r="T39" i="12"/>
  <c r="S39" i="12"/>
  <c r="R39" i="12"/>
  <c r="Q39" i="12"/>
  <c r="P39" i="12"/>
  <c r="P37" i="12" s="1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Y38" i="12"/>
  <c r="X38" i="12"/>
  <c r="X37" i="12" s="1"/>
  <c r="W38" i="12"/>
  <c r="V38" i="12"/>
  <c r="V37" i="12" s="1"/>
  <c r="U38" i="12"/>
  <c r="U37" i="12" s="1"/>
  <c r="T38" i="12"/>
  <c r="T37" i="12" s="1"/>
  <c r="S38" i="12"/>
  <c r="S37" i="12" s="1"/>
  <c r="R38" i="12"/>
  <c r="R37" i="12" s="1"/>
  <c r="Q38" i="12"/>
  <c r="Q37" i="12" s="1"/>
  <c r="P38" i="12"/>
  <c r="O38" i="12"/>
  <c r="O37" i="12" s="1"/>
  <c r="N38" i="12"/>
  <c r="N37" i="12" s="1"/>
  <c r="M38" i="12"/>
  <c r="M37" i="12" s="1"/>
  <c r="L38" i="12"/>
  <c r="L37" i="12" s="1"/>
  <c r="K38" i="12"/>
  <c r="J38" i="12"/>
  <c r="I38" i="12"/>
  <c r="I37" i="12" s="1"/>
  <c r="H38" i="12"/>
  <c r="H37" i="12" s="1"/>
  <c r="G38" i="12"/>
  <c r="F38" i="12"/>
  <c r="E38" i="12"/>
  <c r="D38" i="12"/>
  <c r="C38" i="12"/>
  <c r="C37" i="12" s="1"/>
  <c r="B38" i="12"/>
  <c r="B37" i="12" s="1"/>
  <c r="K37" i="12"/>
  <c r="J37" i="12"/>
  <c r="G37" i="12"/>
  <c r="F37" i="12"/>
  <c r="E37" i="12"/>
  <c r="D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X32" i="12"/>
  <c r="X31" i="12" s="1"/>
  <c r="W32" i="12"/>
  <c r="W31" i="12" s="1"/>
  <c r="V32" i="12"/>
  <c r="U32" i="12"/>
  <c r="U31" i="12" s="1"/>
  <c r="T32" i="12"/>
  <c r="T31" i="12" s="1"/>
  <c r="S32" i="12"/>
  <c r="R32" i="12"/>
  <c r="R31" i="12" s="1"/>
  <c r="Q32" i="12"/>
  <c r="Q31" i="12" s="1"/>
  <c r="P32" i="12"/>
  <c r="P31" i="12" s="1"/>
  <c r="O32" i="12"/>
  <c r="O31" i="12" s="1"/>
  <c r="N32" i="12"/>
  <c r="N31" i="12" s="1"/>
  <c r="M32" i="12"/>
  <c r="L32" i="12"/>
  <c r="K32" i="12"/>
  <c r="J32" i="12"/>
  <c r="I32" i="12"/>
  <c r="I31" i="12" s="1"/>
  <c r="H32" i="12"/>
  <c r="G32" i="12"/>
  <c r="F32" i="12"/>
  <c r="E32" i="12"/>
  <c r="E31" i="12" s="1"/>
  <c r="D32" i="12"/>
  <c r="C32" i="12"/>
  <c r="M31" i="12"/>
  <c r="H31" i="12"/>
  <c r="G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X5" i="12"/>
  <c r="W5" i="12"/>
  <c r="V5" i="12"/>
  <c r="U5" i="12"/>
  <c r="U82" i="12" s="1"/>
  <c r="T5" i="12"/>
  <c r="S5" i="12"/>
  <c r="S3" i="12" s="1"/>
  <c r="R5" i="12"/>
  <c r="Q5" i="12"/>
  <c r="P5" i="12"/>
  <c r="P3" i="12" s="1"/>
  <c r="P5" i="4" s="1"/>
  <c r="O5" i="12"/>
  <c r="O3" i="12" s="1"/>
  <c r="O5" i="4" s="1"/>
  <c r="N5" i="12"/>
  <c r="M5" i="12"/>
  <c r="L5" i="12"/>
  <c r="L82" i="12" s="1"/>
  <c r="K5" i="12"/>
  <c r="K3" i="12" s="1"/>
  <c r="J5" i="12"/>
  <c r="I5" i="12"/>
  <c r="I3" i="12" s="1"/>
  <c r="H5" i="12"/>
  <c r="H3" i="12" s="1"/>
  <c r="G5" i="12"/>
  <c r="G7" i="4" s="1"/>
  <c r="F5" i="12"/>
  <c r="F82" i="12" s="1"/>
  <c r="E5" i="12"/>
  <c r="E82" i="12" s="1"/>
  <c r="D5" i="12"/>
  <c r="D7" i="4" s="1"/>
  <c r="C5" i="12"/>
  <c r="C82" i="12" s="1"/>
  <c r="B5" i="12"/>
  <c r="B82" i="12" s="1"/>
  <c r="X3" i="12"/>
  <c r="X5" i="4" s="1"/>
  <c r="W3" i="12"/>
  <c r="W5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54" i="11" s="1"/>
  <c r="X79" i="11"/>
  <c r="W79" i="11"/>
  <c r="V79" i="11"/>
  <c r="U79" i="11"/>
  <c r="U156" i="11" s="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H156" i="11" s="1"/>
  <c r="G79" i="11"/>
  <c r="G54" i="11" s="1"/>
  <c r="F79" i="11"/>
  <c r="F54" i="11" s="1"/>
  <c r="E79" i="11"/>
  <c r="E156" i="11" s="1"/>
  <c r="D79" i="11"/>
  <c r="C79" i="11"/>
  <c r="B79" i="11"/>
  <c r="X54" i="11"/>
  <c r="X147" i="11" s="1"/>
  <c r="W54" i="11"/>
  <c r="W147" i="11" s="1"/>
  <c r="V54" i="11"/>
  <c r="V147" i="11" s="1"/>
  <c r="Q54" i="11"/>
  <c r="Q147" i="11" s="1"/>
  <c r="P54" i="11"/>
  <c r="P147" i="11" s="1"/>
  <c r="O54" i="11"/>
  <c r="O147" i="11" s="1"/>
  <c r="N54" i="11"/>
  <c r="N147" i="11" s="1"/>
  <c r="I54" i="11"/>
  <c r="I147" i="11" s="1"/>
  <c r="H54" i="11"/>
  <c r="H147" i="11" s="1"/>
  <c r="Y35" i="11"/>
  <c r="X35" i="11"/>
  <c r="W35" i="11"/>
  <c r="W5" i="11" s="1"/>
  <c r="V35" i="11"/>
  <c r="V5" i="11" s="1"/>
  <c r="U35" i="11"/>
  <c r="U5" i="11" s="1"/>
  <c r="T35" i="11"/>
  <c r="T5" i="11" s="1"/>
  <c r="S35" i="11"/>
  <c r="S5" i="11" s="1"/>
  <c r="R35" i="11"/>
  <c r="R5" i="11" s="1"/>
  <c r="Q35" i="11"/>
  <c r="Q145" i="11" s="1"/>
  <c r="P35" i="11"/>
  <c r="P145" i="11" s="1"/>
  <c r="O35" i="11"/>
  <c r="O145" i="11" s="1"/>
  <c r="N35" i="11"/>
  <c r="N145" i="11" s="1"/>
  <c r="M35" i="11"/>
  <c r="M145" i="11" s="1"/>
  <c r="L35" i="11"/>
  <c r="L5" i="11" s="1"/>
  <c r="K35" i="11"/>
  <c r="K5" i="11" s="1"/>
  <c r="J35" i="11"/>
  <c r="J5" i="11" s="1"/>
  <c r="I35" i="11"/>
  <c r="H35" i="11"/>
  <c r="H145" i="11" s="1"/>
  <c r="G35" i="11"/>
  <c r="G145" i="11" s="1"/>
  <c r="F35" i="11"/>
  <c r="F145" i="11" s="1"/>
  <c r="E35" i="11"/>
  <c r="E145" i="11" s="1"/>
  <c r="D35" i="11"/>
  <c r="C35" i="11"/>
  <c r="C145" i="11" s="1"/>
  <c r="B35" i="11"/>
  <c r="B145" i="11" s="1"/>
  <c r="Y5" i="11"/>
  <c r="Y136" i="11" s="1"/>
  <c r="X5" i="11"/>
  <c r="X136" i="11" s="1"/>
  <c r="N5" i="11"/>
  <c r="N136" i="11" s="1"/>
  <c r="I5" i="11"/>
  <c r="I136" i="11" s="1"/>
  <c r="D5" i="11"/>
  <c r="D136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L117" i="10" s="1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H117" i="10" s="1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Y117" i="10" s="1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X117" i="10" s="1"/>
  <c r="W119" i="10"/>
  <c r="W117" i="10" s="1"/>
  <c r="V119" i="10"/>
  <c r="U119" i="10"/>
  <c r="U117" i="10" s="1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X118" i="10"/>
  <c r="W118" i="10"/>
  <c r="V118" i="10"/>
  <c r="V117" i="10" s="1"/>
  <c r="U118" i="10"/>
  <c r="T118" i="10"/>
  <c r="T117" i="10" s="1"/>
  <c r="S118" i="10"/>
  <c r="S117" i="10" s="1"/>
  <c r="R118" i="10"/>
  <c r="R117" i="10" s="1"/>
  <c r="Q118" i="10"/>
  <c r="Q117" i="10" s="1"/>
  <c r="P118" i="10"/>
  <c r="O118" i="10"/>
  <c r="N118" i="10"/>
  <c r="M118" i="10"/>
  <c r="L118" i="10"/>
  <c r="K118" i="10"/>
  <c r="J118" i="10"/>
  <c r="I118" i="10"/>
  <c r="H118" i="10"/>
  <c r="G118" i="10"/>
  <c r="G117" i="10" s="1"/>
  <c r="F118" i="10"/>
  <c r="F117" i="10" s="1"/>
  <c r="E118" i="10"/>
  <c r="E117" i="10" s="1"/>
  <c r="D118" i="10"/>
  <c r="D117" i="10" s="1"/>
  <c r="C118" i="10"/>
  <c r="C117" i="10" s="1"/>
  <c r="B118" i="10"/>
  <c r="B117" i="10" s="1"/>
  <c r="P117" i="10"/>
  <c r="O117" i="10"/>
  <c r="N117" i="10"/>
  <c r="M117" i="10"/>
  <c r="K117" i="10"/>
  <c r="J117" i="10"/>
  <c r="I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L100" i="10" s="1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X111" i="10"/>
  <c r="P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O100" i="10" s="1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K100" i="10" s="1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B100" i="10" s="1"/>
  <c r="Y102" i="10"/>
  <c r="X102" i="10"/>
  <c r="X100" i="10" s="1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W101" i="10"/>
  <c r="W100" i="10" s="1"/>
  <c r="V101" i="10"/>
  <c r="V100" i="10" s="1"/>
  <c r="U101" i="10"/>
  <c r="U100" i="10" s="1"/>
  <c r="T101" i="10"/>
  <c r="T100" i="10" s="1"/>
  <c r="S101" i="10"/>
  <c r="R101" i="10"/>
  <c r="Q101" i="10"/>
  <c r="P101" i="10"/>
  <c r="O101" i="10"/>
  <c r="N101" i="10"/>
  <c r="M101" i="10"/>
  <c r="L101" i="10"/>
  <c r="K101" i="10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E100" i="10" s="1"/>
  <c r="D101" i="10"/>
  <c r="D100" i="10" s="1"/>
  <c r="C101" i="10"/>
  <c r="C100" i="10" s="1"/>
  <c r="B101" i="10"/>
  <c r="S100" i="10"/>
  <c r="R100" i="10"/>
  <c r="Q100" i="10"/>
  <c r="P100" i="10"/>
  <c r="N100" i="10"/>
  <c r="M100" i="10"/>
  <c r="Y79" i="10"/>
  <c r="X79" i="10"/>
  <c r="W79" i="10"/>
  <c r="V79" i="10"/>
  <c r="U79" i="10"/>
  <c r="U156" i="10" s="1"/>
  <c r="T79" i="10"/>
  <c r="T156" i="10" s="1"/>
  <c r="S79" i="10"/>
  <c r="S156" i="10" s="1"/>
  <c r="R79" i="10"/>
  <c r="R156" i="10" s="1"/>
  <c r="Q79" i="10"/>
  <c r="Q156" i="10" s="1"/>
  <c r="P79" i="10"/>
  <c r="P156" i="10" s="1"/>
  <c r="O79" i="10"/>
  <c r="O156" i="10" s="1"/>
  <c r="N79" i="10"/>
  <c r="N156" i="10" s="1"/>
  <c r="M79" i="10"/>
  <c r="M156" i="10" s="1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G156" i="10" s="1"/>
  <c r="F79" i="10"/>
  <c r="E79" i="10"/>
  <c r="D79" i="10"/>
  <c r="C79" i="10"/>
  <c r="B79" i="10"/>
  <c r="Y35" i="10"/>
  <c r="X35" i="10"/>
  <c r="W35" i="10"/>
  <c r="V35" i="10"/>
  <c r="U35" i="10"/>
  <c r="T35" i="10"/>
  <c r="S35" i="10"/>
  <c r="R35" i="10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C35" i="10"/>
  <c r="C145" i="10" s="1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C117" i="9" s="1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W117" i="9" s="1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L117" i="9" s="1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M117" i="9" s="1"/>
  <c r="L119" i="9"/>
  <c r="K119" i="9"/>
  <c r="K117" i="9" s="1"/>
  <c r="J119" i="9"/>
  <c r="J117" i="9" s="1"/>
  <c r="I119" i="9"/>
  <c r="H119" i="9"/>
  <c r="H117" i="9" s="1"/>
  <c r="G119" i="9"/>
  <c r="F119" i="9"/>
  <c r="E119" i="9"/>
  <c r="D119" i="9"/>
  <c r="C119" i="9"/>
  <c r="B119" i="9"/>
  <c r="Y118" i="9"/>
  <c r="X118" i="9"/>
  <c r="W118" i="9"/>
  <c r="V118" i="9"/>
  <c r="V117" i="9" s="1"/>
  <c r="U118" i="9"/>
  <c r="U117" i="9" s="1"/>
  <c r="T118" i="9"/>
  <c r="T117" i="9" s="1"/>
  <c r="S118" i="9"/>
  <c r="S117" i="9" s="1"/>
  <c r="R118" i="9"/>
  <c r="R117" i="9" s="1"/>
  <c r="Q118" i="9"/>
  <c r="Q117" i="9" s="1"/>
  <c r="P118" i="9"/>
  <c r="P117" i="9" s="1"/>
  <c r="O118" i="9"/>
  <c r="O117" i="9" s="1"/>
  <c r="N118" i="9"/>
  <c r="N117" i="9" s="1"/>
  <c r="M118" i="9"/>
  <c r="L118" i="9"/>
  <c r="K118" i="9"/>
  <c r="J118" i="9"/>
  <c r="I118" i="9"/>
  <c r="I117" i="9" s="1"/>
  <c r="H118" i="9"/>
  <c r="G118" i="9"/>
  <c r="G117" i="9" s="1"/>
  <c r="F118" i="9"/>
  <c r="F117" i="9" s="1"/>
  <c r="E118" i="9"/>
  <c r="E117" i="9" s="1"/>
  <c r="D118" i="9"/>
  <c r="D117" i="9" s="1"/>
  <c r="C118" i="9"/>
  <c r="B118" i="9"/>
  <c r="Y117" i="9"/>
  <c r="X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P111" i="9"/>
  <c r="H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100" i="9" s="1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O100" i="9" s="1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P100" i="9" s="1"/>
  <c r="O102" i="9"/>
  <c r="N102" i="9"/>
  <c r="N100" i="9" s="1"/>
  <c r="M102" i="9"/>
  <c r="M100" i="9" s="1"/>
  <c r="L102" i="9"/>
  <c r="K102" i="9"/>
  <c r="K100" i="9" s="1"/>
  <c r="J102" i="9"/>
  <c r="I102" i="9"/>
  <c r="H102" i="9"/>
  <c r="G102" i="9"/>
  <c r="F102" i="9"/>
  <c r="E102" i="9"/>
  <c r="D102" i="9"/>
  <c r="C102" i="9"/>
  <c r="B102" i="9"/>
  <c r="Y101" i="9"/>
  <c r="Y100" i="9" s="1"/>
  <c r="X101" i="9"/>
  <c r="X100" i="9" s="1"/>
  <c r="W101" i="9"/>
  <c r="W100" i="9" s="1"/>
  <c r="V101" i="9"/>
  <c r="V100" i="9" s="1"/>
  <c r="U101" i="9"/>
  <c r="U100" i="9" s="1"/>
  <c r="T101" i="9"/>
  <c r="T100" i="9" s="1"/>
  <c r="S101" i="9"/>
  <c r="S100" i="9" s="1"/>
  <c r="R101" i="9"/>
  <c r="R100" i="9" s="1"/>
  <c r="Q101" i="9"/>
  <c r="Q100" i="9" s="1"/>
  <c r="P101" i="9"/>
  <c r="O101" i="9"/>
  <c r="N101" i="9"/>
  <c r="M101" i="9"/>
  <c r="L101" i="9"/>
  <c r="L100" i="9" s="1"/>
  <c r="K101" i="9"/>
  <c r="J101" i="9"/>
  <c r="J100" i="9" s="1"/>
  <c r="I101" i="9"/>
  <c r="I100" i="9" s="1"/>
  <c r="H101" i="9"/>
  <c r="H100" i="9" s="1"/>
  <c r="G101" i="9"/>
  <c r="G100" i="9" s="1"/>
  <c r="F101" i="9"/>
  <c r="E101" i="9"/>
  <c r="D101" i="9"/>
  <c r="C101" i="9"/>
  <c r="B101" i="9"/>
  <c r="F100" i="9"/>
  <c r="E100" i="9"/>
  <c r="D100" i="9"/>
  <c r="C100" i="9"/>
  <c r="Y79" i="9"/>
  <c r="Y156" i="9" s="1"/>
  <c r="Y147" i="9" s="1"/>
  <c r="X79" i="9"/>
  <c r="X156" i="9" s="1"/>
  <c r="X147" i="9" s="1"/>
  <c r="W79" i="9"/>
  <c r="W156" i="9" s="1"/>
  <c r="V79" i="9"/>
  <c r="V156" i="9" s="1"/>
  <c r="V147" i="9" s="1"/>
  <c r="U79" i="9"/>
  <c r="U156" i="9" s="1"/>
  <c r="T79" i="9"/>
  <c r="S79" i="9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K79" i="9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C79" i="9"/>
  <c r="B79" i="9"/>
  <c r="B156" i="9" s="1"/>
  <c r="B147" i="9" s="1"/>
  <c r="Y35" i="9"/>
  <c r="Y145" i="9" s="1"/>
  <c r="Y136" i="9" s="1"/>
  <c r="X35" i="9"/>
  <c r="X145" i="9" s="1"/>
  <c r="X136" i="9" s="1"/>
  <c r="W35" i="9"/>
  <c r="W145" i="9" s="1"/>
  <c r="V35" i="9"/>
  <c r="V145" i="9" s="1"/>
  <c r="V136" i="9" s="1"/>
  <c r="U35" i="9"/>
  <c r="T35" i="9"/>
  <c r="S35" i="9"/>
  <c r="S145" i="9" s="1"/>
  <c r="R35" i="9"/>
  <c r="R145" i="9" s="1"/>
  <c r="R136" i="9" s="1"/>
  <c r="Q35" i="9"/>
  <c r="Q145" i="9" s="1"/>
  <c r="P35" i="9"/>
  <c r="P145" i="9" s="1"/>
  <c r="O35" i="9"/>
  <c r="O145" i="9" s="1"/>
  <c r="N35" i="9"/>
  <c r="N145" i="9" s="1"/>
  <c r="M35" i="9"/>
  <c r="L35" i="9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D35" i="9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56" i="8"/>
  <c r="W101" i="4" s="1"/>
  <c r="P56" i="8"/>
  <c r="P101" i="4" s="1"/>
  <c r="O56" i="8"/>
  <c r="O101" i="4" s="1"/>
  <c r="N56" i="8"/>
  <c r="N101" i="4" s="1"/>
  <c r="I56" i="8"/>
  <c r="I101" i="4" s="1"/>
  <c r="H56" i="8"/>
  <c r="H101" i="4" s="1"/>
  <c r="Y55" i="8"/>
  <c r="Y100" i="4" s="1"/>
  <c r="X55" i="8"/>
  <c r="X100" i="4" s="1"/>
  <c r="I55" i="8"/>
  <c r="D55" i="8"/>
  <c r="D100" i="4" s="1"/>
  <c r="C55" i="8"/>
  <c r="B55" i="8"/>
  <c r="I54" i="8"/>
  <c r="I99" i="4" s="1"/>
  <c r="Y53" i="8"/>
  <c r="Y39" i="7" s="1"/>
  <c r="X53" i="8"/>
  <c r="X39" i="7" s="1"/>
  <c r="W53" i="8"/>
  <c r="V53" i="8"/>
  <c r="U53" i="8"/>
  <c r="T53" i="8"/>
  <c r="S53" i="8"/>
  <c r="R53" i="8"/>
  <c r="Q53" i="8"/>
  <c r="P53" i="8"/>
  <c r="P39" i="7" s="1"/>
  <c r="O53" i="8"/>
  <c r="N53" i="8"/>
  <c r="N39" i="7" s="1"/>
  <c r="M53" i="8"/>
  <c r="L53" i="8"/>
  <c r="K53" i="8"/>
  <c r="K39" i="7" s="1"/>
  <c r="J53" i="8"/>
  <c r="J39" i="7" s="1"/>
  <c r="I53" i="8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Y49" i="8"/>
  <c r="X49" i="8"/>
  <c r="W49" i="8"/>
  <c r="W54" i="4" s="1"/>
  <c r="V49" i="8"/>
  <c r="V54" i="4" s="1"/>
  <c r="U49" i="8"/>
  <c r="T49" i="8"/>
  <c r="T54" i="4" s="1"/>
  <c r="S49" i="8"/>
  <c r="R49" i="8"/>
  <c r="R54" i="4" s="1"/>
  <c r="Q49" i="8"/>
  <c r="P49" i="8"/>
  <c r="P67" i="8" s="1"/>
  <c r="P156" i="4" s="1"/>
  <c r="O49" i="8"/>
  <c r="N49" i="8"/>
  <c r="N67" i="8" s="1"/>
  <c r="N156" i="4" s="1"/>
  <c r="M49" i="8"/>
  <c r="M54" i="4" s="1"/>
  <c r="L49" i="8"/>
  <c r="L54" i="4" s="1"/>
  <c r="K49" i="8"/>
  <c r="K54" i="4" s="1"/>
  <c r="J49" i="8"/>
  <c r="J54" i="4" s="1"/>
  <c r="I49" i="8"/>
  <c r="I54" i="4" s="1"/>
  <c r="H49" i="8"/>
  <c r="H54" i="4" s="1"/>
  <c r="G49" i="8"/>
  <c r="G54" i="4" s="1"/>
  <c r="F49" i="8"/>
  <c r="F61" i="8" s="1"/>
  <c r="E49" i="8"/>
  <c r="E61" i="8" s="1"/>
  <c r="D49" i="8"/>
  <c r="C49" i="8"/>
  <c r="B49" i="8"/>
  <c r="Y48" i="8"/>
  <c r="X48" i="8"/>
  <c r="W48" i="8"/>
  <c r="V48" i="8"/>
  <c r="V53" i="4" s="1"/>
  <c r="U48" i="8"/>
  <c r="T48" i="8"/>
  <c r="S48" i="8"/>
  <c r="R48" i="8"/>
  <c r="Q48" i="8"/>
  <c r="P48" i="8"/>
  <c r="O48" i="8"/>
  <c r="O53" i="4" s="1"/>
  <c r="N48" i="8"/>
  <c r="M48" i="8"/>
  <c r="M60" i="8" s="1"/>
  <c r="L48" i="8"/>
  <c r="L47" i="8" s="1"/>
  <c r="L52" i="4" s="1"/>
  <c r="K48" i="8"/>
  <c r="J48" i="8"/>
  <c r="I48" i="8"/>
  <c r="I66" i="8" s="1"/>
  <c r="I155" i="4" s="1"/>
  <c r="H48" i="8"/>
  <c r="G48" i="8"/>
  <c r="G53" i="4" s="1"/>
  <c r="F48" i="8"/>
  <c r="F60" i="8" s="1"/>
  <c r="E48" i="8"/>
  <c r="E60" i="8" s="1"/>
  <c r="D48" i="8"/>
  <c r="D47" i="8" s="1"/>
  <c r="D52" i="4" s="1"/>
  <c r="C48" i="8"/>
  <c r="C47" i="8" s="1"/>
  <c r="C52" i="4" s="1"/>
  <c r="B48" i="8"/>
  <c r="B47" i="8" s="1"/>
  <c r="B52" i="4" s="1"/>
  <c r="J47" i="8"/>
  <c r="J52" i="4" s="1"/>
  <c r="I47" i="8"/>
  <c r="H47" i="8"/>
  <c r="H52" i="4" s="1"/>
  <c r="H129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R20" i="8" s="1"/>
  <c r="Q22" i="8"/>
  <c r="Q20" i="8" s="1"/>
  <c r="P22" i="8"/>
  <c r="O22" i="8"/>
  <c r="O20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W20" i="8" s="1"/>
  <c r="V21" i="8"/>
  <c r="V20" i="8" s="1"/>
  <c r="U21" i="8"/>
  <c r="U20" i="8" s="1"/>
  <c r="T21" i="8"/>
  <c r="T20" i="8" s="1"/>
  <c r="S21" i="8"/>
  <c r="S20" i="8" s="1"/>
  <c r="R21" i="8"/>
  <c r="Q21" i="8"/>
  <c r="P21" i="8"/>
  <c r="P20" i="8" s="1"/>
  <c r="O21" i="8"/>
  <c r="N21" i="8"/>
  <c r="N20" i="8" s="1"/>
  <c r="M21" i="8"/>
  <c r="M20" i="8" s="1"/>
  <c r="L21" i="8"/>
  <c r="L20" i="8" s="1"/>
  <c r="K21" i="8"/>
  <c r="K20" i="8" s="1"/>
  <c r="J21" i="8"/>
  <c r="I21" i="8"/>
  <c r="H21" i="8"/>
  <c r="G21" i="8"/>
  <c r="F21" i="8"/>
  <c r="F20" i="8" s="1"/>
  <c r="E21" i="8"/>
  <c r="D21" i="8"/>
  <c r="C21" i="8"/>
  <c r="B21" i="8"/>
  <c r="J20" i="8"/>
  <c r="I20" i="8"/>
  <c r="H20" i="8"/>
  <c r="G20" i="8"/>
  <c r="E20" i="8"/>
  <c r="D20" i="8"/>
  <c r="C20" i="8"/>
  <c r="B20" i="8"/>
  <c r="Y19" i="8"/>
  <c r="X19" i="8"/>
  <c r="W19" i="8"/>
  <c r="V19" i="8"/>
  <c r="U19" i="8"/>
  <c r="T19" i="8"/>
  <c r="S19" i="8"/>
  <c r="R19" i="8"/>
  <c r="Q19" i="8"/>
  <c r="P19" i="8"/>
  <c r="P17" i="8" s="1"/>
  <c r="O19" i="8"/>
  <c r="N19" i="8"/>
  <c r="M19" i="8"/>
  <c r="L19" i="8"/>
  <c r="K19" i="8"/>
  <c r="J19" i="8"/>
  <c r="I19" i="8"/>
  <c r="H19" i="8"/>
  <c r="H17" i="8" s="1"/>
  <c r="G19" i="8"/>
  <c r="F19" i="8"/>
  <c r="F17" i="8" s="1"/>
  <c r="E19" i="8"/>
  <c r="D19" i="8"/>
  <c r="C19" i="8"/>
  <c r="Y18" i="8"/>
  <c r="Y17" i="8" s="1"/>
  <c r="X18" i="8"/>
  <c r="W18" i="8"/>
  <c r="W17" i="8" s="1"/>
  <c r="V18" i="8"/>
  <c r="V17" i="8" s="1"/>
  <c r="U18" i="8"/>
  <c r="T18" i="8"/>
  <c r="S18" i="8"/>
  <c r="R18" i="8"/>
  <c r="Q18" i="8"/>
  <c r="P18" i="8"/>
  <c r="O18" i="8"/>
  <c r="N18" i="8"/>
  <c r="M18" i="8"/>
  <c r="L18" i="8"/>
  <c r="K18" i="8"/>
  <c r="J18" i="8"/>
  <c r="J17" i="8" s="1"/>
  <c r="I18" i="8"/>
  <c r="I17" i="8" s="1"/>
  <c r="H18" i="8"/>
  <c r="G18" i="8"/>
  <c r="G17" i="8" s="1"/>
  <c r="F18" i="8"/>
  <c r="E18" i="8"/>
  <c r="D18" i="8"/>
  <c r="D17" i="8" s="1"/>
  <c r="C18" i="8"/>
  <c r="C17" i="8" s="1"/>
  <c r="U17" i="8"/>
  <c r="T17" i="8"/>
  <c r="S17" i="8"/>
  <c r="N17" i="8"/>
  <c r="M17" i="8"/>
  <c r="L17" i="8"/>
  <c r="K17" i="8"/>
  <c r="E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X7" i="8"/>
  <c r="X62" i="8" s="1"/>
  <c r="W7" i="8"/>
  <c r="V7" i="8"/>
  <c r="V62" i="8" s="1"/>
  <c r="U7" i="8"/>
  <c r="U62" i="8" s="1"/>
  <c r="T7" i="8"/>
  <c r="S7" i="8"/>
  <c r="R7" i="8"/>
  <c r="Q7" i="8"/>
  <c r="P7" i="8"/>
  <c r="P62" i="8" s="1"/>
  <c r="O7" i="8"/>
  <c r="N7" i="8"/>
  <c r="N58" i="8" s="1"/>
  <c r="M7" i="8"/>
  <c r="M58" i="8" s="1"/>
  <c r="L7" i="8"/>
  <c r="L62" i="8" s="1"/>
  <c r="K7" i="8"/>
  <c r="J7" i="8"/>
  <c r="I7" i="8"/>
  <c r="H7" i="8"/>
  <c r="H62" i="8" s="1"/>
  <c r="G7" i="8"/>
  <c r="F7" i="8"/>
  <c r="F62" i="8" s="1"/>
  <c r="E7" i="8"/>
  <c r="E62" i="8" s="1"/>
  <c r="D7" i="8"/>
  <c r="D62" i="8" s="1"/>
  <c r="C7" i="8"/>
  <c r="B7" i="8"/>
  <c r="Y3" i="8"/>
  <c r="X3" i="8"/>
  <c r="W3" i="8"/>
  <c r="V3" i="8"/>
  <c r="V4" i="4" s="1"/>
  <c r="U3" i="8"/>
  <c r="U4" i="4" s="1"/>
  <c r="T3" i="8"/>
  <c r="T4" i="4" s="1"/>
  <c r="S3" i="8"/>
  <c r="S4" i="4" s="1"/>
  <c r="R3" i="8"/>
  <c r="R4" i="4" s="1"/>
  <c r="Q3" i="8"/>
  <c r="Q4" i="4" s="1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A47" i="7"/>
  <c r="Y42" i="7"/>
  <c r="X42" i="7"/>
  <c r="W42" i="7"/>
  <c r="V42" i="7"/>
  <c r="U42" i="7"/>
  <c r="T42" i="7"/>
  <c r="S42" i="7"/>
  <c r="R42" i="7"/>
  <c r="Q42" i="7"/>
  <c r="P42" i="7"/>
  <c r="O42" i="7"/>
  <c r="N42" i="7"/>
  <c r="L42" i="7"/>
  <c r="K42" i="7"/>
  <c r="J42" i="7"/>
  <c r="I42" i="7"/>
  <c r="H42" i="7"/>
  <c r="G42" i="7"/>
  <c r="F42" i="7"/>
  <c r="E42" i="7"/>
  <c r="D42" i="7"/>
  <c r="C42" i="7"/>
  <c r="B42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W40" i="7"/>
  <c r="N40" i="7"/>
  <c r="L40" i="7"/>
  <c r="K40" i="7"/>
  <c r="J40" i="7"/>
  <c r="H40" i="7"/>
  <c r="G40" i="7"/>
  <c r="F40" i="7"/>
  <c r="E40" i="7"/>
  <c r="C40" i="7"/>
  <c r="B40" i="7"/>
  <c r="W39" i="7"/>
  <c r="V39" i="7"/>
  <c r="U39" i="7"/>
  <c r="T39" i="7"/>
  <c r="S39" i="7"/>
  <c r="R39" i="7"/>
  <c r="Q39" i="7"/>
  <c r="O39" i="7"/>
  <c r="M39" i="7"/>
  <c r="L39" i="7"/>
  <c r="X27" i="7"/>
  <c r="W27" i="7"/>
  <c r="V27" i="7"/>
  <c r="U27" i="7"/>
  <c r="H27" i="7"/>
  <c r="E27" i="7"/>
  <c r="Y27" i="7"/>
  <c r="T27" i="7"/>
  <c r="S27" i="7"/>
  <c r="R27" i="7"/>
  <c r="Q27" i="7"/>
  <c r="P27" i="7"/>
  <c r="O27" i="7"/>
  <c r="N27" i="7"/>
  <c r="G27" i="7"/>
  <c r="F27" i="7"/>
  <c r="D27" i="7"/>
  <c r="C27" i="7"/>
  <c r="B27" i="7"/>
  <c r="M27" i="7"/>
  <c r="L27" i="7"/>
  <c r="K27" i="7"/>
  <c r="J27" i="7"/>
  <c r="I27" i="7"/>
  <c r="L16" i="7"/>
  <c r="V16" i="7"/>
  <c r="K16" i="7"/>
  <c r="I16" i="7"/>
  <c r="T16" i="7"/>
  <c r="Q16" i="7"/>
  <c r="H16" i="7"/>
  <c r="G16" i="7"/>
  <c r="F16" i="7"/>
  <c r="E16" i="7"/>
  <c r="Y16" i="7"/>
  <c r="S16" i="7"/>
  <c r="R16" i="7"/>
  <c r="P16" i="7"/>
  <c r="O16" i="7"/>
  <c r="N16" i="7"/>
  <c r="M16" i="7"/>
  <c r="D16" i="7"/>
  <c r="C16" i="7"/>
  <c r="B16" i="7"/>
  <c r="X16" i="7"/>
  <c r="W16" i="7"/>
  <c r="U16" i="7"/>
  <c r="J16" i="7"/>
  <c r="P10" i="7"/>
  <c r="O10" i="7"/>
  <c r="M10" i="7"/>
  <c r="X10" i="7"/>
  <c r="U10" i="7"/>
  <c r="L10" i="7"/>
  <c r="K10" i="7"/>
  <c r="J10" i="7"/>
  <c r="I10" i="7"/>
  <c r="W10" i="7"/>
  <c r="V10" i="7"/>
  <c r="T10" i="7"/>
  <c r="S10" i="7"/>
  <c r="R10" i="7"/>
  <c r="Q10" i="7"/>
  <c r="H10" i="7"/>
  <c r="G10" i="7"/>
  <c r="F10" i="7"/>
  <c r="E10" i="7"/>
  <c r="D10" i="7"/>
  <c r="C10" i="7"/>
  <c r="B10" i="7"/>
  <c r="Y10" i="7"/>
  <c r="N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W27" i="6"/>
  <c r="U27" i="6"/>
  <c r="F27" i="6"/>
  <c r="S27" i="6"/>
  <c r="P27" i="6"/>
  <c r="I27" i="6"/>
  <c r="H27" i="6"/>
  <c r="Y27" i="6"/>
  <c r="X27" i="6"/>
  <c r="R27" i="6"/>
  <c r="Q27" i="6"/>
  <c r="O27" i="6"/>
  <c r="N27" i="6"/>
  <c r="M27" i="6"/>
  <c r="L27" i="6"/>
  <c r="K27" i="6"/>
  <c r="E27" i="6"/>
  <c r="D27" i="6"/>
  <c r="C27" i="6"/>
  <c r="B27" i="6"/>
  <c r="V27" i="6"/>
  <c r="T27" i="6"/>
  <c r="J27" i="6"/>
  <c r="G27" i="6"/>
  <c r="W16" i="6"/>
  <c r="G16" i="6"/>
  <c r="F16" i="6"/>
  <c r="C16" i="6"/>
  <c r="Y16" i="6"/>
  <c r="X16" i="6"/>
  <c r="U16" i="6"/>
  <c r="S16" i="6"/>
  <c r="Q16" i="6"/>
  <c r="P16" i="6"/>
  <c r="O16" i="6"/>
  <c r="N16" i="6"/>
  <c r="J16" i="6"/>
  <c r="I16" i="6"/>
  <c r="B16" i="6"/>
  <c r="V16" i="6"/>
  <c r="T16" i="6"/>
  <c r="R16" i="6"/>
  <c r="M16" i="6"/>
  <c r="L16" i="6"/>
  <c r="K16" i="6"/>
  <c r="H16" i="6"/>
  <c r="E16" i="6"/>
  <c r="D16" i="6"/>
  <c r="V10" i="6"/>
  <c r="K10" i="6"/>
  <c r="I10" i="6"/>
  <c r="H10" i="6"/>
  <c r="J10" i="6"/>
  <c r="G10" i="6"/>
  <c r="D10" i="6"/>
  <c r="Y10" i="6"/>
  <c r="W10" i="6"/>
  <c r="U10" i="6"/>
  <c r="T10" i="6"/>
  <c r="S10" i="6"/>
  <c r="R10" i="6"/>
  <c r="N10" i="6"/>
  <c r="L10" i="6"/>
  <c r="F10" i="6"/>
  <c r="E10" i="6"/>
  <c r="C10" i="6"/>
  <c r="X10" i="6"/>
  <c r="Q10" i="6"/>
  <c r="P10" i="6"/>
  <c r="O10" i="6"/>
  <c r="M10" i="6"/>
  <c r="B10" i="6"/>
  <c r="Q5" i="6"/>
  <c r="P5" i="6"/>
  <c r="O5" i="6"/>
  <c r="L5" i="6"/>
  <c r="K5" i="6"/>
  <c r="A48" i="5"/>
  <c r="A47" i="5"/>
  <c r="A41" i="5"/>
  <c r="H16" i="5"/>
  <c r="G16" i="5"/>
  <c r="I16" i="5"/>
  <c r="F16" i="5"/>
  <c r="E16" i="5"/>
  <c r="D16" i="5"/>
  <c r="C16" i="5"/>
  <c r="S16" i="5"/>
  <c r="B16" i="5"/>
  <c r="Y16" i="5"/>
  <c r="X16" i="5"/>
  <c r="W16" i="5"/>
  <c r="V16" i="5"/>
  <c r="T16" i="5"/>
  <c r="R16" i="5"/>
  <c r="P16" i="5"/>
  <c r="O16" i="5"/>
  <c r="N16" i="5"/>
  <c r="M16" i="5"/>
  <c r="U16" i="5"/>
  <c r="Q16" i="5"/>
  <c r="L16" i="5"/>
  <c r="K16" i="5"/>
  <c r="J16" i="5"/>
  <c r="J10" i="5"/>
  <c r="I10" i="5"/>
  <c r="H10" i="5"/>
  <c r="G10" i="5"/>
  <c r="W10" i="5"/>
  <c r="F10" i="5"/>
  <c r="D10" i="5"/>
  <c r="C10" i="5"/>
  <c r="Y10" i="5"/>
  <c r="X10" i="5"/>
  <c r="V10" i="5"/>
  <c r="T10" i="5"/>
  <c r="S10" i="5"/>
  <c r="R10" i="5"/>
  <c r="Q10" i="5"/>
  <c r="M10" i="5"/>
  <c r="L10" i="5"/>
  <c r="K10" i="5"/>
  <c r="E10" i="5"/>
  <c r="B10" i="5"/>
  <c r="U10" i="5"/>
  <c r="P10" i="5"/>
  <c r="O10" i="5"/>
  <c r="N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G180" i="4"/>
  <c r="F180" i="4"/>
  <c r="E180" i="4"/>
  <c r="D180" i="4"/>
  <c r="C180" i="4"/>
  <c r="B180" i="4"/>
  <c r="Y179" i="4"/>
  <c r="V179" i="4"/>
  <c r="U179" i="4"/>
  <c r="S179" i="4"/>
  <c r="R179" i="4"/>
  <c r="Q179" i="4"/>
  <c r="O179" i="4"/>
  <c r="N179" i="4"/>
  <c r="M179" i="4"/>
  <c r="L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N176" i="4"/>
  <c r="M176" i="4"/>
  <c r="L176" i="4"/>
  <c r="K176" i="4"/>
  <c r="J176" i="4"/>
  <c r="I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E175" i="4"/>
  <c r="D175" i="4"/>
  <c r="C175" i="4"/>
  <c r="B175" i="4"/>
  <c r="G174" i="4"/>
  <c r="F174" i="4"/>
  <c r="C173" i="4"/>
  <c r="B173" i="4"/>
  <c r="Y172" i="4"/>
  <c r="X172" i="4"/>
  <c r="W160" i="4"/>
  <c r="T160" i="4"/>
  <c r="L160" i="4"/>
  <c r="K160" i="4"/>
  <c r="D160" i="4"/>
  <c r="X158" i="4"/>
  <c r="W158" i="4"/>
  <c r="V158" i="4"/>
  <c r="U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H120" i="4"/>
  <c r="G120" i="4"/>
  <c r="F120" i="4"/>
  <c r="E120" i="4"/>
  <c r="D120" i="4"/>
  <c r="C120" i="4"/>
  <c r="B120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B116" i="4"/>
  <c r="Y114" i="4"/>
  <c r="V114" i="4"/>
  <c r="U114" i="4"/>
  <c r="Q113" i="4"/>
  <c r="P113" i="4"/>
  <c r="O113" i="4"/>
  <c r="N113" i="4"/>
  <c r="M113" i="4"/>
  <c r="L113" i="4"/>
  <c r="K113" i="4"/>
  <c r="Y111" i="4"/>
  <c r="X111" i="4"/>
  <c r="V111" i="4"/>
  <c r="U111" i="4"/>
  <c r="T111" i="4"/>
  <c r="S111" i="4"/>
  <c r="R111" i="4"/>
  <c r="Q111" i="4"/>
  <c r="P111" i="4"/>
  <c r="O111" i="4"/>
  <c r="N111" i="4"/>
  <c r="L111" i="4"/>
  <c r="K111" i="4"/>
  <c r="J111" i="4"/>
  <c r="D111" i="4"/>
  <c r="C111" i="4"/>
  <c r="D110" i="4"/>
  <c r="P109" i="4"/>
  <c r="N109" i="4"/>
  <c r="L109" i="4"/>
  <c r="K109" i="4"/>
  <c r="J109" i="4"/>
  <c r="I109" i="4"/>
  <c r="H109" i="4"/>
  <c r="F109" i="4"/>
  <c r="D109" i="4"/>
  <c r="C109" i="4"/>
  <c r="E107" i="4"/>
  <c r="O106" i="4"/>
  <c r="M106" i="4"/>
  <c r="L106" i="4"/>
  <c r="K106" i="4"/>
  <c r="J106" i="4"/>
  <c r="I106" i="4"/>
  <c r="F106" i="4"/>
  <c r="E106" i="4"/>
  <c r="D106" i="4"/>
  <c r="C106" i="4"/>
  <c r="B106" i="4"/>
  <c r="Y105" i="4"/>
  <c r="V105" i="4"/>
  <c r="Y103" i="4"/>
  <c r="X103" i="4"/>
  <c r="W103" i="4"/>
  <c r="V103" i="4"/>
  <c r="U103" i="4"/>
  <c r="T103" i="4"/>
  <c r="S103" i="4"/>
  <c r="O103" i="4"/>
  <c r="N103" i="4"/>
  <c r="M103" i="4"/>
  <c r="L103" i="4"/>
  <c r="K103" i="4"/>
  <c r="J103" i="4"/>
  <c r="I103" i="4"/>
  <c r="G103" i="4"/>
  <c r="F103" i="4"/>
  <c r="E103" i="4"/>
  <c r="D103" i="4"/>
  <c r="C103" i="4"/>
  <c r="B103" i="4"/>
  <c r="I100" i="4"/>
  <c r="C100" i="4"/>
  <c r="B100" i="4"/>
  <c r="Y95" i="4"/>
  <c r="Y94" i="4" s="1"/>
  <c r="X95" i="4"/>
  <c r="X94" i="4" s="1"/>
  <c r="W95" i="4"/>
  <c r="V95" i="4"/>
  <c r="U95" i="4"/>
  <c r="T95" i="4"/>
  <c r="S95" i="4"/>
  <c r="R95" i="4"/>
  <c r="R94" i="4" s="1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C94" i="4" s="1"/>
  <c r="B95" i="4"/>
  <c r="Y88" i="4"/>
  <c r="X88" i="4"/>
  <c r="C88" i="4"/>
  <c r="B88" i="4"/>
  <c r="W94" i="4"/>
  <c r="V94" i="4"/>
  <c r="U94" i="4"/>
  <c r="T94" i="4"/>
  <c r="S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B94" i="4"/>
  <c r="Y78" i="4"/>
  <c r="Y151" i="4" s="1"/>
  <c r="X78" i="4"/>
  <c r="X151" i="4" s="1"/>
  <c r="W78" i="4"/>
  <c r="W151" i="4" s="1"/>
  <c r="V78" i="4"/>
  <c r="V151" i="4" s="1"/>
  <c r="U78" i="4"/>
  <c r="U151" i="4" s="1"/>
  <c r="T78" i="4"/>
  <c r="T151" i="4" s="1"/>
  <c r="S78" i="4"/>
  <c r="S151" i="4" s="1"/>
  <c r="R78" i="4"/>
  <c r="R151" i="4" s="1"/>
  <c r="Q78" i="4"/>
  <c r="P78" i="4"/>
  <c r="O78" i="4"/>
  <c r="N78" i="4"/>
  <c r="M78" i="4"/>
  <c r="M151" i="4" s="1"/>
  <c r="L78" i="4"/>
  <c r="K78" i="4"/>
  <c r="J78" i="4"/>
  <c r="I78" i="4"/>
  <c r="I151" i="4" s="1"/>
  <c r="H78" i="4"/>
  <c r="H151" i="4" s="1"/>
  <c r="G78" i="4"/>
  <c r="F78" i="4"/>
  <c r="E78" i="4"/>
  <c r="D78" i="4"/>
  <c r="C78" i="4"/>
  <c r="B78" i="4"/>
  <c r="Y77" i="4"/>
  <c r="Y150" i="4" s="1"/>
  <c r="X77" i="4"/>
  <c r="X150" i="4" s="1"/>
  <c r="W77" i="4"/>
  <c r="W150" i="4" s="1"/>
  <c r="V77" i="4"/>
  <c r="V150" i="4" s="1"/>
  <c r="U77" i="4"/>
  <c r="U150" i="4" s="1"/>
  <c r="T77" i="4"/>
  <c r="S77" i="4"/>
  <c r="R77" i="4"/>
  <c r="Q77" i="4"/>
  <c r="P77" i="4"/>
  <c r="O77" i="4"/>
  <c r="N77" i="4"/>
  <c r="N150" i="4" s="1"/>
  <c r="M77" i="4"/>
  <c r="M150" i="4" s="1"/>
  <c r="L77" i="4"/>
  <c r="L150" i="4" s="1"/>
  <c r="K77" i="4"/>
  <c r="K150" i="4" s="1"/>
  <c r="J77" i="4"/>
  <c r="I77" i="4"/>
  <c r="H77" i="4"/>
  <c r="G77" i="4"/>
  <c r="F77" i="4"/>
  <c r="E77" i="4"/>
  <c r="D77" i="4"/>
  <c r="C77" i="4"/>
  <c r="B77" i="4"/>
  <c r="B150" i="4" s="1"/>
  <c r="Y76" i="4"/>
  <c r="X76" i="4"/>
  <c r="W76" i="4"/>
  <c r="V76" i="4"/>
  <c r="U76" i="4"/>
  <c r="T76" i="4"/>
  <c r="S76" i="4"/>
  <c r="R76" i="4"/>
  <c r="Q76" i="4"/>
  <c r="Q149" i="4" s="1"/>
  <c r="P76" i="4"/>
  <c r="P149" i="4" s="1"/>
  <c r="O76" i="4"/>
  <c r="O149" i="4" s="1"/>
  <c r="N76" i="4"/>
  <c r="N149" i="4" s="1"/>
  <c r="M76" i="4"/>
  <c r="M149" i="4" s="1"/>
  <c r="L76" i="4"/>
  <c r="L149" i="4" s="1"/>
  <c r="K76" i="4"/>
  <c r="K149" i="4" s="1"/>
  <c r="J76" i="4"/>
  <c r="J149" i="4" s="1"/>
  <c r="I76" i="4"/>
  <c r="I149" i="4" s="1"/>
  <c r="H76" i="4"/>
  <c r="H149" i="4" s="1"/>
  <c r="G76" i="4"/>
  <c r="F76" i="4"/>
  <c r="E76" i="4"/>
  <c r="D76" i="4"/>
  <c r="C76" i="4"/>
  <c r="B76" i="4"/>
  <c r="B149" i="4" s="1"/>
  <c r="Y75" i="4"/>
  <c r="Y148" i="4" s="1"/>
  <c r="X75" i="4"/>
  <c r="X148" i="4" s="1"/>
  <c r="W75" i="4"/>
  <c r="W148" i="4" s="1"/>
  <c r="V75" i="4"/>
  <c r="V148" i="4" s="1"/>
  <c r="U75" i="4"/>
  <c r="U148" i="4" s="1"/>
  <c r="T75" i="4"/>
  <c r="S75" i="4"/>
  <c r="S148" i="4" s="1"/>
  <c r="R75" i="4"/>
  <c r="Q75" i="4"/>
  <c r="P75" i="4"/>
  <c r="O75" i="4"/>
  <c r="N75" i="4"/>
  <c r="M75" i="4"/>
  <c r="L75" i="4"/>
  <c r="K75" i="4"/>
  <c r="J75" i="4"/>
  <c r="I75" i="4"/>
  <c r="H75" i="4"/>
  <c r="H148" i="4" s="1"/>
  <c r="G75" i="4"/>
  <c r="G148" i="4" s="1"/>
  <c r="F75" i="4"/>
  <c r="F148" i="4" s="1"/>
  <c r="E75" i="4"/>
  <c r="E148" i="4" s="1"/>
  <c r="D75" i="4"/>
  <c r="D148" i="4" s="1"/>
  <c r="C75" i="4"/>
  <c r="C148" i="4" s="1"/>
  <c r="B75" i="4"/>
  <c r="Y74" i="4"/>
  <c r="X74" i="4"/>
  <c r="X147" i="4" s="1"/>
  <c r="W74" i="4"/>
  <c r="V74" i="4"/>
  <c r="U74" i="4"/>
  <c r="T74" i="4"/>
  <c r="T147" i="4" s="1"/>
  <c r="S74" i="4"/>
  <c r="R74" i="4"/>
  <c r="Q74" i="4"/>
  <c r="P74" i="4"/>
  <c r="O74" i="4"/>
  <c r="N74" i="4"/>
  <c r="M74" i="4"/>
  <c r="L74" i="4"/>
  <c r="K74" i="4"/>
  <c r="J74" i="4"/>
  <c r="I74" i="4"/>
  <c r="H74" i="4"/>
  <c r="H147" i="4" s="1"/>
  <c r="G74" i="4"/>
  <c r="G147" i="4" s="1"/>
  <c r="F74" i="4"/>
  <c r="F147" i="4" s="1"/>
  <c r="E74" i="4"/>
  <c r="E147" i="4" s="1"/>
  <c r="D74" i="4"/>
  <c r="D147" i="4" s="1"/>
  <c r="C74" i="4"/>
  <c r="C147" i="4" s="1"/>
  <c r="B74" i="4"/>
  <c r="B147" i="4" s="1"/>
  <c r="Y73" i="4"/>
  <c r="Y146" i="4" s="1"/>
  <c r="X73" i="4"/>
  <c r="X146" i="4" s="1"/>
  <c r="W73" i="4"/>
  <c r="W146" i="4" s="1"/>
  <c r="V73" i="4"/>
  <c r="V146" i="4" s="1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C146" i="4" s="1"/>
  <c r="B73" i="4"/>
  <c r="B146" i="4" s="1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145" i="4" s="1"/>
  <c r="Y71" i="4"/>
  <c r="Y144" i="4" s="1"/>
  <c r="X71" i="4"/>
  <c r="X144" i="4" s="1"/>
  <c r="W71" i="4"/>
  <c r="W144" i="4" s="1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Y70" i="4"/>
  <c r="X70" i="4"/>
  <c r="W70" i="4"/>
  <c r="V70" i="4"/>
  <c r="V143" i="4" s="1"/>
  <c r="U70" i="4"/>
  <c r="U143" i="4" s="1"/>
  <c r="T70" i="4"/>
  <c r="T143" i="4" s="1"/>
  <c r="S70" i="4"/>
  <c r="S143" i="4" s="1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M69" i="4"/>
  <c r="L69" i="4"/>
  <c r="K69" i="4"/>
  <c r="J69" i="4"/>
  <c r="I69" i="4"/>
  <c r="H69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G141" i="4" s="1"/>
  <c r="F68" i="4"/>
  <c r="F141" i="4" s="1"/>
  <c r="E68" i="4"/>
  <c r="E141" i="4" s="1"/>
  <c r="D68" i="4"/>
  <c r="D141" i="4" s="1"/>
  <c r="C68" i="4"/>
  <c r="C141" i="4" s="1"/>
  <c r="B68" i="4"/>
  <c r="B141" i="4" s="1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E67" i="4"/>
  <c r="D67" i="4"/>
  <c r="C67" i="4"/>
  <c r="C140" i="4" s="1"/>
  <c r="B67" i="4"/>
  <c r="B140" i="4" s="1"/>
  <c r="Y66" i="4"/>
  <c r="Y139" i="4" s="1"/>
  <c r="X66" i="4"/>
  <c r="X139" i="4" s="1"/>
  <c r="W66" i="4"/>
  <c r="W139" i="4" s="1"/>
  <c r="V66" i="4"/>
  <c r="V139" i="4" s="1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W64" i="4"/>
  <c r="V64" i="4"/>
  <c r="U64" i="4"/>
  <c r="T64" i="4"/>
  <c r="S64" i="4"/>
  <c r="R64" i="4"/>
  <c r="P64" i="4"/>
  <c r="P137" i="4" s="1"/>
  <c r="O64" i="4"/>
  <c r="O137" i="4" s="1"/>
  <c r="N64" i="4"/>
  <c r="N137" i="4" s="1"/>
  <c r="M64" i="4"/>
  <c r="M137" i="4" s="1"/>
  <c r="L64" i="4"/>
  <c r="L137" i="4" s="1"/>
  <c r="K64" i="4"/>
  <c r="K137" i="4" s="1"/>
  <c r="J64" i="4"/>
  <c r="J137" i="4" s="1"/>
  <c r="H64" i="4"/>
  <c r="H137" i="4" s="1"/>
  <c r="G64" i="4"/>
  <c r="G137" i="4" s="1"/>
  <c r="F64" i="4"/>
  <c r="F137" i="4" s="1"/>
  <c r="S63" i="4"/>
  <c r="R63" i="4"/>
  <c r="Q63" i="4"/>
  <c r="P63" i="4"/>
  <c r="O63" i="4"/>
  <c r="N63" i="4"/>
  <c r="L63" i="4"/>
  <c r="L136" i="4" s="1"/>
  <c r="K63" i="4"/>
  <c r="K136" i="4" s="1"/>
  <c r="J63" i="4"/>
  <c r="J136" i="4" s="1"/>
  <c r="I63" i="4"/>
  <c r="I136" i="4" s="1"/>
  <c r="H63" i="4"/>
  <c r="H136" i="4" s="1"/>
  <c r="G63" i="4"/>
  <c r="G136" i="4" s="1"/>
  <c r="F63" i="4"/>
  <c r="F136" i="4" s="1"/>
  <c r="S60" i="4"/>
  <c r="R60" i="4"/>
  <c r="Q60" i="4"/>
  <c r="Q133" i="4" s="1"/>
  <c r="P60" i="4"/>
  <c r="P133" i="4" s="1"/>
  <c r="O60" i="4"/>
  <c r="O133" i="4" s="1"/>
  <c r="N60" i="4"/>
  <c r="N133" i="4" s="1"/>
  <c r="M60" i="4"/>
  <c r="M133" i="4" s="1"/>
  <c r="L60" i="4"/>
  <c r="L133" i="4" s="1"/>
  <c r="K60" i="4"/>
  <c r="K133" i="4" s="1"/>
  <c r="J60" i="4"/>
  <c r="J133" i="4" s="1"/>
  <c r="I60" i="4"/>
  <c r="H60" i="4"/>
  <c r="H133" i="4" s="1"/>
  <c r="G60" i="4"/>
  <c r="G133" i="4" s="1"/>
  <c r="F60" i="4"/>
  <c r="F133" i="4" s="1"/>
  <c r="E60" i="4"/>
  <c r="E133" i="4" s="1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Y58" i="4"/>
  <c r="X58" i="4"/>
  <c r="W58" i="4"/>
  <c r="V58" i="4"/>
  <c r="U58" i="4"/>
  <c r="K58" i="4"/>
  <c r="J58" i="4"/>
  <c r="I58" i="4"/>
  <c r="H58" i="4"/>
  <c r="G58" i="4"/>
  <c r="F58" i="4"/>
  <c r="E58" i="4"/>
  <c r="D58" i="4"/>
  <c r="C58" i="4"/>
  <c r="B58" i="4"/>
  <c r="Y56" i="4"/>
  <c r="Y131" i="4" s="1"/>
  <c r="X56" i="4"/>
  <c r="X131" i="4" s="1"/>
  <c r="W56" i="4"/>
  <c r="W131" i="4" s="1"/>
  <c r="S56" i="4"/>
  <c r="S131" i="4" s="1"/>
  <c r="Q56" i="4"/>
  <c r="Q131" i="4" s="1"/>
  <c r="P56" i="4"/>
  <c r="P131" i="4" s="1"/>
  <c r="O56" i="4"/>
  <c r="O131" i="4" s="1"/>
  <c r="N56" i="4"/>
  <c r="N131" i="4" s="1"/>
  <c r="M56" i="4"/>
  <c r="M131" i="4" s="1"/>
  <c r="B56" i="4"/>
  <c r="B131" i="4" s="1"/>
  <c r="Y54" i="4"/>
  <c r="X54" i="4"/>
  <c r="U54" i="4"/>
  <c r="S54" i="4"/>
  <c r="Q54" i="4"/>
  <c r="P54" i="4"/>
  <c r="O54" i="4"/>
  <c r="N54" i="4"/>
  <c r="E54" i="4"/>
  <c r="D54" i="4"/>
  <c r="C54" i="4"/>
  <c r="B54" i="4"/>
  <c r="Y53" i="4"/>
  <c r="X53" i="4"/>
  <c r="W53" i="4"/>
  <c r="U53" i="4"/>
  <c r="T53" i="4"/>
  <c r="K53" i="4"/>
  <c r="J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X17" i="4"/>
  <c r="W17" i="4"/>
  <c r="V17" i="4"/>
  <c r="U17" i="4"/>
  <c r="T17" i="4"/>
  <c r="S17" i="4"/>
  <c r="R17" i="4"/>
  <c r="Q17" i="4"/>
  <c r="K17" i="4"/>
  <c r="H17" i="4"/>
  <c r="E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Q9" i="4"/>
  <c r="O9" i="4"/>
  <c r="N9" i="4"/>
  <c r="M9" i="4"/>
  <c r="K9" i="4"/>
  <c r="J9" i="4"/>
  <c r="I9" i="4"/>
  <c r="G9" i="4"/>
  <c r="F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H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S5" i="4"/>
  <c r="K5" i="4"/>
  <c r="I5" i="4"/>
  <c r="Y4" i="4"/>
  <c r="X4" i="4"/>
  <c r="N4" i="4"/>
  <c r="M4" i="4"/>
  <c r="L4" i="4"/>
  <c r="K4" i="4"/>
  <c r="J4" i="4"/>
  <c r="I4" i="4"/>
  <c r="H4" i="4"/>
  <c r="G4" i="4"/>
  <c r="F4" i="4"/>
  <c r="E4" i="4"/>
  <c r="D4" i="4"/>
  <c r="C4" i="4"/>
  <c r="B4" i="4"/>
  <c r="B49" i="2"/>
  <c r="B43" i="2"/>
  <c r="B61" i="2"/>
  <c r="B46" i="2"/>
  <c r="B60" i="2"/>
  <c r="B5" i="2"/>
  <c r="B33" i="2"/>
  <c r="B59" i="2"/>
  <c r="B21" i="2"/>
  <c r="B53" i="2"/>
  <c r="B9" i="2"/>
  <c r="B8" i="2"/>
  <c r="B10" i="2"/>
  <c r="B44" i="2"/>
  <c r="B20" i="2"/>
  <c r="B15" i="2"/>
  <c r="B48" i="2"/>
  <c r="B26" i="2"/>
  <c r="B24" i="2"/>
  <c r="B30" i="2"/>
  <c r="B34" i="2"/>
  <c r="B23" i="2"/>
  <c r="B54" i="2"/>
  <c r="B51" i="2"/>
  <c r="B18" i="2"/>
  <c r="B28" i="2"/>
  <c r="B58" i="2"/>
  <c r="B39" i="2"/>
  <c r="B25" i="2"/>
  <c r="B55" i="2"/>
  <c r="B36" i="2"/>
  <c r="B6" i="2"/>
  <c r="B31" i="2"/>
  <c r="B56" i="2"/>
  <c r="B38" i="2"/>
  <c r="B4" i="2"/>
  <c r="B14" i="2"/>
  <c r="B40" i="2"/>
  <c r="B50" i="2"/>
  <c r="B19" i="2"/>
  <c r="B45" i="2"/>
  <c r="B35" i="2"/>
  <c r="B41" i="2"/>
  <c r="B16" i="2"/>
  <c r="B29" i="2"/>
  <c r="B11" i="2"/>
  <c r="B13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V96" i="49"/>
  <c r="B151" i="4"/>
  <c r="C151" i="4"/>
  <c r="D151" i="4"/>
  <c r="H125" i="4"/>
  <c r="E151" i="4"/>
  <c r="G151" i="4"/>
  <c r="C96" i="49"/>
  <c r="D96" i="49"/>
  <c r="E96" i="49"/>
  <c r="F96" i="49"/>
  <c r="G96" i="49"/>
  <c r="J151" i="4"/>
  <c r="K151" i="4"/>
  <c r="L151" i="4"/>
  <c r="H96" i="49"/>
  <c r="I96" i="49"/>
  <c r="F151" i="4"/>
  <c r="N151" i="4"/>
  <c r="J96" i="49"/>
  <c r="O151" i="4"/>
  <c r="K96" i="49"/>
  <c r="P151" i="4"/>
  <c r="L96" i="49"/>
  <c r="Q151" i="4"/>
  <c r="M96" i="49"/>
  <c r="N96" i="49"/>
  <c r="O96" i="49"/>
  <c r="P96" i="49"/>
  <c r="Q96" i="49"/>
  <c r="R96" i="49"/>
  <c r="S96" i="49"/>
  <c r="T96" i="49"/>
  <c r="U96" i="49"/>
  <c r="P77" i="47"/>
  <c r="G77" i="46"/>
  <c r="O77" i="46"/>
  <c r="N77" i="47"/>
  <c r="X52" i="45"/>
  <c r="O77" i="47"/>
  <c r="N60" i="45"/>
  <c r="O60" i="45"/>
  <c r="U60" i="45"/>
  <c r="V60" i="45"/>
  <c r="V77" i="46"/>
  <c r="U77" i="47"/>
  <c r="V77" i="47"/>
  <c r="W77" i="47"/>
  <c r="E52" i="45"/>
  <c r="H52" i="45"/>
  <c r="F77" i="45"/>
  <c r="F69" i="45" s="1"/>
  <c r="O77" i="45"/>
  <c r="O69" i="45" s="1"/>
  <c r="M52" i="45"/>
  <c r="F77" i="46"/>
  <c r="E77" i="47"/>
  <c r="P52" i="45"/>
  <c r="U52" i="45"/>
  <c r="N77" i="46"/>
  <c r="M77" i="47"/>
  <c r="Q69" i="45"/>
  <c r="C150" i="4"/>
  <c r="D150" i="4"/>
  <c r="E150" i="4"/>
  <c r="U69" i="45"/>
  <c r="F150" i="4"/>
  <c r="G150" i="4"/>
  <c r="H150" i="4"/>
  <c r="V69" i="45"/>
  <c r="I150" i="4"/>
  <c r="Y69" i="45"/>
  <c r="J150" i="4"/>
  <c r="O150" i="4"/>
  <c r="P150" i="4"/>
  <c r="Q150" i="4"/>
  <c r="E69" i="45"/>
  <c r="R150" i="4"/>
  <c r="S150" i="4"/>
  <c r="T150" i="4"/>
  <c r="I69" i="45"/>
  <c r="M69" i="45"/>
  <c r="N69" i="45"/>
  <c r="N81" i="41"/>
  <c r="F90" i="42"/>
  <c r="C90" i="43"/>
  <c r="F90" i="43"/>
  <c r="F90" i="41"/>
  <c r="F81" i="41" s="1"/>
  <c r="G90" i="43"/>
  <c r="G90" i="41"/>
  <c r="G81" i="41" s="1"/>
  <c r="H90" i="43"/>
  <c r="B90" i="42"/>
  <c r="I90" i="43"/>
  <c r="C90" i="42"/>
  <c r="J90" i="43"/>
  <c r="D90" i="42"/>
  <c r="K90" i="43"/>
  <c r="G90" i="42"/>
  <c r="H90" i="42"/>
  <c r="I90" i="42"/>
  <c r="J90" i="42"/>
  <c r="K90" i="42"/>
  <c r="R90" i="43"/>
  <c r="L90" i="42"/>
  <c r="S90" i="43"/>
  <c r="O90" i="42"/>
  <c r="V90" i="43"/>
  <c r="P90" i="42"/>
  <c r="W90" i="43"/>
  <c r="Q90" i="42"/>
  <c r="X90" i="43"/>
  <c r="R90" i="42"/>
  <c r="Y90" i="43"/>
  <c r="S90" i="42"/>
  <c r="T90" i="42"/>
  <c r="W90" i="42"/>
  <c r="B90" i="43"/>
  <c r="R149" i="4"/>
  <c r="S149" i="4"/>
  <c r="T149" i="4"/>
  <c r="U149" i="4"/>
  <c r="V149" i="4"/>
  <c r="W149" i="4"/>
  <c r="I81" i="41"/>
  <c r="X149" i="4"/>
  <c r="J81" i="41"/>
  <c r="Y149" i="4"/>
  <c r="K81" i="41"/>
  <c r="P81" i="41"/>
  <c r="C149" i="4"/>
  <c r="Q81" i="41"/>
  <c r="D149" i="4"/>
  <c r="R81" i="41"/>
  <c r="E149" i="4"/>
  <c r="S81" i="41"/>
  <c r="F149" i="4"/>
  <c r="G149" i="4"/>
  <c r="X81" i="41"/>
  <c r="Y81" i="41"/>
  <c r="O51" i="39"/>
  <c r="N51" i="39"/>
  <c r="W51" i="39"/>
  <c r="V51" i="39"/>
  <c r="J78" i="39"/>
  <c r="G51" i="39"/>
  <c r="F51" i="39"/>
  <c r="R78" i="39"/>
  <c r="S78" i="39"/>
  <c r="B80" i="39"/>
  <c r="K51" i="38"/>
  <c r="I78" i="38"/>
  <c r="O51" i="38"/>
  <c r="P51" i="38"/>
  <c r="S51" i="38"/>
  <c r="B57" i="38"/>
  <c r="W51" i="38"/>
  <c r="X51" i="38"/>
  <c r="X79" i="38"/>
  <c r="Y51" i="38"/>
  <c r="Y79" i="38"/>
  <c r="V78" i="38"/>
  <c r="K63" i="38"/>
  <c r="C51" i="38"/>
  <c r="Q63" i="38"/>
  <c r="R63" i="38"/>
  <c r="I80" i="38"/>
  <c r="G51" i="38"/>
  <c r="H51" i="38"/>
  <c r="H79" i="38"/>
  <c r="I51" i="38"/>
  <c r="N80" i="39"/>
  <c r="Q78" i="37"/>
  <c r="J79" i="37"/>
  <c r="R79" i="39"/>
  <c r="S79" i="39"/>
  <c r="W80" i="39"/>
  <c r="X63" i="37"/>
  <c r="R79" i="37"/>
  <c r="Y63" i="37"/>
  <c r="S79" i="37"/>
  <c r="Q57" i="37"/>
  <c r="R79" i="38"/>
  <c r="S79" i="38"/>
  <c r="T78" i="39"/>
  <c r="Y57" i="37"/>
  <c r="S78" i="38"/>
  <c r="D80" i="39"/>
  <c r="F79" i="39"/>
  <c r="M80" i="39"/>
  <c r="B148" i="4"/>
  <c r="W72" i="37"/>
  <c r="K148" i="4"/>
  <c r="I148" i="4"/>
  <c r="L148" i="4"/>
  <c r="M148" i="4"/>
  <c r="S122" i="4"/>
  <c r="N148" i="4"/>
  <c r="J148" i="4"/>
  <c r="O148" i="4"/>
  <c r="P148" i="4"/>
  <c r="W30" i="4"/>
  <c r="Q148" i="4"/>
  <c r="I72" i="37"/>
  <c r="R148" i="4"/>
  <c r="T148" i="4"/>
  <c r="Y79" i="35"/>
  <c r="W78" i="35"/>
  <c r="G80" i="35"/>
  <c r="H80" i="35"/>
  <c r="I79" i="35"/>
  <c r="W79" i="35"/>
  <c r="P78" i="34"/>
  <c r="R51" i="33"/>
  <c r="J72" i="33"/>
  <c r="S51" i="33"/>
  <c r="T51" i="33"/>
  <c r="G78" i="33"/>
  <c r="G72" i="33" s="1"/>
  <c r="H78" i="33"/>
  <c r="G57" i="33"/>
  <c r="P78" i="33"/>
  <c r="H57" i="33"/>
  <c r="T78" i="33"/>
  <c r="P57" i="33"/>
  <c r="J60" i="33"/>
  <c r="T57" i="33"/>
  <c r="O60" i="33"/>
  <c r="O63" i="33"/>
  <c r="B79" i="33"/>
  <c r="G79" i="35"/>
  <c r="Q60" i="33"/>
  <c r="P63" i="33"/>
  <c r="R60" i="33"/>
  <c r="T63" i="33"/>
  <c r="I79" i="33"/>
  <c r="I72" i="33" s="1"/>
  <c r="E78" i="35"/>
  <c r="M80" i="35"/>
  <c r="B51" i="33"/>
  <c r="Y60" i="33"/>
  <c r="W63" i="33"/>
  <c r="J79" i="33"/>
  <c r="C51" i="33"/>
  <c r="X63" i="33"/>
  <c r="D51" i="33"/>
  <c r="Q79" i="33"/>
  <c r="G79" i="34"/>
  <c r="R79" i="33"/>
  <c r="Y79" i="33"/>
  <c r="E78" i="34"/>
  <c r="M80" i="34"/>
  <c r="O79" i="35"/>
  <c r="G80" i="33"/>
  <c r="H80" i="33"/>
  <c r="H78" i="34"/>
  <c r="M78" i="35"/>
  <c r="U80" i="35"/>
  <c r="J51" i="33"/>
  <c r="L80" i="33"/>
  <c r="K51" i="33"/>
  <c r="O80" i="33"/>
  <c r="O72" i="33" s="1"/>
  <c r="L51" i="33"/>
  <c r="P80" i="33"/>
  <c r="O79" i="34"/>
  <c r="W80" i="33"/>
  <c r="W72" i="33" s="1"/>
  <c r="X80" i="33"/>
  <c r="X72" i="33" s="1"/>
  <c r="M78" i="34"/>
  <c r="U80" i="34"/>
  <c r="I147" i="4"/>
  <c r="J147" i="4"/>
  <c r="L147" i="4"/>
  <c r="M147" i="4"/>
  <c r="X30" i="4"/>
  <c r="N147" i="4"/>
  <c r="Y30" i="4"/>
  <c r="O147" i="4"/>
  <c r="P147" i="4"/>
  <c r="Q147" i="4"/>
  <c r="R147" i="4"/>
  <c r="S147" i="4"/>
  <c r="R72" i="33"/>
  <c r="Q72" i="33"/>
  <c r="U147" i="4"/>
  <c r="V147" i="4"/>
  <c r="K147" i="4"/>
  <c r="W147" i="4"/>
  <c r="Y147" i="4"/>
  <c r="Y72" i="33"/>
  <c r="B72" i="33"/>
  <c r="S122" i="31"/>
  <c r="K90" i="31"/>
  <c r="S90" i="31"/>
  <c r="Y105" i="31"/>
  <c r="B123" i="30"/>
  <c r="C123" i="30"/>
  <c r="T119" i="30"/>
  <c r="J123" i="30"/>
  <c r="U84" i="29"/>
  <c r="P105" i="29"/>
  <c r="Q105" i="29"/>
  <c r="M120" i="29"/>
  <c r="C90" i="29"/>
  <c r="Q123" i="29"/>
  <c r="R123" i="29"/>
  <c r="S84" i="29"/>
  <c r="D84" i="29"/>
  <c r="E84" i="29"/>
  <c r="C122" i="31"/>
  <c r="D99" i="29"/>
  <c r="H84" i="29"/>
  <c r="L99" i="29"/>
  <c r="I123" i="31"/>
  <c r="R99" i="29"/>
  <c r="J123" i="31"/>
  <c r="S99" i="29"/>
  <c r="L84" i="29"/>
  <c r="C84" i="29"/>
  <c r="M84" i="29"/>
  <c r="C119" i="31"/>
  <c r="K122" i="31"/>
  <c r="P84" i="29"/>
  <c r="D119" i="29"/>
  <c r="D113" i="29" s="1"/>
  <c r="R123" i="31"/>
  <c r="T84" i="29"/>
  <c r="K84" i="29"/>
  <c r="D146" i="4"/>
  <c r="I120" i="4"/>
  <c r="E146" i="4"/>
  <c r="F146" i="4"/>
  <c r="S39" i="4"/>
  <c r="I146" i="4"/>
  <c r="J146" i="4"/>
  <c r="U39" i="4"/>
  <c r="K146" i="4"/>
  <c r="L146" i="4"/>
  <c r="R39" i="4"/>
  <c r="T39" i="4"/>
  <c r="M146" i="4"/>
  <c r="N146" i="4"/>
  <c r="G146" i="4"/>
  <c r="O146" i="4"/>
  <c r="Q146" i="4"/>
  <c r="R113" i="29"/>
  <c r="R146" i="4"/>
  <c r="H146" i="4"/>
  <c r="S146" i="4"/>
  <c r="T146" i="4"/>
  <c r="P146" i="4"/>
  <c r="U146" i="4"/>
  <c r="B113" i="29"/>
  <c r="K57" i="24"/>
  <c r="K116" i="4" s="1"/>
  <c r="O57" i="24"/>
  <c r="O116" i="4" s="1"/>
  <c r="M77" i="24"/>
  <c r="M174" i="4" s="1"/>
  <c r="P57" i="24"/>
  <c r="P116" i="4" s="1"/>
  <c r="Q57" i="24"/>
  <c r="Q116" i="4" s="1"/>
  <c r="P76" i="24"/>
  <c r="P173" i="4" s="1"/>
  <c r="T77" i="24"/>
  <c r="T174" i="4" s="1"/>
  <c r="S57" i="24"/>
  <c r="S116" i="4" s="1"/>
  <c r="M75" i="24"/>
  <c r="M172" i="4" s="1"/>
  <c r="Q76" i="24"/>
  <c r="Q173" i="4" s="1"/>
  <c r="U77" i="24"/>
  <c r="U174" i="4" s="1"/>
  <c r="T57" i="24"/>
  <c r="T116" i="4" s="1"/>
  <c r="N75" i="24"/>
  <c r="N172" i="4" s="1"/>
  <c r="R76" i="24"/>
  <c r="R173" i="4" s="1"/>
  <c r="V77" i="24"/>
  <c r="V174" i="4" s="1"/>
  <c r="U57" i="24"/>
  <c r="U116" i="4" s="1"/>
  <c r="O75" i="24"/>
  <c r="O172" i="4" s="1"/>
  <c r="S76" i="24"/>
  <c r="S173" i="4" s="1"/>
  <c r="W77" i="24"/>
  <c r="W174" i="4" s="1"/>
  <c r="V57" i="24"/>
  <c r="V116" i="4" s="1"/>
  <c r="C152" i="27"/>
  <c r="P75" i="24"/>
  <c r="P172" i="4" s="1"/>
  <c r="T76" i="24"/>
  <c r="T173" i="4" s="1"/>
  <c r="X77" i="24"/>
  <c r="X174" i="4" s="1"/>
  <c r="W57" i="24"/>
  <c r="W116" i="4" s="1"/>
  <c r="D152" i="27"/>
  <c r="Q75" i="24"/>
  <c r="Q172" i="4" s="1"/>
  <c r="U76" i="24"/>
  <c r="U173" i="4" s="1"/>
  <c r="Y77" i="24"/>
  <c r="Y174" i="4" s="1"/>
  <c r="U75" i="24"/>
  <c r="U172" i="4" s="1"/>
  <c r="M154" i="27"/>
  <c r="R75" i="24"/>
  <c r="R172" i="4" s="1"/>
  <c r="V76" i="24"/>
  <c r="V173" i="4" s="1"/>
  <c r="S75" i="24"/>
  <c r="S172" i="4" s="1"/>
  <c r="W76" i="24"/>
  <c r="W173" i="4" s="1"/>
  <c r="T75" i="24"/>
  <c r="T172" i="4" s="1"/>
  <c r="X76" i="24"/>
  <c r="X173" i="4" s="1"/>
  <c r="P117" i="4"/>
  <c r="Y76" i="24"/>
  <c r="Y173" i="4" s="1"/>
  <c r="Q117" i="4"/>
  <c r="V75" i="24"/>
  <c r="V172" i="4" s="1"/>
  <c r="B77" i="24"/>
  <c r="B174" i="4" s="1"/>
  <c r="W75" i="24"/>
  <c r="W172" i="4" s="1"/>
  <c r="C77" i="24"/>
  <c r="C174" i="4" s="1"/>
  <c r="K152" i="27"/>
  <c r="I57" i="24"/>
  <c r="I116" i="4" s="1"/>
  <c r="M74" i="24"/>
  <c r="M171" i="4" s="1"/>
  <c r="M98" i="25"/>
  <c r="S122" i="25"/>
  <c r="E143" i="25"/>
  <c r="I152" i="27"/>
  <c r="F143" i="27"/>
  <c r="J152" i="27"/>
  <c r="N153" i="27"/>
  <c r="T154" i="27"/>
  <c r="B110" i="25"/>
  <c r="B152" i="25"/>
  <c r="F156" i="25"/>
  <c r="R156" i="25"/>
  <c r="V156" i="25"/>
  <c r="C110" i="25"/>
  <c r="G156" i="25"/>
  <c r="K156" i="25"/>
  <c r="S156" i="25"/>
  <c r="W156" i="25"/>
  <c r="T98" i="25"/>
  <c r="H110" i="25"/>
  <c r="H156" i="25"/>
  <c r="U98" i="25"/>
  <c r="I110" i="25"/>
  <c r="I156" i="25"/>
  <c r="J156" i="25"/>
  <c r="F136" i="25"/>
  <c r="L156" i="25"/>
  <c r="M156" i="25"/>
  <c r="N52" i="24"/>
  <c r="N69" i="4" s="1"/>
  <c r="H136" i="25"/>
  <c r="J110" i="25"/>
  <c r="N156" i="25"/>
  <c r="O52" i="24"/>
  <c r="O69" i="4" s="1"/>
  <c r="I136" i="25"/>
  <c r="K110" i="25"/>
  <c r="O156" i="25"/>
  <c r="R52" i="24"/>
  <c r="R69" i="4" s="1"/>
  <c r="R142" i="4" s="1"/>
  <c r="E68" i="24"/>
  <c r="J136" i="25"/>
  <c r="P110" i="25"/>
  <c r="D154" i="25"/>
  <c r="P156" i="25"/>
  <c r="D154" i="27"/>
  <c r="Q110" i="25"/>
  <c r="I154" i="25"/>
  <c r="Y152" i="27"/>
  <c r="M69" i="24"/>
  <c r="K154" i="25"/>
  <c r="V143" i="27"/>
  <c r="D52" i="24"/>
  <c r="L154" i="25"/>
  <c r="W143" i="27"/>
  <c r="D98" i="25"/>
  <c r="Q154" i="25"/>
  <c r="O136" i="25"/>
  <c r="E98" i="25"/>
  <c r="R154" i="25"/>
  <c r="R110" i="25"/>
  <c r="B122" i="25"/>
  <c r="B152" i="27"/>
  <c r="F153" i="27"/>
  <c r="S110" i="25"/>
  <c r="G153" i="27"/>
  <c r="K154" i="27"/>
  <c r="R136" i="25"/>
  <c r="X110" i="25"/>
  <c r="L154" i="27"/>
  <c r="Y110" i="25"/>
  <c r="J122" i="25"/>
  <c r="D119" i="25"/>
  <c r="H116" i="25"/>
  <c r="E119" i="25"/>
  <c r="E136" i="25"/>
  <c r="L98" i="25"/>
  <c r="L119" i="25"/>
  <c r="Q122" i="25"/>
  <c r="D143" i="25"/>
  <c r="D136" i="25" s="1"/>
  <c r="D69" i="4"/>
  <c r="D142" i="4" s="1"/>
  <c r="E145" i="4"/>
  <c r="C144" i="4"/>
  <c r="G145" i="4"/>
  <c r="P52" i="24"/>
  <c r="D57" i="24"/>
  <c r="D116" i="4" s="1"/>
  <c r="M67" i="24"/>
  <c r="F145" i="4"/>
  <c r="D144" i="4"/>
  <c r="H145" i="4"/>
  <c r="Q52" i="24"/>
  <c r="T67" i="24"/>
  <c r="N136" i="25"/>
  <c r="E144" i="4"/>
  <c r="I145" i="4"/>
  <c r="R74" i="24"/>
  <c r="R171" i="4" s="1"/>
  <c r="B143" i="4"/>
  <c r="F144" i="4"/>
  <c r="J145" i="4"/>
  <c r="S52" i="24"/>
  <c r="C143" i="4"/>
  <c r="G144" i="4"/>
  <c r="K145" i="4"/>
  <c r="T52" i="24"/>
  <c r="D143" i="4"/>
  <c r="H144" i="4"/>
  <c r="L145" i="4"/>
  <c r="U52" i="24"/>
  <c r="T68" i="24"/>
  <c r="L75" i="24"/>
  <c r="L172" i="4" s="1"/>
  <c r="E143" i="4"/>
  <c r="I144" i="4"/>
  <c r="M145" i="4"/>
  <c r="V52" i="24"/>
  <c r="U68" i="24"/>
  <c r="S136" i="25"/>
  <c r="D145" i="4"/>
  <c r="F143" i="4"/>
  <c r="J144" i="4"/>
  <c r="N145" i="4"/>
  <c r="W52" i="24"/>
  <c r="D69" i="24"/>
  <c r="G143" i="4"/>
  <c r="K144" i="4"/>
  <c r="O145" i="4"/>
  <c r="X52" i="24"/>
  <c r="D76" i="24"/>
  <c r="D173" i="4" s="1"/>
  <c r="H77" i="24"/>
  <c r="H174" i="4" s="1"/>
  <c r="E69" i="24"/>
  <c r="H143" i="4"/>
  <c r="L144" i="4"/>
  <c r="P145" i="4"/>
  <c r="Y52" i="24"/>
  <c r="I77" i="24"/>
  <c r="I174" i="4" s="1"/>
  <c r="V136" i="25"/>
  <c r="B146" i="25"/>
  <c r="I143" i="4"/>
  <c r="M144" i="4"/>
  <c r="Q145" i="4"/>
  <c r="B75" i="24"/>
  <c r="B172" i="4" s="1"/>
  <c r="F76" i="24"/>
  <c r="F173" i="4" s="1"/>
  <c r="J77" i="24"/>
  <c r="J174" i="4" s="1"/>
  <c r="T69" i="24"/>
  <c r="W136" i="25"/>
  <c r="C145" i="4"/>
  <c r="J143" i="4"/>
  <c r="N144" i="4"/>
  <c r="R145" i="4"/>
  <c r="C75" i="24"/>
  <c r="C172" i="4" s="1"/>
  <c r="G76" i="24"/>
  <c r="G173" i="4" s="1"/>
  <c r="K77" i="24"/>
  <c r="K174" i="4" s="1"/>
  <c r="H76" i="24"/>
  <c r="H173" i="4" s="1"/>
  <c r="L77" i="24"/>
  <c r="L174" i="4" s="1"/>
  <c r="W143" i="4"/>
  <c r="X143" i="4"/>
  <c r="Y143" i="4"/>
  <c r="B144" i="4"/>
  <c r="X39" i="4"/>
  <c r="E75" i="24"/>
  <c r="E172" i="4" s="1"/>
  <c r="I76" i="24"/>
  <c r="I173" i="4" s="1"/>
  <c r="B52" i="24"/>
  <c r="F75" i="24"/>
  <c r="F172" i="4" s="1"/>
  <c r="J76" i="24"/>
  <c r="J173" i="4" s="1"/>
  <c r="N77" i="24"/>
  <c r="N174" i="4" s="1"/>
  <c r="C52" i="24"/>
  <c r="G75" i="24"/>
  <c r="G172" i="4" s="1"/>
  <c r="K76" i="24"/>
  <c r="K173" i="4" s="1"/>
  <c r="O77" i="24"/>
  <c r="O174" i="4" s="1"/>
  <c r="J146" i="25"/>
  <c r="O144" i="4"/>
  <c r="H142" i="4"/>
  <c r="T145" i="4"/>
  <c r="M143" i="4"/>
  <c r="N143" i="4"/>
  <c r="K33" i="4"/>
  <c r="C39" i="4"/>
  <c r="G42" i="4"/>
  <c r="K142" i="4"/>
  <c r="O143" i="4"/>
  <c r="S144" i="4"/>
  <c r="W145" i="4"/>
  <c r="H75" i="24"/>
  <c r="H172" i="4" s="1"/>
  <c r="P77" i="24"/>
  <c r="P174" i="4" s="1"/>
  <c r="S145" i="4"/>
  <c r="P144" i="4"/>
  <c r="Y39" i="4"/>
  <c r="I142" i="4"/>
  <c r="U145" i="4"/>
  <c r="J142" i="4"/>
  <c r="R144" i="4"/>
  <c r="D39" i="4"/>
  <c r="L142" i="4"/>
  <c r="P143" i="4"/>
  <c r="T144" i="4"/>
  <c r="X145" i="4"/>
  <c r="E52" i="24"/>
  <c r="I75" i="24"/>
  <c r="I172" i="4" s="1"/>
  <c r="M76" i="24"/>
  <c r="M173" i="4" s="1"/>
  <c r="Q77" i="24"/>
  <c r="Q174" i="4" s="1"/>
  <c r="K143" i="4"/>
  <c r="L143" i="4"/>
  <c r="Q144" i="4"/>
  <c r="V145" i="4"/>
  <c r="E39" i="4"/>
  <c r="M142" i="4"/>
  <c r="Q143" i="4"/>
  <c r="U144" i="4"/>
  <c r="Y145" i="4"/>
  <c r="F52" i="24"/>
  <c r="J75" i="24"/>
  <c r="J172" i="4" s="1"/>
  <c r="N76" i="24"/>
  <c r="N173" i="4" s="1"/>
  <c r="R77" i="24"/>
  <c r="R174" i="4" s="1"/>
  <c r="F39" i="4"/>
  <c r="N142" i="4"/>
  <c r="R143" i="4"/>
  <c r="V144" i="4"/>
  <c r="G52" i="24"/>
  <c r="K75" i="24"/>
  <c r="K172" i="4" s="1"/>
  <c r="O76" i="24"/>
  <c r="O173" i="4" s="1"/>
  <c r="S77" i="24"/>
  <c r="S174" i="4" s="1"/>
  <c r="O142" i="4"/>
  <c r="H74" i="24"/>
  <c r="H171" i="4" s="1"/>
  <c r="I3" i="4"/>
  <c r="I128" i="4" s="1"/>
  <c r="J74" i="24"/>
  <c r="J171" i="4" s="1"/>
  <c r="G136" i="25"/>
  <c r="K74" i="24"/>
  <c r="K171" i="4" s="1"/>
  <c r="N74" i="24"/>
  <c r="N171" i="4" s="1"/>
  <c r="K136" i="25"/>
  <c r="O74" i="24"/>
  <c r="O171" i="4" s="1"/>
  <c r="B115" i="4"/>
  <c r="Y60" i="20"/>
  <c r="Q57" i="20"/>
  <c r="Q56" i="20" s="1"/>
  <c r="C143" i="23"/>
  <c r="C141" i="23"/>
  <c r="C60" i="20"/>
  <c r="C113" i="4" s="1"/>
  <c r="C140" i="23"/>
  <c r="C139" i="23"/>
  <c r="C144" i="23"/>
  <c r="C137" i="23"/>
  <c r="C132" i="23" s="1"/>
  <c r="H183" i="23"/>
  <c r="Y78" i="20"/>
  <c r="Y169" i="4" s="1"/>
  <c r="X143" i="23"/>
  <c r="B79" i="20"/>
  <c r="B170" i="4" s="1"/>
  <c r="F194" i="23"/>
  <c r="H137" i="23"/>
  <c r="F144" i="23"/>
  <c r="X77" i="20"/>
  <c r="X168" i="4" s="1"/>
  <c r="K137" i="23"/>
  <c r="K144" i="23"/>
  <c r="X60" i="20"/>
  <c r="X113" i="4" s="1"/>
  <c r="L144" i="23"/>
  <c r="B78" i="20"/>
  <c r="B169" i="4" s="1"/>
  <c r="R5" i="23"/>
  <c r="F139" i="23"/>
  <c r="P144" i="23"/>
  <c r="C78" i="20"/>
  <c r="C169" i="4" s="1"/>
  <c r="S5" i="23"/>
  <c r="W183" i="23"/>
  <c r="K139" i="23"/>
  <c r="T5" i="23"/>
  <c r="X137" i="23"/>
  <c r="L139" i="23"/>
  <c r="N57" i="20"/>
  <c r="N56" i="20" s="1"/>
  <c r="D61" i="20"/>
  <c r="D114" i="4" s="1"/>
  <c r="U5" i="23"/>
  <c r="P139" i="23"/>
  <c r="V5" i="23"/>
  <c r="W5" i="23"/>
  <c r="C48" i="23"/>
  <c r="C61" i="20" s="1"/>
  <c r="C114" i="4" s="1"/>
  <c r="I78" i="20"/>
  <c r="I169" i="4" s="1"/>
  <c r="D60" i="20"/>
  <c r="D113" i="4" s="1"/>
  <c r="E48" i="23"/>
  <c r="E140" i="23"/>
  <c r="F77" i="20"/>
  <c r="F168" i="4" s="1"/>
  <c r="J78" i="20"/>
  <c r="J169" i="4" s="1"/>
  <c r="E60" i="20"/>
  <c r="E113" i="4" s="1"/>
  <c r="F48" i="23"/>
  <c r="H140" i="23"/>
  <c r="E99" i="23"/>
  <c r="K140" i="23"/>
  <c r="K132" i="23" s="1"/>
  <c r="D77" i="20"/>
  <c r="D168" i="4" s="1"/>
  <c r="G60" i="20"/>
  <c r="G113" i="4" s="1"/>
  <c r="F99" i="23"/>
  <c r="I77" i="20"/>
  <c r="I168" i="4" s="1"/>
  <c r="M78" i="20"/>
  <c r="M169" i="4" s="1"/>
  <c r="H60" i="20"/>
  <c r="H113" i="4" s="1"/>
  <c r="M48" i="23"/>
  <c r="M61" i="20" s="1"/>
  <c r="M114" i="4" s="1"/>
  <c r="K99" i="23"/>
  <c r="K62" i="20" s="1"/>
  <c r="K115" i="4" s="1"/>
  <c r="E153" i="23"/>
  <c r="S61" i="20"/>
  <c r="S114" i="4" s="1"/>
  <c r="B5" i="23"/>
  <c r="N48" i="23"/>
  <c r="C192" i="23"/>
  <c r="L79" i="20"/>
  <c r="L170" i="4" s="1"/>
  <c r="J60" i="20"/>
  <c r="J113" i="4" s="1"/>
  <c r="N99" i="23"/>
  <c r="Y99" i="23"/>
  <c r="Y62" i="20" s="1"/>
  <c r="Y115" i="4" s="1"/>
  <c r="X140" i="23"/>
  <c r="U153" i="23"/>
  <c r="K192" i="23"/>
  <c r="K183" i="23" s="1"/>
  <c r="V151" i="23"/>
  <c r="S192" i="23"/>
  <c r="S183" i="23" s="1"/>
  <c r="Q78" i="20"/>
  <c r="Q169" i="4" s="1"/>
  <c r="D155" i="23"/>
  <c r="V157" i="23"/>
  <c r="F160" i="23"/>
  <c r="R78" i="20"/>
  <c r="R169" i="4" s="1"/>
  <c r="T48" i="23"/>
  <c r="D99" i="23"/>
  <c r="L141" i="23"/>
  <c r="D161" i="23"/>
  <c r="V163" i="23"/>
  <c r="V99" i="23"/>
  <c r="M141" i="23"/>
  <c r="D143" i="23"/>
  <c r="C183" i="23"/>
  <c r="P141" i="23"/>
  <c r="H143" i="23"/>
  <c r="U155" i="23"/>
  <c r="U158" i="23"/>
  <c r="U161" i="23"/>
  <c r="Q59" i="20"/>
  <c r="Q112" i="4" s="1"/>
  <c r="K146" i="22"/>
  <c r="U146" i="22"/>
  <c r="H165" i="22"/>
  <c r="I165" i="22"/>
  <c r="Q146" i="22"/>
  <c r="S146" i="22"/>
  <c r="D146" i="22"/>
  <c r="E146" i="22"/>
  <c r="P165" i="22"/>
  <c r="Q165" i="22"/>
  <c r="K132" i="22"/>
  <c r="Y146" i="22"/>
  <c r="L146" i="22"/>
  <c r="Y165" i="22"/>
  <c r="S132" i="22"/>
  <c r="M146" i="22"/>
  <c r="I146" i="22"/>
  <c r="T146" i="22"/>
  <c r="S194" i="21"/>
  <c r="U194" i="21"/>
  <c r="E205" i="21"/>
  <c r="Q157" i="21"/>
  <c r="Y160" i="21"/>
  <c r="R157" i="21"/>
  <c r="Y157" i="21"/>
  <c r="Q153" i="21"/>
  <c r="U51" i="20"/>
  <c r="U65" i="4" s="1"/>
  <c r="U138" i="4" s="1"/>
  <c r="R153" i="21"/>
  <c r="V51" i="20"/>
  <c r="V65" i="4" s="1"/>
  <c r="V138" i="4" s="1"/>
  <c r="Y153" i="21"/>
  <c r="M201" i="22"/>
  <c r="Y211" i="22"/>
  <c r="W51" i="20"/>
  <c r="W65" i="4" s="1"/>
  <c r="W138" i="4" s="1"/>
  <c r="N201" i="22"/>
  <c r="G51" i="20"/>
  <c r="G65" i="4" s="1"/>
  <c r="G138" i="4" s="1"/>
  <c r="L192" i="22"/>
  <c r="H51" i="20"/>
  <c r="H65" i="4" s="1"/>
  <c r="H138" i="4" s="1"/>
  <c r="M192" i="22"/>
  <c r="F67" i="4"/>
  <c r="F140" i="4" s="1"/>
  <c r="E51" i="20"/>
  <c r="B66" i="4"/>
  <c r="B139" i="4" s="1"/>
  <c r="E211" i="22"/>
  <c r="W201" i="22"/>
  <c r="T192" i="22"/>
  <c r="X201" i="22"/>
  <c r="U192" i="22"/>
  <c r="M213" i="22"/>
  <c r="B160" i="21"/>
  <c r="J141" i="4"/>
  <c r="X51" i="20"/>
  <c r="X65" i="4" s="1"/>
  <c r="X138" i="4" s="1"/>
  <c r="R183" i="21"/>
  <c r="V194" i="21"/>
  <c r="F205" i="21"/>
  <c r="C139" i="4"/>
  <c r="G140" i="4"/>
  <c r="K141" i="4"/>
  <c r="Y51" i="20"/>
  <c r="S183" i="21"/>
  <c r="W194" i="21"/>
  <c r="G205" i="21"/>
  <c r="T183" i="23"/>
  <c r="D139" i="4"/>
  <c r="H140" i="4"/>
  <c r="L141" i="4"/>
  <c r="T183" i="21"/>
  <c r="X194" i="21"/>
  <c r="E139" i="4"/>
  <c r="I140" i="4"/>
  <c r="M141" i="4"/>
  <c r="U183" i="21"/>
  <c r="Y194" i="21"/>
  <c r="V183" i="23"/>
  <c r="F139" i="4"/>
  <c r="J140" i="4"/>
  <c r="N141" i="4"/>
  <c r="V183" i="21"/>
  <c r="K194" i="23"/>
  <c r="H141" i="4"/>
  <c r="G139" i="4"/>
  <c r="K140" i="4"/>
  <c r="O141" i="4"/>
  <c r="W183" i="21"/>
  <c r="X183" i="23"/>
  <c r="L194" i="23"/>
  <c r="H139" i="4"/>
  <c r="L140" i="4"/>
  <c r="P141" i="4"/>
  <c r="B51" i="20"/>
  <c r="B65" i="4" s="1"/>
  <c r="B138" i="4" s="1"/>
  <c r="X183" i="21"/>
  <c r="L205" i="21"/>
  <c r="M194" i="23"/>
  <c r="I139" i="4"/>
  <c r="M140" i="4"/>
  <c r="Q141" i="4"/>
  <c r="C51" i="20"/>
  <c r="C65" i="4" s="1"/>
  <c r="C138" i="4" s="1"/>
  <c r="Y183" i="21"/>
  <c r="M205" i="21"/>
  <c r="N194" i="23"/>
  <c r="D140" i="4"/>
  <c r="J139" i="4"/>
  <c r="N140" i="4"/>
  <c r="R141" i="4"/>
  <c r="D51" i="20"/>
  <c r="B194" i="21"/>
  <c r="N205" i="21"/>
  <c r="P183" i="23"/>
  <c r="K139" i="4"/>
  <c r="O140" i="4"/>
  <c r="S141" i="4"/>
  <c r="Q79" i="20"/>
  <c r="Q170" i="4" s="1"/>
  <c r="C194" i="21"/>
  <c r="O205" i="21"/>
  <c r="I141" i="4"/>
  <c r="L139" i="4"/>
  <c r="P140" i="4"/>
  <c r="T141" i="4"/>
  <c r="F51" i="20"/>
  <c r="J77" i="20"/>
  <c r="J168" i="4" s="1"/>
  <c r="R79" i="20"/>
  <c r="R170" i="4" s="1"/>
  <c r="D194" i="21"/>
  <c r="S205" i="23"/>
  <c r="M139" i="4"/>
  <c r="Q140" i="4"/>
  <c r="U141" i="4"/>
  <c r="K77" i="20"/>
  <c r="K168" i="4" s="1"/>
  <c r="E194" i="21"/>
  <c r="B183" i="23"/>
  <c r="R140" i="4"/>
  <c r="L77" i="20"/>
  <c r="L168" i="4" s="1"/>
  <c r="B183" i="21"/>
  <c r="F194" i="21"/>
  <c r="S194" i="23"/>
  <c r="I51" i="20"/>
  <c r="I65" i="4" s="1"/>
  <c r="I138" i="4" s="1"/>
  <c r="M77" i="20"/>
  <c r="M168" i="4" s="1"/>
  <c r="U79" i="20"/>
  <c r="U170" i="4" s="1"/>
  <c r="C183" i="21"/>
  <c r="G194" i="21"/>
  <c r="D183" i="23"/>
  <c r="T194" i="23"/>
  <c r="V205" i="23"/>
  <c r="J51" i="20"/>
  <c r="J65" i="4" s="1"/>
  <c r="J138" i="4" s="1"/>
  <c r="N77" i="20"/>
  <c r="N168" i="4" s="1"/>
  <c r="D183" i="21"/>
  <c r="H194" i="21"/>
  <c r="T205" i="21"/>
  <c r="E183" i="23"/>
  <c r="U194" i="23"/>
  <c r="E140" i="4"/>
  <c r="S140" i="4"/>
  <c r="K51" i="20"/>
  <c r="K65" i="4" s="1"/>
  <c r="K138" i="4" s="1"/>
  <c r="O77" i="20"/>
  <c r="O168" i="4" s="1"/>
  <c r="E183" i="21"/>
  <c r="I194" i="21"/>
  <c r="U205" i="21"/>
  <c r="V194" i="23"/>
  <c r="V141" i="4"/>
  <c r="O139" i="4"/>
  <c r="X141" i="4"/>
  <c r="R139" i="4"/>
  <c r="V140" i="4"/>
  <c r="L51" i="20"/>
  <c r="L65" i="4" s="1"/>
  <c r="L138" i="4" s="1"/>
  <c r="P77" i="20"/>
  <c r="P168" i="4" s="1"/>
  <c r="F183" i="21"/>
  <c r="J194" i="21"/>
  <c r="V205" i="21"/>
  <c r="G183" i="23"/>
  <c r="L33" i="4"/>
  <c r="M33" i="4"/>
  <c r="F30" i="4"/>
  <c r="Y141" i="4"/>
  <c r="S139" i="4"/>
  <c r="W140" i="4"/>
  <c r="M51" i="20"/>
  <c r="M65" i="4" s="1"/>
  <c r="M138" i="4" s="1"/>
  <c r="Q77" i="20"/>
  <c r="Q168" i="4" s="1"/>
  <c r="U78" i="20"/>
  <c r="U169" i="4" s="1"/>
  <c r="Y79" i="20"/>
  <c r="Y170" i="4" s="1"/>
  <c r="G183" i="21"/>
  <c r="K194" i="21"/>
  <c r="W205" i="21"/>
  <c r="W141" i="4"/>
  <c r="T140" i="4"/>
  <c r="U140" i="4"/>
  <c r="T66" i="4"/>
  <c r="T139" i="4" s="1"/>
  <c r="N51" i="20"/>
  <c r="N65" i="4" s="1"/>
  <c r="N138" i="4" s="1"/>
  <c r="V78" i="20"/>
  <c r="V169" i="4" s="1"/>
  <c r="H183" i="21"/>
  <c r="L194" i="21"/>
  <c r="N139" i="4"/>
  <c r="P139" i="4"/>
  <c r="Q139" i="4"/>
  <c r="W39" i="4"/>
  <c r="C42" i="4"/>
  <c r="U66" i="4"/>
  <c r="U139" i="4" s="1"/>
  <c r="Y67" i="4"/>
  <c r="Y140" i="4" s="1"/>
  <c r="O51" i="20"/>
  <c r="O65" i="4" s="1"/>
  <c r="O138" i="4" s="1"/>
  <c r="I183" i="21"/>
  <c r="M194" i="21"/>
  <c r="J183" i="23"/>
  <c r="Q76" i="20"/>
  <c r="Q167" i="4" s="1"/>
  <c r="L183" i="23"/>
  <c r="L183" i="21"/>
  <c r="P194" i="21"/>
  <c r="T51" i="20"/>
  <c r="T65" i="4" s="1"/>
  <c r="T138" i="4" s="1"/>
  <c r="R194" i="21"/>
  <c r="C194" i="23"/>
  <c r="P183" i="21"/>
  <c r="D205" i="21"/>
  <c r="E194" i="23"/>
  <c r="B77" i="16"/>
  <c r="B80" i="16"/>
  <c r="B109" i="4" s="1"/>
  <c r="E229" i="19"/>
  <c r="E81" i="16"/>
  <c r="E110" i="4" s="1"/>
  <c r="I79" i="16"/>
  <c r="I108" i="4" s="1"/>
  <c r="I110" i="4"/>
  <c r="J229" i="19"/>
  <c r="J81" i="16"/>
  <c r="J110" i="4" s="1"/>
  <c r="K229" i="19"/>
  <c r="K81" i="16"/>
  <c r="K110" i="4" s="1"/>
  <c r="L229" i="19"/>
  <c r="L81" i="16"/>
  <c r="L110" i="4" s="1"/>
  <c r="M229" i="19"/>
  <c r="M81" i="16"/>
  <c r="M110" i="4" s="1"/>
  <c r="J79" i="16"/>
  <c r="J108" i="4" s="1"/>
  <c r="R229" i="19"/>
  <c r="R81" i="16"/>
  <c r="R110" i="4" s="1"/>
  <c r="L79" i="16"/>
  <c r="L108" i="4" s="1"/>
  <c r="S229" i="19"/>
  <c r="S81" i="16"/>
  <c r="S110" i="4" s="1"/>
  <c r="T229" i="19"/>
  <c r="T81" i="16"/>
  <c r="T110" i="4" s="1"/>
  <c r="T171" i="19"/>
  <c r="U229" i="19"/>
  <c r="U81" i="16"/>
  <c r="U110" i="4" s="1"/>
  <c r="J77" i="16"/>
  <c r="J76" i="16" s="1"/>
  <c r="K77" i="16"/>
  <c r="K76" i="16" s="1"/>
  <c r="X80" i="16"/>
  <c r="Y77" i="16"/>
  <c r="Y76" i="16" s="1"/>
  <c r="Y80" i="16"/>
  <c r="S80" i="16"/>
  <c r="S109" i="4" s="1"/>
  <c r="T5" i="19"/>
  <c r="W103" i="16"/>
  <c r="W166" i="4" s="1"/>
  <c r="X61" i="19"/>
  <c r="X81" i="16" s="1"/>
  <c r="X110" i="4" s="1"/>
  <c r="Y103" i="16"/>
  <c r="Y166" i="4" s="1"/>
  <c r="L77" i="16"/>
  <c r="L76" i="16" s="1"/>
  <c r="B81" i="16"/>
  <c r="B110" i="4" s="1"/>
  <c r="X102" i="16"/>
  <c r="X165" i="4" s="1"/>
  <c r="Y102" i="16"/>
  <c r="Y165" i="4" s="1"/>
  <c r="D79" i="16"/>
  <c r="D108" i="4" s="1"/>
  <c r="J101" i="16"/>
  <c r="J164" i="4" s="1"/>
  <c r="D167" i="19"/>
  <c r="D165" i="19"/>
  <c r="L167" i="19"/>
  <c r="R79" i="16"/>
  <c r="R108" i="4" s="1"/>
  <c r="L165" i="19"/>
  <c r="L160" i="19" s="1"/>
  <c r="D168" i="19"/>
  <c r="H61" i="19"/>
  <c r="H81" i="16" s="1"/>
  <c r="H110" i="4" s="1"/>
  <c r="L168" i="19"/>
  <c r="D171" i="19"/>
  <c r="Q102" i="16"/>
  <c r="Q165" i="4" s="1"/>
  <c r="D169" i="19"/>
  <c r="L171" i="19"/>
  <c r="D176" i="19"/>
  <c r="L169" i="19"/>
  <c r="L176" i="19"/>
  <c r="L172" i="19"/>
  <c r="P61" i="19"/>
  <c r="P81" i="16" s="1"/>
  <c r="P110" i="4" s="1"/>
  <c r="M161" i="18"/>
  <c r="M97" i="16"/>
  <c r="M95" i="16" s="1"/>
  <c r="U161" i="18"/>
  <c r="U97" i="16"/>
  <c r="N161" i="18"/>
  <c r="N97" i="16"/>
  <c r="F161" i="18"/>
  <c r="F97" i="16"/>
  <c r="B96" i="16"/>
  <c r="P5" i="18"/>
  <c r="R178" i="18"/>
  <c r="F95" i="16"/>
  <c r="H96" i="16"/>
  <c r="B197" i="18"/>
  <c r="E5" i="18"/>
  <c r="E165" i="18" s="1"/>
  <c r="I197" i="18"/>
  <c r="J197" i="18"/>
  <c r="H5" i="18"/>
  <c r="Q197" i="18"/>
  <c r="I5" i="18"/>
  <c r="R197" i="18"/>
  <c r="J5" i="18"/>
  <c r="Q97" i="16"/>
  <c r="L5" i="18"/>
  <c r="U95" i="16"/>
  <c r="R97" i="16"/>
  <c r="T97" i="16"/>
  <c r="G90" i="16"/>
  <c r="V97" i="16"/>
  <c r="V95" i="16" s="1"/>
  <c r="W217" i="17"/>
  <c r="G240" i="17"/>
  <c r="K164" i="17"/>
  <c r="X5" i="18"/>
  <c r="X167" i="18" s="1"/>
  <c r="H90" i="16"/>
  <c r="N95" i="16"/>
  <c r="O5" i="17"/>
  <c r="O53" i="16" s="1"/>
  <c r="O62" i="4" s="1"/>
  <c r="O135" i="4" s="1"/>
  <c r="C174" i="17"/>
  <c r="S190" i="17"/>
  <c r="Y5" i="18"/>
  <c r="Y170" i="18" s="1"/>
  <c r="R5" i="17"/>
  <c r="R53" i="16" s="1"/>
  <c r="R101" i="16" s="1"/>
  <c r="R164" i="4" s="1"/>
  <c r="C165" i="17"/>
  <c r="K174" i="17"/>
  <c r="T190" i="17"/>
  <c r="O90" i="16"/>
  <c r="S5" i="17"/>
  <c r="K165" i="17"/>
  <c r="B63" i="4"/>
  <c r="B136" i="4" s="1"/>
  <c r="P90" i="16"/>
  <c r="Q96" i="16"/>
  <c r="C175" i="17"/>
  <c r="R95" i="16"/>
  <c r="C166" i="17"/>
  <c r="K175" i="17"/>
  <c r="E209" i="17"/>
  <c r="S96" i="16"/>
  <c r="K166" i="17"/>
  <c r="M209" i="17"/>
  <c r="T95" i="16"/>
  <c r="B71" i="16"/>
  <c r="I93" i="16"/>
  <c r="C167" i="17"/>
  <c r="K167" i="17"/>
  <c r="W96" i="16"/>
  <c r="J71" i="16"/>
  <c r="X96" i="16"/>
  <c r="C168" i="17"/>
  <c r="D184" i="17"/>
  <c r="K71" i="16"/>
  <c r="Y96" i="16"/>
  <c r="K168" i="17"/>
  <c r="E184" i="17"/>
  <c r="B5" i="18"/>
  <c r="B167" i="18" s="1"/>
  <c r="T171" i="18"/>
  <c r="L184" i="17"/>
  <c r="D5" i="18"/>
  <c r="M63" i="4"/>
  <c r="M136" i="4" s="1"/>
  <c r="C169" i="17"/>
  <c r="M184" i="17"/>
  <c r="J52" i="16"/>
  <c r="Q71" i="16"/>
  <c r="K169" i="17"/>
  <c r="T184" i="17"/>
  <c r="U184" i="17"/>
  <c r="C53" i="16"/>
  <c r="C101" i="16" s="1"/>
  <c r="C164" i="4" s="1"/>
  <c r="C170" i="17"/>
  <c r="C161" i="17"/>
  <c r="K170" i="17"/>
  <c r="F103" i="16"/>
  <c r="F166" i="4" s="1"/>
  <c r="K161" i="17"/>
  <c r="E203" i="17"/>
  <c r="K53" i="16"/>
  <c r="C171" i="17"/>
  <c r="F203" i="17"/>
  <c r="H103" i="16"/>
  <c r="H166" i="4" s="1"/>
  <c r="C162" i="17"/>
  <c r="K171" i="17"/>
  <c r="K162" i="17"/>
  <c r="S171" i="17"/>
  <c r="N203" i="17"/>
  <c r="B171" i="18"/>
  <c r="C172" i="17"/>
  <c r="C163" i="17"/>
  <c r="K172" i="17"/>
  <c r="D171" i="18"/>
  <c r="S3" i="4"/>
  <c r="S128" i="4" s="1"/>
  <c r="S9" i="4"/>
  <c r="X3" i="4"/>
  <c r="X128" i="4" s="1"/>
  <c r="X9" i="4"/>
  <c r="H30" i="4"/>
  <c r="W52" i="16"/>
  <c r="W61" i="4" s="1"/>
  <c r="W134" i="4" s="1"/>
  <c r="I240" i="17"/>
  <c r="Q79" i="16"/>
  <c r="Q108" i="4" s="1"/>
  <c r="U71" i="16"/>
  <c r="V71" i="16"/>
  <c r="D229" i="17"/>
  <c r="L240" i="17"/>
  <c r="I30" i="4"/>
  <c r="W33" i="4"/>
  <c r="W71" i="16"/>
  <c r="B76" i="16"/>
  <c r="E229" i="17"/>
  <c r="M240" i="17"/>
  <c r="P136" i="4"/>
  <c r="B33" i="4"/>
  <c r="R136" i="4"/>
  <c r="V137" i="4"/>
  <c r="C76" i="16"/>
  <c r="B217" i="17"/>
  <c r="F229" i="17"/>
  <c r="N240" i="17"/>
  <c r="S136" i="4"/>
  <c r="W137" i="4"/>
  <c r="E103" i="16"/>
  <c r="E166" i="4" s="1"/>
  <c r="D76" i="16"/>
  <c r="V103" i="16"/>
  <c r="V166" i="4" s="1"/>
  <c r="X90" i="16"/>
  <c r="C217" i="17"/>
  <c r="O240" i="17"/>
  <c r="N136" i="4"/>
  <c r="M30" i="4"/>
  <c r="Q136" i="4"/>
  <c r="B135" i="4"/>
  <c r="X64" i="4"/>
  <c r="X137" i="4" s="1"/>
  <c r="I76" i="16"/>
  <c r="C79" i="16"/>
  <c r="C108" i="4" s="1"/>
  <c r="C91" i="16"/>
  <c r="D217" i="17"/>
  <c r="H229" i="17"/>
  <c r="R137" i="4"/>
  <c r="C62" i="4"/>
  <c r="C135" i="4" s="1"/>
  <c r="U63" i="4"/>
  <c r="U136" i="4" s="1"/>
  <c r="Y64" i="4"/>
  <c r="Y137" i="4" s="1"/>
  <c r="C102" i="16"/>
  <c r="C165" i="4" s="1"/>
  <c r="Q240" i="17"/>
  <c r="G39" i="4"/>
  <c r="O136" i="4"/>
  <c r="T137" i="4"/>
  <c r="Q30" i="4"/>
  <c r="V63" i="4"/>
  <c r="V136" i="4" s="1"/>
  <c r="J61" i="4"/>
  <c r="J134" i="4" s="1"/>
  <c r="O30" i="4"/>
  <c r="E102" i="16"/>
  <c r="E165" i="4" s="1"/>
  <c r="I103" i="16"/>
  <c r="I166" i="4" s="1"/>
  <c r="G217" i="17"/>
  <c r="K229" i="17"/>
  <c r="J30" i="4"/>
  <c r="Y33" i="4"/>
  <c r="L229" i="17"/>
  <c r="T240" i="17"/>
  <c r="X33" i="4"/>
  <c r="D42" i="4"/>
  <c r="Y63" i="4"/>
  <c r="Y136" i="4" s="1"/>
  <c r="K103" i="16"/>
  <c r="K166" i="4" s="1"/>
  <c r="Q92" i="16"/>
  <c r="M229" i="17"/>
  <c r="U240" i="17"/>
  <c r="H42" i="4"/>
  <c r="Y42" i="4"/>
  <c r="E42" i="4"/>
  <c r="I42" i="4"/>
  <c r="B64" i="4"/>
  <c r="B137" i="4" s="1"/>
  <c r="F111" i="4"/>
  <c r="J217" i="17"/>
  <c r="N229" i="17"/>
  <c r="V240" i="17"/>
  <c r="G30" i="4"/>
  <c r="U137" i="4"/>
  <c r="R30" i="4"/>
  <c r="X42" i="4"/>
  <c r="J42" i="4"/>
  <c r="C64" i="4"/>
  <c r="C137" i="4" s="1"/>
  <c r="I102" i="16"/>
  <c r="I165" i="4" s="1"/>
  <c r="M103" i="16"/>
  <c r="M166" i="4" s="1"/>
  <c r="X92" i="16"/>
  <c r="K217" i="17"/>
  <c r="W240" i="17"/>
  <c r="S137" i="4"/>
  <c r="K128" i="4"/>
  <c r="H111" i="4"/>
  <c r="J102" i="16"/>
  <c r="J165" i="4" s="1"/>
  <c r="L217" i="17"/>
  <c r="P229" i="17"/>
  <c r="K30" i="4"/>
  <c r="L30" i="4"/>
  <c r="P30" i="4"/>
  <c r="J62" i="4"/>
  <c r="J135" i="4" s="1"/>
  <c r="X63" i="4"/>
  <c r="X136" i="4" s="1"/>
  <c r="E64" i="4"/>
  <c r="E137" i="4" s="1"/>
  <c r="O103" i="16"/>
  <c r="O166" i="4" s="1"/>
  <c r="R76" i="16"/>
  <c r="Y240" i="17"/>
  <c r="Q103" i="16"/>
  <c r="Q166" i="4" s="1"/>
  <c r="O217" i="17"/>
  <c r="S229" i="17"/>
  <c r="P93" i="16"/>
  <c r="T229" i="17"/>
  <c r="Q93" i="16"/>
  <c r="X103" i="16"/>
  <c r="X166" i="4" s="1"/>
  <c r="U229" i="17"/>
  <c r="R217" i="17"/>
  <c r="V229" i="17"/>
  <c r="Y93" i="16"/>
  <c r="S217" i="17"/>
  <c r="T217" i="17"/>
  <c r="X229" i="17"/>
  <c r="D240" i="17"/>
  <c r="C52" i="16"/>
  <c r="E240" i="17"/>
  <c r="U253" i="15"/>
  <c r="U71" i="12"/>
  <c r="U78" i="12"/>
  <c r="U107" i="4" s="1"/>
  <c r="X253" i="15"/>
  <c r="X78" i="12"/>
  <c r="X107" i="4" s="1"/>
  <c r="Y253" i="15"/>
  <c r="Y71" i="12"/>
  <c r="Y70" i="12" s="1"/>
  <c r="Y78" i="12"/>
  <c r="Y107" i="4" s="1"/>
  <c r="B253" i="15"/>
  <c r="B78" i="12"/>
  <c r="B107" i="4" s="1"/>
  <c r="Q76" i="12"/>
  <c r="Q75" i="12" s="1"/>
  <c r="Q98" i="12" s="1"/>
  <c r="Q159" i="4" s="1"/>
  <c r="P115" i="15"/>
  <c r="U76" i="12"/>
  <c r="U105" i="4" s="1"/>
  <c r="Q115" i="15"/>
  <c r="H78" i="12"/>
  <c r="H107" i="4" s="1"/>
  <c r="I78" i="12"/>
  <c r="I107" i="4" s="1"/>
  <c r="J78" i="12"/>
  <c r="J107" i="4" s="1"/>
  <c r="K78" i="12"/>
  <c r="K107" i="4" s="1"/>
  <c r="L78" i="12"/>
  <c r="L107" i="4" s="1"/>
  <c r="M78" i="12"/>
  <c r="M107" i="4" s="1"/>
  <c r="T100" i="12"/>
  <c r="T161" i="4" s="1"/>
  <c r="X101" i="12"/>
  <c r="X162" i="4" s="1"/>
  <c r="R78" i="12"/>
  <c r="R107" i="4" s="1"/>
  <c r="V100" i="12"/>
  <c r="V161" i="4" s="1"/>
  <c r="S78" i="12"/>
  <c r="S107" i="4" s="1"/>
  <c r="E34" i="15"/>
  <c r="W100" i="12"/>
  <c r="W161" i="4" s="1"/>
  <c r="T78" i="12"/>
  <c r="T107" i="4" s="1"/>
  <c r="F34" i="15"/>
  <c r="X100" i="12"/>
  <c r="X161" i="4" s="1"/>
  <c r="U70" i="12"/>
  <c r="H34" i="15"/>
  <c r="F181" i="15"/>
  <c r="I34" i="15"/>
  <c r="N181" i="15"/>
  <c r="P75" i="12"/>
  <c r="P104" i="4" s="1"/>
  <c r="M34" i="15"/>
  <c r="V181" i="15"/>
  <c r="M38" i="7"/>
  <c r="U75" i="12"/>
  <c r="U104" i="4" s="1"/>
  <c r="X34" i="15"/>
  <c r="T89" i="12"/>
  <c r="U56" i="4"/>
  <c r="U131" i="4" s="1"/>
  <c r="G251" i="15"/>
  <c r="U261" i="15"/>
  <c r="F224" i="13"/>
  <c r="T261" i="15"/>
  <c r="V56" i="4"/>
  <c r="V131" i="4" s="1"/>
  <c r="U65" i="12"/>
  <c r="U57" i="4" s="1"/>
  <c r="U132" i="4" s="1"/>
  <c r="H224" i="13"/>
  <c r="H251" i="15"/>
  <c r="V261" i="15"/>
  <c r="I224" i="13"/>
  <c r="W261" i="15"/>
  <c r="L65" i="12"/>
  <c r="L86" i="12" s="1"/>
  <c r="J224" i="13"/>
  <c r="N224" i="13"/>
  <c r="N251" i="14"/>
  <c r="R261" i="14"/>
  <c r="X261" i="15"/>
  <c r="M65" i="12"/>
  <c r="M57" i="4" s="1"/>
  <c r="K224" i="13"/>
  <c r="O251" i="14"/>
  <c r="S261" i="14"/>
  <c r="Y261" i="15"/>
  <c r="N65" i="12"/>
  <c r="N57" i="4" s="1"/>
  <c r="N132" i="4" s="1"/>
  <c r="Y65" i="12"/>
  <c r="Y86" i="12" s="1"/>
  <c r="L224" i="13"/>
  <c r="P224" i="13"/>
  <c r="P251" i="14"/>
  <c r="T261" i="14"/>
  <c r="O65" i="12"/>
  <c r="O57" i="4" s="1"/>
  <c r="O132" i="4" s="1"/>
  <c r="M224" i="13"/>
  <c r="Q251" i="14"/>
  <c r="U261" i="14"/>
  <c r="P65" i="12"/>
  <c r="P98" i="12" s="1"/>
  <c r="P159" i="4" s="1"/>
  <c r="V261" i="14"/>
  <c r="N251" i="15"/>
  <c r="R65" i="12"/>
  <c r="O224" i="13"/>
  <c r="S251" i="14"/>
  <c r="W261" i="14"/>
  <c r="O251" i="15"/>
  <c r="V60" i="4"/>
  <c r="V133" i="4" s="1"/>
  <c r="S65" i="12"/>
  <c r="T251" i="14"/>
  <c r="X261" i="14"/>
  <c r="P251" i="15"/>
  <c r="B261" i="15"/>
  <c r="R56" i="4"/>
  <c r="R131" i="4" s="1"/>
  <c r="Q224" i="13"/>
  <c r="U251" i="14"/>
  <c r="Y261" i="14"/>
  <c r="Q251" i="15"/>
  <c r="C261" i="15"/>
  <c r="R224" i="13"/>
  <c r="V251" i="14"/>
  <c r="D261" i="15"/>
  <c r="S224" i="13"/>
  <c r="W251" i="14"/>
  <c r="S251" i="15"/>
  <c r="E261" i="15"/>
  <c r="G243" i="13"/>
  <c r="K253" i="13"/>
  <c r="T224" i="13"/>
  <c r="X251" i="14"/>
  <c r="T251" i="15"/>
  <c r="F261" i="15"/>
  <c r="H243" i="13"/>
  <c r="L253" i="13"/>
  <c r="U224" i="13"/>
  <c r="Y251" i="14"/>
  <c r="U251" i="15"/>
  <c r="G261" i="15"/>
  <c r="T56" i="4"/>
  <c r="T131" i="4" s="1"/>
  <c r="M253" i="13"/>
  <c r="V224" i="13"/>
  <c r="B261" i="14"/>
  <c r="V251" i="15"/>
  <c r="H261" i="15"/>
  <c r="D56" i="4"/>
  <c r="D131" i="4" s="1"/>
  <c r="N253" i="13"/>
  <c r="C261" i="14"/>
  <c r="W251" i="15"/>
  <c r="I261" i="15"/>
  <c r="E56" i="4"/>
  <c r="E131" i="4" s="1"/>
  <c r="L58" i="4"/>
  <c r="B60" i="4"/>
  <c r="B133" i="4" s="1"/>
  <c r="I65" i="12"/>
  <c r="I57" i="4" s="1"/>
  <c r="G233" i="13"/>
  <c r="O253" i="13"/>
  <c r="D261" i="14"/>
  <c r="X251" i="15"/>
  <c r="J261" i="15"/>
  <c r="I63" i="12"/>
  <c r="I55" i="4" s="1"/>
  <c r="I130" i="4" s="1"/>
  <c r="C56" i="4"/>
  <c r="C131" i="4" s="1"/>
  <c r="F56" i="4"/>
  <c r="F131" i="4" s="1"/>
  <c r="C60" i="4"/>
  <c r="C133" i="4" s="1"/>
  <c r="P253" i="13"/>
  <c r="E261" i="14"/>
  <c r="Y251" i="15"/>
  <c r="K261" i="15"/>
  <c r="G56" i="4"/>
  <c r="G131" i="4" s="1"/>
  <c r="N58" i="4"/>
  <c r="D60" i="4"/>
  <c r="D133" i="4" s="1"/>
  <c r="I233" i="13"/>
  <c r="M243" i="13"/>
  <c r="Q253" i="13"/>
  <c r="F261" i="14"/>
  <c r="L261" i="15"/>
  <c r="O58" i="4"/>
  <c r="J233" i="13"/>
  <c r="N243" i="13"/>
  <c r="R253" i="13"/>
  <c r="Q63" i="12"/>
  <c r="Q55" i="4" s="1"/>
  <c r="R261" i="15"/>
  <c r="S261" i="15"/>
  <c r="E63" i="12"/>
  <c r="E55" i="4" s="1"/>
  <c r="E57" i="4"/>
  <c r="H3" i="4"/>
  <c r="H128" i="4" s="1"/>
  <c r="H5" i="4"/>
  <c r="B38" i="7"/>
  <c r="B5" i="7" s="1"/>
  <c r="B52" i="7" s="1"/>
  <c r="N30" i="4"/>
  <c r="R33" i="4"/>
  <c r="I133" i="4"/>
  <c r="C38" i="7"/>
  <c r="C5" i="7" s="1"/>
  <c r="C55" i="7" s="1"/>
  <c r="V31" i="12"/>
  <c r="L63" i="12"/>
  <c r="L55" i="4" s="1"/>
  <c r="T65" i="12"/>
  <c r="T57" i="4" s="1"/>
  <c r="T132" i="4" s="1"/>
  <c r="N85" i="12"/>
  <c r="O243" i="13"/>
  <c r="S253" i="13"/>
  <c r="S33" i="4"/>
  <c r="H106" i="4"/>
  <c r="D38" i="7"/>
  <c r="D5" i="7" s="1"/>
  <c r="D55" i="7" s="1"/>
  <c r="M63" i="12"/>
  <c r="M55" i="4" s="1"/>
  <c r="P243" i="13"/>
  <c r="T253" i="13"/>
  <c r="E38" i="7"/>
  <c r="E5" i="7" s="1"/>
  <c r="E55" i="7" s="1"/>
  <c r="J82" i="12"/>
  <c r="V65" i="12"/>
  <c r="B100" i="12"/>
  <c r="B161" i="4" s="1"/>
  <c r="M233" i="13"/>
  <c r="Q243" i="13"/>
  <c r="U253" i="13"/>
  <c r="F38" i="7"/>
  <c r="F5" i="7" s="1"/>
  <c r="Y31" i="12"/>
  <c r="O63" i="12"/>
  <c r="O55" i="4" s="1"/>
  <c r="O130" i="4" s="1"/>
  <c r="W65" i="12"/>
  <c r="W86" i="12" s="1"/>
  <c r="C100" i="12"/>
  <c r="C161" i="4" s="1"/>
  <c r="T87" i="12"/>
  <c r="N233" i="13"/>
  <c r="V253" i="13"/>
  <c r="W3" i="4"/>
  <c r="W128" i="4" s="1"/>
  <c r="G38" i="7"/>
  <c r="G5" i="7" s="1"/>
  <c r="G53" i="7" s="1"/>
  <c r="B3" i="12"/>
  <c r="P63" i="12"/>
  <c r="X65" i="12"/>
  <c r="D100" i="12"/>
  <c r="D161" i="4" s="1"/>
  <c r="O233" i="13"/>
  <c r="S243" i="13"/>
  <c r="W253" i="13"/>
  <c r="B39" i="4"/>
  <c r="D3" i="12"/>
  <c r="M82" i="12"/>
  <c r="D89" i="12"/>
  <c r="P233" i="13"/>
  <c r="T243" i="13"/>
  <c r="X253" i="13"/>
  <c r="P40" i="7"/>
  <c r="P38" i="7" s="1"/>
  <c r="P5" i="7" s="1"/>
  <c r="E3" i="12"/>
  <c r="N82" i="12"/>
  <c r="R63" i="12"/>
  <c r="R55" i="4" s="1"/>
  <c r="F100" i="12"/>
  <c r="F161" i="4" s="1"/>
  <c r="J101" i="12"/>
  <c r="J162" i="4" s="1"/>
  <c r="Q233" i="13"/>
  <c r="U243" i="13"/>
  <c r="Y253" i="13"/>
  <c r="N33" i="4"/>
  <c r="H39" i="4"/>
  <c r="J39" i="4"/>
  <c r="K42" i="4"/>
  <c r="O42" i="4"/>
  <c r="Q40" i="7"/>
  <c r="Q38" i="7" s="1"/>
  <c r="Q5" i="7" s="1"/>
  <c r="Q53" i="7" s="1"/>
  <c r="B129" i="4"/>
  <c r="F3" i="12"/>
  <c r="S63" i="12"/>
  <c r="S55" i="4" s="1"/>
  <c r="S130" i="4" s="1"/>
  <c r="G100" i="12"/>
  <c r="G161" i="4" s="1"/>
  <c r="R233" i="13"/>
  <c r="V243" i="13"/>
  <c r="K39" i="4"/>
  <c r="L42" i="4"/>
  <c r="P42" i="4"/>
  <c r="G3" i="12"/>
  <c r="H100" i="12"/>
  <c r="H161" i="4" s="1"/>
  <c r="L101" i="12"/>
  <c r="L162" i="4" s="1"/>
  <c r="W243" i="13"/>
  <c r="T30" i="4"/>
  <c r="I39" i="4"/>
  <c r="U30" i="4"/>
  <c r="B7" i="4"/>
  <c r="C7" i="4"/>
  <c r="L39" i="4"/>
  <c r="M42" i="4"/>
  <c r="Q42" i="4"/>
  <c r="R133" i="4"/>
  <c r="D129" i="4"/>
  <c r="Q82" i="12"/>
  <c r="C31" i="12"/>
  <c r="U63" i="12"/>
  <c r="U55" i="4" s="1"/>
  <c r="X243" i="13"/>
  <c r="M39" i="4"/>
  <c r="N42" i="4"/>
  <c r="R42" i="4"/>
  <c r="B42" i="4"/>
  <c r="S133" i="4"/>
  <c r="J3" i="12"/>
  <c r="R82" i="12"/>
  <c r="D31" i="12"/>
  <c r="V63" i="12"/>
  <c r="V55" i="4" s="1"/>
  <c r="B65" i="12"/>
  <c r="B57" i="4" s="1"/>
  <c r="U233" i="13"/>
  <c r="Y243" i="13"/>
  <c r="T133" i="4"/>
  <c r="U40" i="7"/>
  <c r="U38" i="7" s="1"/>
  <c r="U5" i="7" s="1"/>
  <c r="U55" i="7" s="1"/>
  <c r="N38" i="7"/>
  <c r="N5" i="7" s="1"/>
  <c r="N52" i="7" s="1"/>
  <c r="L3" i="12"/>
  <c r="C65" i="12"/>
  <c r="C57" i="4" s="1"/>
  <c r="C132" i="4" s="1"/>
  <c r="V233" i="13"/>
  <c r="B253" i="13"/>
  <c r="U133" i="4"/>
  <c r="O38" i="7"/>
  <c r="O5" i="7" s="1"/>
  <c r="O53" i="7" s="1"/>
  <c r="M3" i="12"/>
  <c r="T82" i="12"/>
  <c r="F31" i="12"/>
  <c r="X63" i="12"/>
  <c r="D65" i="12"/>
  <c r="D86" i="12" s="1"/>
  <c r="L100" i="12"/>
  <c r="L161" i="4" s="1"/>
  <c r="W233" i="13"/>
  <c r="C253" i="13"/>
  <c r="U33" i="4"/>
  <c r="G33" i="4"/>
  <c r="N3" i="12"/>
  <c r="N75" i="12"/>
  <c r="N104" i="4" s="1"/>
  <c r="X233" i="13"/>
  <c r="D253" i="13"/>
  <c r="S30" i="4"/>
  <c r="R38" i="7"/>
  <c r="V82" i="12"/>
  <c r="F65" i="12"/>
  <c r="R101" i="12"/>
  <c r="R162" i="4" s="1"/>
  <c r="Y233" i="13"/>
  <c r="E253" i="13"/>
  <c r="G65" i="12"/>
  <c r="G86" i="12" s="1"/>
  <c r="O100" i="12"/>
  <c r="O161" i="4" s="1"/>
  <c r="F253" i="13"/>
  <c r="P33" i="4"/>
  <c r="F42" i="4"/>
  <c r="F7" i="4"/>
  <c r="W133" i="4"/>
  <c r="I33" i="4"/>
  <c r="L57" i="4"/>
  <c r="X60" i="4"/>
  <c r="X133" i="4" s="1"/>
  <c r="S38" i="7"/>
  <c r="S5" i="7" s="1"/>
  <c r="S55" i="7" s="1"/>
  <c r="J7" i="4"/>
  <c r="B30" i="4"/>
  <c r="F33" i="4"/>
  <c r="J33" i="4"/>
  <c r="V33" i="4"/>
  <c r="T42" i="4"/>
  <c r="I56" i="4"/>
  <c r="I131" i="4" s="1"/>
  <c r="Q58" i="4"/>
  <c r="N105" i="4"/>
  <c r="T38" i="7"/>
  <c r="T5" i="7" s="1"/>
  <c r="T55" i="7" s="1"/>
  <c r="R3" i="12"/>
  <c r="J31" i="12"/>
  <c r="H65" i="12"/>
  <c r="P100" i="12"/>
  <c r="P161" i="4" s="1"/>
  <c r="T101" i="12"/>
  <c r="T162" i="4" s="1"/>
  <c r="G253" i="13"/>
  <c r="Q33" i="4"/>
  <c r="N39" i="4"/>
  <c r="H33" i="4"/>
  <c r="Q39" i="4"/>
  <c r="I7" i="4"/>
  <c r="I132" i="4" s="1"/>
  <c r="S42" i="4"/>
  <c r="T59" i="4"/>
  <c r="K7" i="4"/>
  <c r="C30" i="4"/>
  <c r="U42" i="4"/>
  <c r="J56" i="4"/>
  <c r="J131" i="4" s="1"/>
  <c r="R58" i="4"/>
  <c r="V59" i="4"/>
  <c r="L129" i="4"/>
  <c r="T3" i="12"/>
  <c r="Y82" i="12"/>
  <c r="K31" i="12"/>
  <c r="D243" i="13"/>
  <c r="H253" i="13"/>
  <c r="O33" i="4"/>
  <c r="V30" i="4"/>
  <c r="D33" i="4"/>
  <c r="H56" i="4"/>
  <c r="H131" i="4" s="1"/>
  <c r="P58" i="4"/>
  <c r="L7" i="4"/>
  <c r="D30" i="4"/>
  <c r="V42" i="4"/>
  <c r="K56" i="4"/>
  <c r="K131" i="4" s="1"/>
  <c r="S58" i="4"/>
  <c r="W59" i="4"/>
  <c r="V38" i="7"/>
  <c r="V5" i="7" s="1"/>
  <c r="V55" i="7" s="1"/>
  <c r="U3" i="12"/>
  <c r="L31" i="12"/>
  <c r="J65" i="12"/>
  <c r="R100" i="12"/>
  <c r="R161" i="4" s="1"/>
  <c r="E243" i="13"/>
  <c r="I253" i="13"/>
  <c r="T33" i="4"/>
  <c r="E7" i="4"/>
  <c r="O39" i="4"/>
  <c r="C33" i="4"/>
  <c r="P39" i="4"/>
  <c r="E33" i="4"/>
  <c r="M7" i="4"/>
  <c r="E30" i="4"/>
  <c r="V39" i="4"/>
  <c r="W42" i="4"/>
  <c r="L56" i="4"/>
  <c r="L131" i="4" s="1"/>
  <c r="P57" i="4"/>
  <c r="P132" i="4" s="1"/>
  <c r="T58" i="4"/>
  <c r="X59" i="4"/>
  <c r="W38" i="7"/>
  <c r="W5" i="7" s="1"/>
  <c r="W53" i="7" s="1"/>
  <c r="V3" i="12"/>
  <c r="C63" i="12"/>
  <c r="C55" i="4" s="1"/>
  <c r="K65" i="12"/>
  <c r="S100" i="12"/>
  <c r="S161" i="4" s="1"/>
  <c r="Y75" i="12"/>
  <c r="B233" i="13"/>
  <c r="F243" i="13"/>
  <c r="J253" i="13"/>
  <c r="X38" i="7"/>
  <c r="X5" i="7" s="1"/>
  <c r="X52" i="7" s="1"/>
  <c r="Y38" i="7"/>
  <c r="Y5" i="7" s="1"/>
  <c r="Y54" i="7" s="1"/>
  <c r="E233" i="13"/>
  <c r="I243" i="13"/>
  <c r="O3" i="4"/>
  <c r="O128" i="4" s="1"/>
  <c r="D82" i="12"/>
  <c r="P3" i="4"/>
  <c r="P128" i="4" s="1"/>
  <c r="S31" i="12"/>
  <c r="H233" i="13"/>
  <c r="L243" i="13"/>
  <c r="M85" i="12"/>
  <c r="R136" i="11"/>
  <c r="R55" i="8"/>
  <c r="R100" i="4" s="1"/>
  <c r="S136" i="11"/>
  <c r="S55" i="8"/>
  <c r="S100" i="4" s="1"/>
  <c r="U136" i="11"/>
  <c r="U55" i="8"/>
  <c r="U100" i="4" s="1"/>
  <c r="T136" i="11"/>
  <c r="T55" i="8"/>
  <c r="T100" i="4" s="1"/>
  <c r="V136" i="11"/>
  <c r="V52" i="8"/>
  <c r="V51" i="8" s="1"/>
  <c r="V55" i="8"/>
  <c r="V100" i="4" s="1"/>
  <c r="Y147" i="11"/>
  <c r="Y52" i="8"/>
  <c r="Y51" i="8" s="1"/>
  <c r="Y56" i="8"/>
  <c r="Y101" i="4" s="1"/>
  <c r="W136" i="11"/>
  <c r="W52" i="8"/>
  <c r="W51" i="8" s="1"/>
  <c r="W55" i="8"/>
  <c r="J136" i="11"/>
  <c r="J55" i="8"/>
  <c r="J100" i="4" s="1"/>
  <c r="K136" i="11"/>
  <c r="K55" i="8"/>
  <c r="K100" i="4" s="1"/>
  <c r="F147" i="11"/>
  <c r="F56" i="8"/>
  <c r="F101" i="4" s="1"/>
  <c r="L136" i="11"/>
  <c r="L55" i="8"/>
  <c r="L100" i="4" s="1"/>
  <c r="G147" i="11"/>
  <c r="G56" i="8"/>
  <c r="Q67" i="8"/>
  <c r="Q156" i="4" s="1"/>
  <c r="Q56" i="8"/>
  <c r="Q101" i="4" s="1"/>
  <c r="E5" i="11"/>
  <c r="V56" i="8"/>
  <c r="V101" i="4" s="1"/>
  <c r="F5" i="11"/>
  <c r="G5" i="11"/>
  <c r="X56" i="8"/>
  <c r="X101" i="4" s="1"/>
  <c r="H5" i="11"/>
  <c r="R66" i="8"/>
  <c r="R155" i="4" s="1"/>
  <c r="X67" i="8"/>
  <c r="X156" i="4" s="1"/>
  <c r="H38" i="7"/>
  <c r="L38" i="7"/>
  <c r="Y67" i="8"/>
  <c r="Y156" i="4" s="1"/>
  <c r="M5" i="11"/>
  <c r="N55" i="8"/>
  <c r="O5" i="11"/>
  <c r="X105" i="11"/>
  <c r="Q5" i="11"/>
  <c r="P5" i="11"/>
  <c r="I65" i="8"/>
  <c r="I154" i="4" s="1"/>
  <c r="N52" i="8"/>
  <c r="I52" i="8"/>
  <c r="I51" i="8" s="1"/>
  <c r="X106" i="11"/>
  <c r="I39" i="7"/>
  <c r="I38" i="7" s="1"/>
  <c r="I5" i="7" s="1"/>
  <c r="I54" i="7" s="1"/>
  <c r="X107" i="11"/>
  <c r="X108" i="11"/>
  <c r="X52" i="8"/>
  <c r="X109" i="11"/>
  <c r="H111" i="10"/>
  <c r="F54" i="4"/>
  <c r="I145" i="11"/>
  <c r="J145" i="11"/>
  <c r="B156" i="11"/>
  <c r="K145" i="11"/>
  <c r="K47" i="8"/>
  <c r="K52" i="4" s="1"/>
  <c r="O47" i="8"/>
  <c r="O52" i="4" s="1"/>
  <c r="F156" i="11"/>
  <c r="I52" i="4"/>
  <c r="I129" i="4" s="1"/>
  <c r="R145" i="10"/>
  <c r="V156" i="10"/>
  <c r="G156" i="11"/>
  <c r="B53" i="4"/>
  <c r="S145" i="10"/>
  <c r="W156" i="10"/>
  <c r="X156" i="10"/>
  <c r="I156" i="11"/>
  <c r="X111" i="9"/>
  <c r="U145" i="10"/>
  <c r="Y156" i="10"/>
  <c r="R145" i="11"/>
  <c r="J156" i="11"/>
  <c r="V145" i="10"/>
  <c r="S145" i="11"/>
  <c r="S47" i="8"/>
  <c r="S52" i="4" s="1"/>
  <c r="S129" i="4" s="1"/>
  <c r="W145" i="10"/>
  <c r="X145" i="10"/>
  <c r="U145" i="11"/>
  <c r="M156" i="11"/>
  <c r="C53" i="4"/>
  <c r="D53" i="4"/>
  <c r="E53" i="4"/>
  <c r="B156" i="10"/>
  <c r="W145" i="11"/>
  <c r="O156" i="11"/>
  <c r="V145" i="11"/>
  <c r="W47" i="8"/>
  <c r="W52" i="4" s="1"/>
  <c r="C156" i="10"/>
  <c r="X145" i="11"/>
  <c r="P156" i="11"/>
  <c r="L53" i="4"/>
  <c r="P53" i="4"/>
  <c r="D156" i="10"/>
  <c r="Y145" i="11"/>
  <c r="Q156" i="11"/>
  <c r="Y145" i="10"/>
  <c r="N156" i="11"/>
  <c r="M53" i="4"/>
  <c r="Q53" i="4"/>
  <c r="E47" i="8"/>
  <c r="E52" i="4" s="1"/>
  <c r="E129" i="4" s="1"/>
  <c r="E156" i="10"/>
  <c r="R156" i="11"/>
  <c r="T47" i="8"/>
  <c r="T52" i="4" s="1"/>
  <c r="T129" i="4" s="1"/>
  <c r="R53" i="4"/>
  <c r="G47" i="8"/>
  <c r="G52" i="4" s="1"/>
  <c r="G129" i="4" s="1"/>
  <c r="B145" i="10"/>
  <c r="F156" i="10"/>
  <c r="V156" i="11"/>
  <c r="W156" i="11"/>
  <c r="X156" i="11"/>
  <c r="Y156" i="11"/>
  <c r="K129" i="4"/>
  <c r="C129" i="4"/>
  <c r="J129" i="4"/>
  <c r="S53" i="4"/>
  <c r="X54" i="8"/>
  <c r="X99" i="4" s="1"/>
  <c r="Y54" i="8"/>
  <c r="Y99" i="4" s="1"/>
  <c r="M47" i="8"/>
  <c r="M52" i="4" s="1"/>
  <c r="M129" i="4" s="1"/>
  <c r="E147" i="9"/>
  <c r="N47" i="8"/>
  <c r="N59" i="8" s="1"/>
  <c r="V67" i="8"/>
  <c r="V156" i="4" s="1"/>
  <c r="B136" i="9"/>
  <c r="F147" i="9"/>
  <c r="C136" i="9"/>
  <c r="G147" i="9"/>
  <c r="P47" i="8"/>
  <c r="H147" i="9"/>
  <c r="Q47" i="8"/>
  <c r="U66" i="8"/>
  <c r="U155" i="4" s="1"/>
  <c r="I147" i="9"/>
  <c r="R47" i="8"/>
  <c r="R52" i="4" s="1"/>
  <c r="R129" i="4" s="1"/>
  <c r="V66" i="8"/>
  <c r="V155" i="4" s="1"/>
  <c r="F136" i="9"/>
  <c r="J147" i="9"/>
  <c r="G136" i="9"/>
  <c r="X66" i="8"/>
  <c r="X155" i="4" s="1"/>
  <c r="H136" i="9"/>
  <c r="U47" i="8"/>
  <c r="Y66" i="8"/>
  <c r="Y155" i="4" s="1"/>
  <c r="I136" i="9"/>
  <c r="M147" i="9"/>
  <c r="V47" i="8"/>
  <c r="J136" i="9"/>
  <c r="N147" i="9"/>
  <c r="K136" i="9"/>
  <c r="O147" i="9"/>
  <c r="Y47" i="8"/>
  <c r="Y59" i="8" s="1"/>
  <c r="Q147" i="9"/>
  <c r="O4" i="4"/>
  <c r="F53" i="4"/>
  <c r="Q17" i="8"/>
  <c r="B66" i="8"/>
  <c r="B155" i="4" s="1"/>
  <c r="N136" i="9"/>
  <c r="R147" i="9"/>
  <c r="P4" i="4"/>
  <c r="P147" i="9"/>
  <c r="L58" i="8"/>
  <c r="R17" i="8"/>
  <c r="O136" i="9"/>
  <c r="H53" i="4"/>
  <c r="X17" i="8"/>
  <c r="H67" i="8"/>
  <c r="H156" i="4" s="1"/>
  <c r="N51" i="8"/>
  <c r="P136" i="9"/>
  <c r="O17" i="8"/>
  <c r="X47" i="8"/>
  <c r="X59" i="8" s="1"/>
  <c r="I53" i="4"/>
  <c r="I67" i="8"/>
  <c r="I156" i="4" s="1"/>
  <c r="Q136" i="9"/>
  <c r="U147" i="9"/>
  <c r="W4" i="4"/>
  <c r="S136" i="9"/>
  <c r="W147" i="9"/>
  <c r="N53" i="4"/>
  <c r="J38" i="7"/>
  <c r="J5" i="7" s="1"/>
  <c r="J52" i="7" s="1"/>
  <c r="F47" i="8"/>
  <c r="X51" i="8"/>
  <c r="K38" i="7"/>
  <c r="K5" i="7" s="1"/>
  <c r="K55" i="7" s="1"/>
  <c r="W136" i="9"/>
  <c r="U47" i="6"/>
  <c r="B48" i="6"/>
  <c r="L46" i="6"/>
  <c r="C48" i="6"/>
  <c r="X5" i="6"/>
  <c r="H48" i="6"/>
  <c r="Y47" i="6"/>
  <c r="I48" i="6"/>
  <c r="F47" i="6"/>
  <c r="G47" i="6"/>
  <c r="H5" i="6"/>
  <c r="I5" i="6"/>
  <c r="B47" i="6"/>
  <c r="T46" i="6"/>
  <c r="T5" i="6"/>
  <c r="K48" i="6"/>
  <c r="S5" i="6"/>
  <c r="U46" i="6"/>
  <c r="U5" i="6"/>
  <c r="L48" i="6"/>
  <c r="P48" i="6"/>
  <c r="U48" i="6"/>
  <c r="H5" i="7"/>
  <c r="H53" i="7" s="1"/>
  <c r="L5" i="7"/>
  <c r="L55" i="7" s="1"/>
  <c r="W5" i="6"/>
  <c r="N48" i="6"/>
  <c r="O48" i="6"/>
  <c r="W48" i="6"/>
  <c r="Y46" i="6"/>
  <c r="Y5" i="6"/>
  <c r="Q48" i="6"/>
  <c r="R48" i="6"/>
  <c r="D46" i="6"/>
  <c r="H46" i="6"/>
  <c r="I46" i="6"/>
  <c r="C46" i="6"/>
  <c r="G46" i="6"/>
  <c r="K46" i="6"/>
  <c r="N47" i="6"/>
  <c r="O47" i="6"/>
  <c r="P47" i="6"/>
  <c r="X48" i="6"/>
  <c r="F5" i="6"/>
  <c r="J46" i="6"/>
  <c r="J5" i="6"/>
  <c r="Q47" i="6"/>
  <c r="Y48" i="6"/>
  <c r="H88" i="4"/>
  <c r="W45" i="6"/>
  <c r="I88" i="4"/>
  <c r="L42" i="6"/>
  <c r="P43" i="6"/>
  <c r="X45" i="6"/>
  <c r="J88" i="4"/>
  <c r="M42" i="6"/>
  <c r="Q43" i="6"/>
  <c r="U44" i="6"/>
  <c r="Y45" i="6"/>
  <c r="K88" i="4"/>
  <c r="L88" i="4"/>
  <c r="O42" i="6"/>
  <c r="W44" i="6"/>
  <c r="R43" i="6"/>
  <c r="M88" i="4"/>
  <c r="P42" i="6"/>
  <c r="P41" i="6" s="1"/>
  <c r="X44" i="6"/>
  <c r="I27" i="5"/>
  <c r="N88" i="4"/>
  <c r="M5" i="6"/>
  <c r="Q42" i="6"/>
  <c r="U43" i="6"/>
  <c r="Y44" i="6"/>
  <c r="O88" i="4"/>
  <c r="N5" i="6"/>
  <c r="N46" i="6" s="1"/>
  <c r="R42" i="6"/>
  <c r="B45" i="6"/>
  <c r="P88" i="4"/>
  <c r="W43" i="6"/>
  <c r="C45" i="6"/>
  <c r="O27" i="5"/>
  <c r="Q88" i="4"/>
  <c r="X43" i="6"/>
  <c r="D47" i="6"/>
  <c r="P27" i="5"/>
  <c r="R88" i="4"/>
  <c r="U42" i="6"/>
  <c r="Y43" i="6"/>
  <c r="E47" i="6"/>
  <c r="S88" i="4"/>
  <c r="R5" i="6"/>
  <c r="R46" i="6" s="1"/>
  <c r="R27" i="5"/>
  <c r="R5" i="5" s="1"/>
  <c r="R46" i="5" s="1"/>
  <c r="T88" i="4"/>
  <c r="W42" i="6"/>
  <c r="C44" i="6"/>
  <c r="G45" i="6"/>
  <c r="S27" i="5"/>
  <c r="S48" i="5" s="1"/>
  <c r="U88" i="4"/>
  <c r="X42" i="6"/>
  <c r="D44" i="6"/>
  <c r="H45" i="6"/>
  <c r="H47" i="6"/>
  <c r="V88" i="4"/>
  <c r="Y42" i="6"/>
  <c r="I45" i="6"/>
  <c r="U27" i="5"/>
  <c r="W88" i="4"/>
  <c r="V5" i="6"/>
  <c r="B43" i="6"/>
  <c r="F44" i="6"/>
  <c r="J45" i="6"/>
  <c r="C43" i="6"/>
  <c r="G44" i="6"/>
  <c r="K45" i="6"/>
  <c r="O46" i="6"/>
  <c r="K47" i="6"/>
  <c r="W27" i="5"/>
  <c r="H44" i="6"/>
  <c r="L45" i="6"/>
  <c r="P46" i="6"/>
  <c r="L47" i="6"/>
  <c r="M5" i="7"/>
  <c r="M55" i="7" s="1"/>
  <c r="I44" i="6"/>
  <c r="M45" i="6"/>
  <c r="Q46" i="6"/>
  <c r="M47" i="6"/>
  <c r="X27" i="5"/>
  <c r="B42" i="6"/>
  <c r="F43" i="6"/>
  <c r="J44" i="6"/>
  <c r="N45" i="6"/>
  <c r="K44" i="6"/>
  <c r="O45" i="6"/>
  <c r="D42" i="6"/>
  <c r="H43" i="6"/>
  <c r="L44" i="6"/>
  <c r="P45" i="6"/>
  <c r="E42" i="6"/>
  <c r="I43" i="6"/>
  <c r="M44" i="6"/>
  <c r="Q45" i="6"/>
  <c r="R5" i="7"/>
  <c r="R55" i="7" s="1"/>
  <c r="B5" i="6"/>
  <c r="B46" i="6" s="1"/>
  <c r="R45" i="6"/>
  <c r="R47" i="6"/>
  <c r="D88" i="4"/>
  <c r="C5" i="6"/>
  <c r="C47" i="6" s="1"/>
  <c r="G42" i="6"/>
  <c r="K43" i="6"/>
  <c r="O44" i="6"/>
  <c r="G48" i="6"/>
  <c r="E88" i="4"/>
  <c r="D5" i="6"/>
  <c r="D45" i="6" s="1"/>
  <c r="H42" i="6"/>
  <c r="L43" i="6"/>
  <c r="P44" i="6"/>
  <c r="X46" i="6"/>
  <c r="T47" i="6"/>
  <c r="D27" i="5"/>
  <c r="F88" i="4"/>
  <c r="E5" i="6"/>
  <c r="E45" i="6" s="1"/>
  <c r="I42" i="6"/>
  <c r="M43" i="6"/>
  <c r="Q44" i="6"/>
  <c r="U45" i="6"/>
  <c r="G88" i="4"/>
  <c r="R44" i="6"/>
  <c r="G5" i="6"/>
  <c r="K42" i="6"/>
  <c r="O43" i="6"/>
  <c r="A1" i="51"/>
  <c r="A1" i="50"/>
  <c r="A1" i="47"/>
  <c r="A1" i="49"/>
  <c r="A1" i="48"/>
  <c r="A1" i="45"/>
  <c r="A1" i="43"/>
  <c r="A1" i="42"/>
  <c r="A1" i="41"/>
  <c r="A1" i="46"/>
  <c r="A1" i="40"/>
  <c r="A1" i="44"/>
  <c r="A1" i="39"/>
  <c r="A1" i="38"/>
  <c r="A1" i="36"/>
  <c r="A1" i="35"/>
  <c r="A1" i="33"/>
  <c r="A1" i="37"/>
  <c r="A1" i="34"/>
  <c r="A1" i="32"/>
  <c r="A1" i="31"/>
  <c r="A1" i="27"/>
  <c r="A1" i="29"/>
  <c r="A1" i="30"/>
  <c r="A1" i="28"/>
  <c r="A1" i="25"/>
  <c r="A1" i="24"/>
  <c r="A1" i="26"/>
  <c r="A1" i="23"/>
  <c r="A1" i="22"/>
  <c r="A1" i="21"/>
  <c r="A1" i="19"/>
  <c r="A1" i="20"/>
  <c r="A1" i="18"/>
  <c r="A1" i="16"/>
  <c r="A1" i="17"/>
  <c r="A1" i="15"/>
  <c r="A1" i="14"/>
  <c r="A1" i="13"/>
  <c r="A1" i="12"/>
  <c r="A1" i="11"/>
  <c r="A1" i="10"/>
  <c r="A1" i="9"/>
  <c r="A1" i="7"/>
  <c r="A1" i="5"/>
  <c r="A1" i="8"/>
  <c r="A1" i="6"/>
  <c r="A1" i="4"/>
  <c r="S5" i="5"/>
  <c r="S46" i="5" s="1"/>
  <c r="O47" i="5"/>
  <c r="P42" i="5"/>
  <c r="P44" i="5"/>
  <c r="P45" i="5"/>
  <c r="P46" i="5"/>
  <c r="O5" i="5"/>
  <c r="O43" i="5" s="1"/>
  <c r="S45" i="5"/>
  <c r="P5" i="5"/>
  <c r="P47" i="5" s="1"/>
  <c r="P48" i="5"/>
  <c r="X5" i="5"/>
  <c r="X44" i="5" s="1"/>
  <c r="X48" i="5"/>
  <c r="I5" i="5"/>
  <c r="I44" i="5" s="1"/>
  <c r="C62" i="8"/>
  <c r="C58" i="8"/>
  <c r="K62" i="8"/>
  <c r="K58" i="8"/>
  <c r="S62" i="8"/>
  <c r="S58" i="8"/>
  <c r="C59" i="8"/>
  <c r="K59" i="8"/>
  <c r="C66" i="8"/>
  <c r="C155" i="4" s="1"/>
  <c r="C60" i="8"/>
  <c r="K66" i="8"/>
  <c r="K155" i="4" s="1"/>
  <c r="K60" i="8"/>
  <c r="S66" i="8"/>
  <c r="S155" i="4" s="1"/>
  <c r="S60" i="8"/>
  <c r="C61" i="8"/>
  <c r="K61" i="8"/>
  <c r="S61" i="8"/>
  <c r="D58" i="8"/>
  <c r="U58" i="8"/>
  <c r="N60" i="8"/>
  <c r="M61" i="8"/>
  <c r="M62" i="8"/>
  <c r="D145" i="9"/>
  <c r="D136" i="9" s="1"/>
  <c r="D111" i="9"/>
  <c r="L145" i="9"/>
  <c r="L136" i="9" s="1"/>
  <c r="L111" i="9"/>
  <c r="T145" i="9"/>
  <c r="T136" i="9" s="1"/>
  <c r="T111" i="9"/>
  <c r="C156" i="9"/>
  <c r="C147" i="9" s="1"/>
  <c r="C128" i="9"/>
  <c r="K156" i="9"/>
  <c r="K147" i="9" s="1"/>
  <c r="K128" i="9"/>
  <c r="S156" i="9"/>
  <c r="S147" i="9" s="1"/>
  <c r="S128" i="9"/>
  <c r="C156" i="11"/>
  <c r="K156" i="11"/>
  <c r="S156" i="11"/>
  <c r="T62" i="8"/>
  <c r="T58" i="8"/>
  <c r="D59" i="8"/>
  <c r="L59" i="8"/>
  <c r="D66" i="8"/>
  <c r="D155" i="4" s="1"/>
  <c r="D60" i="8"/>
  <c r="L60" i="8"/>
  <c r="T66" i="8"/>
  <c r="T155" i="4" s="1"/>
  <c r="T60" i="8"/>
  <c r="D61" i="8"/>
  <c r="L61" i="8"/>
  <c r="T61" i="8"/>
  <c r="E58" i="8"/>
  <c r="V58" i="8"/>
  <c r="P60" i="8"/>
  <c r="N61" i="8"/>
  <c r="N62" i="8"/>
  <c r="E145" i="9"/>
  <c r="E136" i="9" s="1"/>
  <c r="E111" i="9"/>
  <c r="M145" i="9"/>
  <c r="M136" i="9" s="1"/>
  <c r="M111" i="9"/>
  <c r="U145" i="9"/>
  <c r="U136" i="9" s="1"/>
  <c r="U111" i="9"/>
  <c r="D156" i="9"/>
  <c r="D147" i="9" s="1"/>
  <c r="D128" i="9"/>
  <c r="L156" i="9"/>
  <c r="L147" i="9" s="1"/>
  <c r="L128" i="9"/>
  <c r="T156" i="9"/>
  <c r="T147" i="9" s="1"/>
  <c r="T128" i="9"/>
  <c r="D156" i="11"/>
  <c r="L156" i="11"/>
  <c r="T156" i="11"/>
  <c r="F58" i="8"/>
  <c r="X58" i="8"/>
  <c r="U60" i="8"/>
  <c r="P61" i="8"/>
  <c r="D145" i="10"/>
  <c r="L145" i="10"/>
  <c r="T145" i="10"/>
  <c r="H58" i="8"/>
  <c r="V60" i="8"/>
  <c r="U61" i="8"/>
  <c r="G62" i="8"/>
  <c r="G58" i="8"/>
  <c r="O62" i="8"/>
  <c r="O58" i="8"/>
  <c r="W62" i="8"/>
  <c r="W58" i="8"/>
  <c r="G59" i="8"/>
  <c r="O59" i="8"/>
  <c r="G60" i="8"/>
  <c r="O60" i="8"/>
  <c r="W60" i="8"/>
  <c r="G61" i="8"/>
  <c r="O67" i="8"/>
  <c r="O156" i="4" s="1"/>
  <c r="O61" i="8"/>
  <c r="W67" i="8"/>
  <c r="W156" i="4" s="1"/>
  <c r="W61" i="8"/>
  <c r="F59" i="8"/>
  <c r="X60" i="8"/>
  <c r="V61" i="8"/>
  <c r="D145" i="11"/>
  <c r="L145" i="11"/>
  <c r="T145" i="11"/>
  <c r="H59" i="8"/>
  <c r="X61" i="8"/>
  <c r="I62" i="8"/>
  <c r="I58" i="8"/>
  <c r="Q62" i="8"/>
  <c r="Q58" i="8"/>
  <c r="Y62" i="8"/>
  <c r="Y58" i="8"/>
  <c r="H60" i="8"/>
  <c r="B62" i="8"/>
  <c r="B58" i="8"/>
  <c r="J62" i="8"/>
  <c r="J58" i="8"/>
  <c r="R62" i="8"/>
  <c r="R58" i="8"/>
  <c r="P58" i="8"/>
  <c r="H61" i="8"/>
  <c r="I59" i="8"/>
  <c r="Q59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B54" i="11"/>
  <c r="J54" i="11"/>
  <c r="R54" i="11"/>
  <c r="R128" i="11" s="1"/>
  <c r="I105" i="11"/>
  <c r="Y105" i="11"/>
  <c r="I106" i="11"/>
  <c r="Y106" i="11"/>
  <c r="I107" i="11"/>
  <c r="Y107" i="11"/>
  <c r="I108" i="11"/>
  <c r="Y108" i="11"/>
  <c r="I109" i="11"/>
  <c r="Y109" i="11"/>
  <c r="I111" i="11"/>
  <c r="Q111" i="11"/>
  <c r="Y111" i="11"/>
  <c r="I112" i="11"/>
  <c r="Q112" i="11"/>
  <c r="Y112" i="11"/>
  <c r="I113" i="11"/>
  <c r="Q113" i="11"/>
  <c r="Y113" i="11"/>
  <c r="I115" i="11"/>
  <c r="Y115" i="11"/>
  <c r="I122" i="11"/>
  <c r="Q122" i="11"/>
  <c r="Y122" i="11"/>
  <c r="I123" i="11"/>
  <c r="Q123" i="11"/>
  <c r="Y123" i="11"/>
  <c r="I125" i="11"/>
  <c r="Q125" i="11"/>
  <c r="Y125" i="11"/>
  <c r="I126" i="11"/>
  <c r="Q126" i="11"/>
  <c r="Y126" i="11"/>
  <c r="I128" i="11"/>
  <c r="Q128" i="11"/>
  <c r="Y128" i="11"/>
  <c r="I129" i="11"/>
  <c r="Q129" i="11"/>
  <c r="Y129" i="11"/>
  <c r="I130" i="11"/>
  <c r="Q130" i="11"/>
  <c r="Y130" i="11"/>
  <c r="I132" i="11"/>
  <c r="Q132" i="11"/>
  <c r="Y132" i="11"/>
  <c r="G82" i="12"/>
  <c r="O82" i="12"/>
  <c r="W82" i="12"/>
  <c r="M99" i="12"/>
  <c r="M160" i="4" s="1"/>
  <c r="M87" i="12"/>
  <c r="U99" i="12"/>
  <c r="U160" i="4" s="1"/>
  <c r="U87" i="12"/>
  <c r="E100" i="12"/>
  <c r="E161" i="4" s="1"/>
  <c r="E88" i="12"/>
  <c r="M100" i="12"/>
  <c r="M161" i="4" s="1"/>
  <c r="M88" i="12"/>
  <c r="U100" i="12"/>
  <c r="U161" i="4" s="1"/>
  <c r="U88" i="12"/>
  <c r="E101" i="12"/>
  <c r="E162" i="4" s="1"/>
  <c r="E89" i="12"/>
  <c r="M101" i="12"/>
  <c r="M162" i="4" s="1"/>
  <c r="M89" i="12"/>
  <c r="U101" i="12"/>
  <c r="U162" i="4" s="1"/>
  <c r="U89" i="12"/>
  <c r="I82" i="12"/>
  <c r="S82" i="12"/>
  <c r="E85" i="12"/>
  <c r="S85" i="12"/>
  <c r="J87" i="12"/>
  <c r="B88" i="12"/>
  <c r="R88" i="12"/>
  <c r="J89" i="12"/>
  <c r="B97" i="12"/>
  <c r="B158" i="4" s="1"/>
  <c r="R97" i="12"/>
  <c r="R158" i="4" s="1"/>
  <c r="B99" i="12"/>
  <c r="B160" i="4" s="1"/>
  <c r="R99" i="12"/>
  <c r="R160" i="4" s="1"/>
  <c r="J100" i="12"/>
  <c r="J161" i="4" s="1"/>
  <c r="B101" i="12"/>
  <c r="B162" i="4" s="1"/>
  <c r="S101" i="12"/>
  <c r="S162" i="4" s="1"/>
  <c r="C251" i="15"/>
  <c r="K251" i="15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I53" i="16"/>
  <c r="B59" i="8"/>
  <c r="J59" i="8"/>
  <c r="R59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C54" i="11"/>
  <c r="C128" i="11" s="1"/>
  <c r="K54" i="11"/>
  <c r="K128" i="11" s="1"/>
  <c r="S54" i="11"/>
  <c r="S128" i="11" s="1"/>
  <c r="B105" i="11"/>
  <c r="J105" i="11"/>
  <c r="R105" i="11"/>
  <c r="B106" i="11"/>
  <c r="J106" i="11"/>
  <c r="R106" i="11"/>
  <c r="B107" i="11"/>
  <c r="J107" i="11"/>
  <c r="R107" i="11"/>
  <c r="B108" i="11"/>
  <c r="J108" i="11"/>
  <c r="R108" i="11"/>
  <c r="B109" i="11"/>
  <c r="J109" i="11"/>
  <c r="R109" i="11"/>
  <c r="B111" i="11"/>
  <c r="J111" i="11"/>
  <c r="R111" i="11"/>
  <c r="B112" i="11"/>
  <c r="J112" i="11"/>
  <c r="R112" i="11"/>
  <c r="B113" i="11"/>
  <c r="J113" i="11"/>
  <c r="R113" i="11"/>
  <c r="B115" i="11"/>
  <c r="J115" i="11"/>
  <c r="R115" i="11"/>
  <c r="B128" i="11"/>
  <c r="J128" i="11"/>
  <c r="Q3" i="12"/>
  <c r="Y3" i="12"/>
  <c r="H82" i="12"/>
  <c r="P82" i="12"/>
  <c r="X82" i="12"/>
  <c r="F85" i="12"/>
  <c r="T85" i="12"/>
  <c r="U86" i="12"/>
  <c r="K87" i="12"/>
  <c r="C88" i="12"/>
  <c r="S88" i="12"/>
  <c r="K89" i="12"/>
  <c r="C97" i="12"/>
  <c r="C158" i="4" s="1"/>
  <c r="C99" i="12"/>
  <c r="C160" i="4" s="1"/>
  <c r="S99" i="12"/>
  <c r="S160" i="4" s="1"/>
  <c r="K100" i="12"/>
  <c r="K161" i="4" s="1"/>
  <c r="C101" i="12"/>
  <c r="C162" i="4" s="1"/>
  <c r="C111" i="9"/>
  <c r="K111" i="9"/>
  <c r="S111" i="9"/>
  <c r="C111" i="10"/>
  <c r="K111" i="10"/>
  <c r="S111" i="10"/>
  <c r="C128" i="10"/>
  <c r="K128" i="10"/>
  <c r="S128" i="10"/>
  <c r="D54" i="11"/>
  <c r="L54" i="11"/>
  <c r="L128" i="11" s="1"/>
  <c r="T54" i="11"/>
  <c r="T128" i="11" s="1"/>
  <c r="C105" i="11"/>
  <c r="K105" i="11"/>
  <c r="S105" i="11"/>
  <c r="C106" i="11"/>
  <c r="K106" i="11"/>
  <c r="S106" i="11"/>
  <c r="C107" i="11"/>
  <c r="K107" i="11"/>
  <c r="S107" i="11"/>
  <c r="C108" i="11"/>
  <c r="K108" i="11"/>
  <c r="S108" i="11"/>
  <c r="C109" i="11"/>
  <c r="K109" i="11"/>
  <c r="S109" i="11"/>
  <c r="C111" i="11"/>
  <c r="K111" i="11"/>
  <c r="S111" i="11"/>
  <c r="C112" i="11"/>
  <c r="K112" i="11"/>
  <c r="S112" i="11"/>
  <c r="C113" i="11"/>
  <c r="K113" i="11"/>
  <c r="S113" i="11"/>
  <c r="C115" i="11"/>
  <c r="K115" i="11"/>
  <c r="S115" i="11"/>
  <c r="K82" i="12"/>
  <c r="J85" i="12"/>
  <c r="U85" i="12"/>
  <c r="V86" i="12"/>
  <c r="L87" i="12"/>
  <c r="D88" i="12"/>
  <c r="T88" i="12"/>
  <c r="L89" i="12"/>
  <c r="D97" i="12"/>
  <c r="D158" i="4" s="1"/>
  <c r="D111" i="10"/>
  <c r="L111" i="10"/>
  <c r="T111" i="10"/>
  <c r="D128" i="10"/>
  <c r="L128" i="10"/>
  <c r="T128" i="10"/>
  <c r="E54" i="11"/>
  <c r="E128" i="11" s="1"/>
  <c r="M54" i="11"/>
  <c r="M128" i="11" s="1"/>
  <c r="U54" i="11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1" i="11"/>
  <c r="L111" i="11"/>
  <c r="T111" i="11"/>
  <c r="D112" i="11"/>
  <c r="L112" i="11"/>
  <c r="T112" i="11"/>
  <c r="D113" i="11"/>
  <c r="L113" i="11"/>
  <c r="T113" i="11"/>
  <c r="D115" i="11"/>
  <c r="L115" i="11"/>
  <c r="T115" i="11"/>
  <c r="D128" i="11"/>
  <c r="C3" i="12"/>
  <c r="K85" i="12"/>
  <c r="V85" i="12"/>
  <c r="N87" i="12"/>
  <c r="F88" i="12"/>
  <c r="V88" i="12"/>
  <c r="N89" i="12"/>
  <c r="F99" i="12"/>
  <c r="F160" i="4" s="1"/>
  <c r="V99" i="12"/>
  <c r="V160" i="4" s="1"/>
  <c r="N100" i="12"/>
  <c r="N161" i="4" s="1"/>
  <c r="C241" i="13"/>
  <c r="C233" i="13" s="1"/>
  <c r="C181" i="13"/>
  <c r="K241" i="13"/>
  <c r="K233" i="13" s="1"/>
  <c r="K181" i="13"/>
  <c r="S241" i="13"/>
  <c r="S233" i="13" s="1"/>
  <c r="S181" i="13"/>
  <c r="B251" i="13"/>
  <c r="B243" i="13" s="1"/>
  <c r="B199" i="13"/>
  <c r="J251" i="13"/>
  <c r="J243" i="13" s="1"/>
  <c r="J199" i="13"/>
  <c r="R251" i="13"/>
  <c r="R243" i="13" s="1"/>
  <c r="R199" i="13"/>
  <c r="B251" i="14"/>
  <c r="J251" i="14"/>
  <c r="R251" i="14"/>
  <c r="E128" i="9"/>
  <c r="M128" i="9"/>
  <c r="U128" i="9"/>
  <c r="E111" i="10"/>
  <c r="M111" i="10"/>
  <c r="U111" i="10"/>
  <c r="E128" i="10"/>
  <c r="M128" i="10"/>
  <c r="U128" i="10"/>
  <c r="E105" i="11"/>
  <c r="M105" i="11"/>
  <c r="U105" i="11"/>
  <c r="E106" i="11"/>
  <c r="M106" i="11"/>
  <c r="U106" i="11"/>
  <c r="E107" i="11"/>
  <c r="M107" i="11"/>
  <c r="U107" i="11"/>
  <c r="E108" i="11"/>
  <c r="M108" i="11"/>
  <c r="U108" i="11"/>
  <c r="E109" i="11"/>
  <c r="M109" i="11"/>
  <c r="U109" i="11"/>
  <c r="E111" i="11"/>
  <c r="M111" i="11"/>
  <c r="U111" i="11"/>
  <c r="E112" i="11"/>
  <c r="U112" i="11"/>
  <c r="E113" i="11"/>
  <c r="U113" i="11"/>
  <c r="E115" i="11"/>
  <c r="U115" i="11"/>
  <c r="U128" i="11"/>
  <c r="I97" i="12"/>
  <c r="I158" i="4" s="1"/>
  <c r="I85" i="12"/>
  <c r="Q97" i="12"/>
  <c r="Q158" i="4" s="1"/>
  <c r="Q85" i="12"/>
  <c r="Y97" i="12"/>
  <c r="Y158" i="4" s="1"/>
  <c r="Y85" i="12"/>
  <c r="I86" i="12"/>
  <c r="Q86" i="12"/>
  <c r="Y98" i="12"/>
  <c r="Y159" i="4" s="1"/>
  <c r="I99" i="12"/>
  <c r="I160" i="4" s="1"/>
  <c r="I87" i="12"/>
  <c r="Q99" i="12"/>
  <c r="Q160" i="4" s="1"/>
  <c r="Q87" i="12"/>
  <c r="Y99" i="12"/>
  <c r="Y160" i="4" s="1"/>
  <c r="Y87" i="12"/>
  <c r="I100" i="12"/>
  <c r="I161" i="4" s="1"/>
  <c r="I88" i="12"/>
  <c r="Q100" i="12"/>
  <c r="Q161" i="4" s="1"/>
  <c r="Q88" i="12"/>
  <c r="Y100" i="12"/>
  <c r="Y161" i="4" s="1"/>
  <c r="Y88" i="12"/>
  <c r="I101" i="12"/>
  <c r="I162" i="4" s="1"/>
  <c r="I89" i="12"/>
  <c r="Q89" i="12"/>
  <c r="Y89" i="12"/>
  <c r="B86" i="12"/>
  <c r="M86" i="12"/>
  <c r="R89" i="12"/>
  <c r="D241" i="13"/>
  <c r="D233" i="13" s="1"/>
  <c r="D181" i="13"/>
  <c r="L241" i="13"/>
  <c r="L233" i="13" s="1"/>
  <c r="L181" i="13"/>
  <c r="T241" i="13"/>
  <c r="T233" i="13" s="1"/>
  <c r="T181" i="13"/>
  <c r="C251" i="13"/>
  <c r="C243" i="13" s="1"/>
  <c r="C199" i="13"/>
  <c r="K251" i="13"/>
  <c r="K243" i="13" s="1"/>
  <c r="K199" i="13"/>
  <c r="C251" i="14"/>
  <c r="K251" i="14"/>
  <c r="B52" i="16"/>
  <c r="B91" i="16"/>
  <c r="B101" i="16"/>
  <c r="B164" i="4" s="1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F105" i="11"/>
  <c r="N105" i="11"/>
  <c r="V105" i="11"/>
  <c r="F106" i="11"/>
  <c r="N106" i="11"/>
  <c r="V106" i="11"/>
  <c r="F107" i="11"/>
  <c r="N107" i="11"/>
  <c r="V107" i="11"/>
  <c r="F108" i="11"/>
  <c r="N108" i="11"/>
  <c r="V108" i="11"/>
  <c r="F109" i="11"/>
  <c r="N109" i="11"/>
  <c r="V109" i="11"/>
  <c r="F111" i="11"/>
  <c r="N111" i="11"/>
  <c r="V111" i="11"/>
  <c r="F112" i="11"/>
  <c r="N112" i="11"/>
  <c r="V112" i="11"/>
  <c r="F113" i="11"/>
  <c r="N113" i="11"/>
  <c r="V113" i="11"/>
  <c r="F115" i="11"/>
  <c r="N115" i="11"/>
  <c r="V115" i="11"/>
  <c r="F122" i="11"/>
  <c r="N122" i="11"/>
  <c r="V122" i="11"/>
  <c r="F123" i="11"/>
  <c r="N123" i="11"/>
  <c r="V123" i="11"/>
  <c r="F125" i="11"/>
  <c r="N125" i="11"/>
  <c r="V125" i="11"/>
  <c r="F126" i="11"/>
  <c r="N126" i="11"/>
  <c r="V126" i="11"/>
  <c r="F128" i="11"/>
  <c r="N128" i="11"/>
  <c r="V128" i="11"/>
  <c r="F129" i="11"/>
  <c r="N129" i="11"/>
  <c r="V129" i="11"/>
  <c r="F130" i="11"/>
  <c r="N130" i="11"/>
  <c r="V130" i="11"/>
  <c r="F132" i="11"/>
  <c r="N132" i="11"/>
  <c r="V132" i="11"/>
  <c r="N86" i="12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F53" i="16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G105" i="11"/>
  <c r="O105" i="11"/>
  <c r="W105" i="11"/>
  <c r="G106" i="11"/>
  <c r="O106" i="11"/>
  <c r="W106" i="11"/>
  <c r="G107" i="11"/>
  <c r="O107" i="11"/>
  <c r="W107" i="11"/>
  <c r="G108" i="11"/>
  <c r="O108" i="11"/>
  <c r="W108" i="11"/>
  <c r="G109" i="11"/>
  <c r="W109" i="11"/>
  <c r="G111" i="11"/>
  <c r="W111" i="11"/>
  <c r="G112" i="11"/>
  <c r="W112" i="11"/>
  <c r="G113" i="11"/>
  <c r="W113" i="11"/>
  <c r="G115" i="11"/>
  <c r="O115" i="11"/>
  <c r="W115" i="11"/>
  <c r="G122" i="11"/>
  <c r="O122" i="11"/>
  <c r="W122" i="11"/>
  <c r="G123" i="11"/>
  <c r="O123" i="11"/>
  <c r="W123" i="11"/>
  <c r="G125" i="11"/>
  <c r="O125" i="11"/>
  <c r="W125" i="11"/>
  <c r="G126" i="11"/>
  <c r="O126" i="11"/>
  <c r="W126" i="11"/>
  <c r="G128" i="11"/>
  <c r="O128" i="11"/>
  <c r="W128" i="11"/>
  <c r="G129" i="11"/>
  <c r="O129" i="11"/>
  <c r="W129" i="11"/>
  <c r="G130" i="11"/>
  <c r="O130" i="11"/>
  <c r="W130" i="11"/>
  <c r="G132" i="11"/>
  <c r="O132" i="11"/>
  <c r="W132" i="11"/>
  <c r="F241" i="13"/>
  <c r="F233" i="13" s="1"/>
  <c r="F181" i="13"/>
  <c r="H128" i="9"/>
  <c r="P128" i="9"/>
  <c r="X128" i="9"/>
  <c r="H128" i="10"/>
  <c r="P128" i="10"/>
  <c r="X128" i="10"/>
  <c r="H111" i="11"/>
  <c r="P111" i="11"/>
  <c r="X111" i="11"/>
  <c r="H112" i="11"/>
  <c r="P112" i="11"/>
  <c r="X112" i="11"/>
  <c r="H113" i="11"/>
  <c r="X113" i="11"/>
  <c r="X115" i="11"/>
  <c r="H122" i="11"/>
  <c r="P122" i="11"/>
  <c r="X122" i="11"/>
  <c r="H123" i="11"/>
  <c r="P123" i="11"/>
  <c r="X123" i="11"/>
  <c r="H125" i="11"/>
  <c r="P125" i="11"/>
  <c r="X125" i="11"/>
  <c r="H126" i="11"/>
  <c r="P126" i="11"/>
  <c r="X126" i="11"/>
  <c r="H128" i="11"/>
  <c r="P128" i="11"/>
  <c r="X128" i="11"/>
  <c r="H129" i="11"/>
  <c r="P129" i="11"/>
  <c r="X129" i="11"/>
  <c r="H130" i="11"/>
  <c r="P130" i="11"/>
  <c r="X130" i="11"/>
  <c r="H132" i="11"/>
  <c r="P132" i="11"/>
  <c r="X132" i="11"/>
  <c r="E86" i="12"/>
  <c r="B251" i="15"/>
  <c r="J251" i="15"/>
  <c r="R251" i="15"/>
  <c r="Y101" i="16"/>
  <c r="Y164" i="4" s="1"/>
  <c r="Y52" i="16"/>
  <c r="Y91" i="16"/>
  <c r="Y89" i="16" s="1"/>
  <c r="G85" i="12"/>
  <c r="O85" i="12"/>
  <c r="W85" i="12"/>
  <c r="O86" i="12"/>
  <c r="G87" i="12"/>
  <c r="O87" i="12"/>
  <c r="W87" i="12"/>
  <c r="G88" i="12"/>
  <c r="O88" i="12"/>
  <c r="W88" i="12"/>
  <c r="G89" i="12"/>
  <c r="O89" i="12"/>
  <c r="W89" i="12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34" i="15"/>
  <c r="L34" i="15"/>
  <c r="T34" i="15"/>
  <c r="F115" i="15"/>
  <c r="F216" i="15" s="1"/>
  <c r="N115" i="15"/>
  <c r="N216" i="15" s="1"/>
  <c r="V115" i="15"/>
  <c r="V216" i="15" s="1"/>
  <c r="D181" i="15"/>
  <c r="L181" i="15"/>
  <c r="T181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L213" i="15"/>
  <c r="T213" i="15"/>
  <c r="D214" i="15"/>
  <c r="L214" i="15"/>
  <c r="T214" i="15"/>
  <c r="D216" i="15"/>
  <c r="L216" i="15"/>
  <c r="T216" i="15"/>
  <c r="D217" i="15"/>
  <c r="L217" i="15"/>
  <c r="T217" i="15"/>
  <c r="D218" i="15"/>
  <c r="L218" i="15"/>
  <c r="T218" i="15"/>
  <c r="D220" i="15"/>
  <c r="L220" i="15"/>
  <c r="T220" i="15"/>
  <c r="E71" i="16"/>
  <c r="I90" i="16"/>
  <c r="G91" i="16"/>
  <c r="C92" i="16"/>
  <c r="O92" i="16"/>
  <c r="Y92" i="16"/>
  <c r="K93" i="16"/>
  <c r="W93" i="16"/>
  <c r="K101" i="16"/>
  <c r="K164" i="4" s="1"/>
  <c r="B103" i="16"/>
  <c r="B166" i="4" s="1"/>
  <c r="R175" i="17"/>
  <c r="R174" i="17"/>
  <c r="R173" i="17"/>
  <c r="R172" i="17"/>
  <c r="R171" i="17"/>
  <c r="R170" i="17"/>
  <c r="R169" i="17"/>
  <c r="R168" i="17"/>
  <c r="R167" i="17"/>
  <c r="R166" i="17"/>
  <c r="R165" i="17"/>
  <c r="R164" i="17"/>
  <c r="R163" i="17"/>
  <c r="H85" i="12"/>
  <c r="P85" i="12"/>
  <c r="X85" i="12"/>
  <c r="P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G115" i="15"/>
  <c r="G216" i="15" s="1"/>
  <c r="O115" i="15"/>
  <c r="W115" i="15"/>
  <c r="W216" i="15" s="1"/>
  <c r="E181" i="15"/>
  <c r="M181" i="15"/>
  <c r="U181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6" i="15"/>
  <c r="M216" i="15"/>
  <c r="U216" i="15"/>
  <c r="E217" i="15"/>
  <c r="M217" i="15"/>
  <c r="U217" i="15"/>
  <c r="E218" i="15"/>
  <c r="M218" i="15"/>
  <c r="U218" i="15"/>
  <c r="E220" i="15"/>
  <c r="M220" i="15"/>
  <c r="U220" i="15"/>
  <c r="G52" i="16"/>
  <c r="Y71" i="16"/>
  <c r="R91" i="16"/>
  <c r="C103" i="16"/>
  <c r="C166" i="4" s="1"/>
  <c r="R103" i="16"/>
  <c r="R166" i="4" s="1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E226" i="17"/>
  <c r="E217" i="17" s="1"/>
  <c r="E5" i="17"/>
  <c r="M226" i="17"/>
  <c r="M217" i="17" s="1"/>
  <c r="M5" i="17"/>
  <c r="M217" i="18" s="1"/>
  <c r="U226" i="17"/>
  <c r="U217" i="17" s="1"/>
  <c r="U171" i="17"/>
  <c r="U5" i="17"/>
  <c r="G229" i="17"/>
  <c r="O229" i="17"/>
  <c r="W229" i="17"/>
  <c r="H240" i="17"/>
  <c r="P240" i="17"/>
  <c r="X240" i="17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F199" i="15"/>
  <c r="N199" i="15"/>
  <c r="V199" i="15"/>
  <c r="G92" i="16"/>
  <c r="O93" i="16"/>
  <c r="P102" i="16"/>
  <c r="P165" i="4" s="1"/>
  <c r="S103" i="16"/>
  <c r="S166" i="4" s="1"/>
  <c r="V175" i="17"/>
  <c r="V174" i="17"/>
  <c r="V173" i="17"/>
  <c r="V172" i="17"/>
  <c r="V170" i="17"/>
  <c r="V169" i="17"/>
  <c r="V168" i="17"/>
  <c r="V167" i="17"/>
  <c r="V166" i="17"/>
  <c r="V165" i="17"/>
  <c r="V164" i="17"/>
  <c r="V163" i="17"/>
  <c r="V162" i="17"/>
  <c r="V161" i="17"/>
  <c r="V53" i="16"/>
  <c r="F226" i="17"/>
  <c r="F217" i="17" s="1"/>
  <c r="F171" i="17"/>
  <c r="N226" i="17"/>
  <c r="N217" i="17" s="1"/>
  <c r="N171" i="17"/>
  <c r="V226" i="17"/>
  <c r="V217" i="17" s="1"/>
  <c r="V171" i="17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G34" i="15"/>
  <c r="O34" i="15"/>
  <c r="W34" i="15"/>
  <c r="G181" i="15"/>
  <c r="O181" i="15"/>
  <c r="W181" i="15"/>
  <c r="G199" i="15"/>
  <c r="O199" i="15"/>
  <c r="W199" i="15"/>
  <c r="J91" i="16"/>
  <c r="R92" i="16"/>
  <c r="G103" i="16"/>
  <c r="G166" i="4" s="1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 s="1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B240" i="17"/>
  <c r="R240" i="17"/>
  <c r="B181" i="13"/>
  <c r="J181" i="13"/>
  <c r="R181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181" i="15"/>
  <c r="P181" i="15"/>
  <c r="X181" i="15"/>
  <c r="H199" i="15"/>
  <c r="P199" i="15"/>
  <c r="X199" i="15"/>
  <c r="H209" i="15"/>
  <c r="P209" i="15"/>
  <c r="X209" i="15"/>
  <c r="H210" i="15"/>
  <c r="P210" i="15"/>
  <c r="X210" i="15"/>
  <c r="H211" i="15"/>
  <c r="P211" i="15"/>
  <c r="X211" i="15"/>
  <c r="H213" i="15"/>
  <c r="P213" i="15"/>
  <c r="X213" i="15"/>
  <c r="H214" i="15"/>
  <c r="P214" i="15"/>
  <c r="X214" i="15"/>
  <c r="H216" i="15"/>
  <c r="X216" i="15"/>
  <c r="H217" i="15"/>
  <c r="P217" i="15"/>
  <c r="X217" i="15"/>
  <c r="H218" i="15"/>
  <c r="P218" i="15"/>
  <c r="X218" i="15"/>
  <c r="H220" i="15"/>
  <c r="P220" i="15"/>
  <c r="X220" i="15"/>
  <c r="D102" i="16"/>
  <c r="D165" i="4" s="1"/>
  <c r="D92" i="16"/>
  <c r="L102" i="16"/>
  <c r="L165" i="4" s="1"/>
  <c r="L92" i="16"/>
  <c r="T102" i="16"/>
  <c r="T165" i="4" s="1"/>
  <c r="T92" i="16"/>
  <c r="D103" i="16"/>
  <c r="D166" i="4" s="1"/>
  <c r="D93" i="16"/>
  <c r="L103" i="16"/>
  <c r="L166" i="4" s="1"/>
  <c r="L93" i="16"/>
  <c r="T103" i="16"/>
  <c r="T166" i="4" s="1"/>
  <c r="T93" i="16"/>
  <c r="C90" i="16"/>
  <c r="W91" i="16"/>
  <c r="S92" i="16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H5" i="17"/>
  <c r="H171" i="17" s="1"/>
  <c r="H226" i="17"/>
  <c r="H217" i="17" s="1"/>
  <c r="P5" i="17"/>
  <c r="P226" i="17"/>
  <c r="P217" i="17" s="1"/>
  <c r="P171" i="17"/>
  <c r="X5" i="17"/>
  <c r="X171" i="17" s="1"/>
  <c r="X226" i="17"/>
  <c r="X217" i="17" s="1"/>
  <c r="B235" i="17"/>
  <c r="B229" i="17" s="1"/>
  <c r="B184" i="17"/>
  <c r="J235" i="17"/>
  <c r="J229" i="17" s="1"/>
  <c r="J184" i="17"/>
  <c r="R235" i="17"/>
  <c r="R229" i="17" s="1"/>
  <c r="R184" i="17"/>
  <c r="I237" i="17"/>
  <c r="I229" i="17" s="1"/>
  <c r="I190" i="17"/>
  <c r="Q237" i="17"/>
  <c r="Q229" i="17" s="1"/>
  <c r="Q190" i="17"/>
  <c r="Y237" i="17"/>
  <c r="Y229" i="17" s="1"/>
  <c r="Y190" i="17"/>
  <c r="C246" i="17"/>
  <c r="C240" i="17" s="1"/>
  <c r="C203" i="17"/>
  <c r="K246" i="17"/>
  <c r="K240" i="17" s="1"/>
  <c r="K203" i="17"/>
  <c r="S246" i="17"/>
  <c r="S240" i="17" s="1"/>
  <c r="S203" i="17"/>
  <c r="B248" i="17"/>
  <c r="B209" i="17"/>
  <c r="J248" i="17"/>
  <c r="J240" i="17" s="1"/>
  <c r="J209" i="17"/>
  <c r="R248" i="17"/>
  <c r="R209" i="17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181" i="15"/>
  <c r="Q181" i="15"/>
  <c r="Y181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6" i="15"/>
  <c r="Q216" i="15"/>
  <c r="Y216" i="15"/>
  <c r="I217" i="15"/>
  <c r="Y217" i="15"/>
  <c r="I218" i="15"/>
  <c r="Y218" i="15"/>
  <c r="I220" i="15"/>
  <c r="Q220" i="15"/>
  <c r="Y220" i="15"/>
  <c r="J92" i="16"/>
  <c r="J103" i="16"/>
  <c r="J166" i="4" s="1"/>
  <c r="N175" i="17"/>
  <c r="N174" i="17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N53" i="16"/>
  <c r="I226" i="17"/>
  <c r="I217" i="17" s="1"/>
  <c r="I171" i="17"/>
  <c r="Q226" i="17"/>
  <c r="Q217" i="17" s="1"/>
  <c r="Y226" i="17"/>
  <c r="Y217" i="17" s="1"/>
  <c r="Y171" i="17"/>
  <c r="C235" i="17"/>
  <c r="C229" i="17" s="1"/>
  <c r="C184" i="17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B34" i="15"/>
  <c r="J34" i="15"/>
  <c r="R34" i="15"/>
  <c r="B181" i="15"/>
  <c r="J181" i="15"/>
  <c r="R181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L71" i="16"/>
  <c r="K92" i="16"/>
  <c r="W92" i="16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34" i="15"/>
  <c r="K34" i="15"/>
  <c r="S34" i="15"/>
  <c r="C181" i="15"/>
  <c r="K181" i="15"/>
  <c r="S181" i="15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6" i="15"/>
  <c r="K216" i="15"/>
  <c r="S216" i="15"/>
  <c r="C217" i="15"/>
  <c r="K217" i="15"/>
  <c r="S217" i="15"/>
  <c r="C218" i="15"/>
  <c r="K218" i="15"/>
  <c r="S218" i="15"/>
  <c r="C220" i="15"/>
  <c r="K220" i="15"/>
  <c r="S220" i="15"/>
  <c r="D71" i="16"/>
  <c r="M71" i="16"/>
  <c r="Q5" i="17"/>
  <c r="Q171" i="17" s="1"/>
  <c r="G171" i="17"/>
  <c r="O171" i="17"/>
  <c r="W171" i="17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V217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E223" i="18"/>
  <c r="M223" i="18"/>
  <c r="M166" i="18"/>
  <c r="U223" i="18"/>
  <c r="U166" i="18"/>
  <c r="E226" i="18"/>
  <c r="E171" i="18"/>
  <c r="M226" i="18"/>
  <c r="M171" i="18"/>
  <c r="U226" i="18"/>
  <c r="U171" i="18"/>
  <c r="G235" i="18"/>
  <c r="O235" i="18"/>
  <c r="W235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R161" i="18"/>
  <c r="Q164" i="18"/>
  <c r="Q168" i="18"/>
  <c r="Y169" i="18"/>
  <c r="Q172" i="18"/>
  <c r="Y173" i="18"/>
  <c r="G184" i="18"/>
  <c r="I217" i="19"/>
  <c r="S217" i="19"/>
  <c r="D226" i="19"/>
  <c r="L226" i="19"/>
  <c r="T226" i="19"/>
  <c r="B235" i="19"/>
  <c r="J235" i="19"/>
  <c r="R235" i="19"/>
  <c r="I237" i="19"/>
  <c r="Q237" i="19"/>
  <c r="Y237" i="19"/>
  <c r="C246" i="19"/>
  <c r="K246" i="19"/>
  <c r="S246" i="19"/>
  <c r="B248" i="19"/>
  <c r="J248" i="19"/>
  <c r="R248" i="19"/>
  <c r="E92" i="16"/>
  <c r="M92" i="16"/>
  <c r="U92" i="16"/>
  <c r="E93" i="16"/>
  <c r="M93" i="16"/>
  <c r="U93" i="16"/>
  <c r="D5" i="17"/>
  <c r="D171" i="17" s="1"/>
  <c r="L5" i="17"/>
  <c r="T5" i="17"/>
  <c r="T217" i="18" s="1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G5" i="18"/>
  <c r="G171" i="18" s="1"/>
  <c r="O5" i="18"/>
  <c r="O171" i="18" s="1"/>
  <c r="W5" i="18"/>
  <c r="W171" i="18" s="1"/>
  <c r="F223" i="18"/>
  <c r="F166" i="18"/>
  <c r="N223" i="18"/>
  <c r="N166" i="18"/>
  <c r="V223" i="18"/>
  <c r="V166" i="18"/>
  <c r="F226" i="18"/>
  <c r="F171" i="18"/>
  <c r="N226" i="18"/>
  <c r="N171" i="18"/>
  <c r="V226" i="18"/>
  <c r="V171" i="18"/>
  <c r="H235" i="18"/>
  <c r="P235" i="18"/>
  <c r="X235" i="18"/>
  <c r="G237" i="18"/>
  <c r="O237" i="18"/>
  <c r="W237" i="18"/>
  <c r="I246" i="18"/>
  <c r="Q246" i="18"/>
  <c r="Y246" i="18"/>
  <c r="H248" i="18"/>
  <c r="H209" i="18"/>
  <c r="P248" i="18"/>
  <c r="P209" i="18"/>
  <c r="X248" i="18"/>
  <c r="X209" i="18"/>
  <c r="X162" i="18"/>
  <c r="T163" i="18"/>
  <c r="R164" i="18"/>
  <c r="D165" i="18"/>
  <c r="P165" i="18"/>
  <c r="X166" i="18"/>
  <c r="T167" i="18"/>
  <c r="H168" i="18"/>
  <c r="R168" i="18"/>
  <c r="D169" i="18"/>
  <c r="P169" i="18"/>
  <c r="B170" i="18"/>
  <c r="L170" i="18"/>
  <c r="X170" i="18"/>
  <c r="R172" i="18"/>
  <c r="D173" i="18"/>
  <c r="B174" i="18"/>
  <c r="T175" i="18"/>
  <c r="H184" i="18"/>
  <c r="J217" i="19"/>
  <c r="T217" i="19"/>
  <c r="E226" i="19"/>
  <c r="M226" i="19"/>
  <c r="U226" i="19"/>
  <c r="C235" i="19"/>
  <c r="K235" i="19"/>
  <c r="S235" i="19"/>
  <c r="B237" i="19"/>
  <c r="J237" i="19"/>
  <c r="R237" i="19"/>
  <c r="D246" i="19"/>
  <c r="L246" i="19"/>
  <c r="T246" i="19"/>
  <c r="C248" i="19"/>
  <c r="K248" i="19"/>
  <c r="S248" i="19"/>
  <c r="I184" i="17"/>
  <c r="Q184" i="17"/>
  <c r="Y184" i="17"/>
  <c r="I203" i="17"/>
  <c r="Q203" i="17"/>
  <c r="Y203" i="17"/>
  <c r="I209" i="17"/>
  <c r="Q209" i="17"/>
  <c r="Y209" i="17"/>
  <c r="G226" i="18"/>
  <c r="O226" i="18"/>
  <c r="W226" i="18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D161" i="18"/>
  <c r="T161" i="18"/>
  <c r="D162" i="18"/>
  <c r="Y162" i="18"/>
  <c r="I164" i="18"/>
  <c r="Q165" i="18"/>
  <c r="Y166" i="18"/>
  <c r="I168" i="18"/>
  <c r="Q169" i="18"/>
  <c r="I184" i="18"/>
  <c r="Y209" i="18"/>
  <c r="K217" i="19"/>
  <c r="V217" i="19"/>
  <c r="F226" i="19"/>
  <c r="N226" i="19"/>
  <c r="V226" i="19"/>
  <c r="D235" i="19"/>
  <c r="L235" i="19"/>
  <c r="T235" i="19"/>
  <c r="C237" i="19"/>
  <c r="K237" i="19"/>
  <c r="S237" i="19"/>
  <c r="E246" i="19"/>
  <c r="M246" i="19"/>
  <c r="U246" i="19"/>
  <c r="D248" i="19"/>
  <c r="L248" i="19"/>
  <c r="T248" i="19"/>
  <c r="B190" i="17"/>
  <c r="J190" i="17"/>
  <c r="R190" i="17"/>
  <c r="B203" i="17"/>
  <c r="J203" i="17"/>
  <c r="R203" i="17"/>
  <c r="I217" i="18"/>
  <c r="Q217" i="18"/>
  <c r="H226" i="18"/>
  <c r="P226" i="18"/>
  <c r="X226" i="18"/>
  <c r="B235" i="18"/>
  <c r="J235" i="18"/>
  <c r="R235" i="18"/>
  <c r="I237" i="18"/>
  <c r="Q237" i="18"/>
  <c r="Y237" i="18"/>
  <c r="C246" i="18"/>
  <c r="K246" i="18"/>
  <c r="S246" i="18"/>
  <c r="B248" i="18"/>
  <c r="J248" i="18"/>
  <c r="R248" i="18"/>
  <c r="E161" i="18"/>
  <c r="P162" i="18"/>
  <c r="L163" i="18"/>
  <c r="X163" i="18"/>
  <c r="J164" i="18"/>
  <c r="T164" i="18"/>
  <c r="H165" i="18"/>
  <c r="R165" i="18"/>
  <c r="D166" i="18"/>
  <c r="P166" i="18"/>
  <c r="T168" i="18"/>
  <c r="R169" i="18"/>
  <c r="D170" i="18"/>
  <c r="P170" i="18"/>
  <c r="X171" i="18"/>
  <c r="T172" i="18"/>
  <c r="H173" i="18"/>
  <c r="D174" i="18"/>
  <c r="P174" i="18"/>
  <c r="X175" i="18"/>
  <c r="J184" i="18"/>
  <c r="H190" i="18"/>
  <c r="B217" i="19"/>
  <c r="L217" i="19"/>
  <c r="X217" i="19"/>
  <c r="G226" i="19"/>
  <c r="O226" i="19"/>
  <c r="W226" i="19"/>
  <c r="E235" i="19"/>
  <c r="M235" i="19"/>
  <c r="U235" i="19"/>
  <c r="D237" i="19"/>
  <c r="L237" i="19"/>
  <c r="T237" i="19"/>
  <c r="F246" i="19"/>
  <c r="N246" i="19"/>
  <c r="V246" i="19"/>
  <c r="E248" i="19"/>
  <c r="M248" i="19"/>
  <c r="U248" i="19"/>
  <c r="K184" i="17"/>
  <c r="S184" i="17"/>
  <c r="C209" i="17"/>
  <c r="K209" i="17"/>
  <c r="S209" i="17"/>
  <c r="R217" i="18"/>
  <c r="I226" i="18"/>
  <c r="Q226" i="18"/>
  <c r="Y226" i="18"/>
  <c r="C235" i="18"/>
  <c r="K235" i="18"/>
  <c r="S235" i="18"/>
  <c r="B237" i="18"/>
  <c r="J237" i="18"/>
  <c r="R237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Q162" i="18"/>
  <c r="Q166" i="18"/>
  <c r="Q170" i="18"/>
  <c r="Y171" i="18"/>
  <c r="Q174" i="18"/>
  <c r="Y175" i="18"/>
  <c r="K184" i="18"/>
  <c r="I190" i="18"/>
  <c r="C217" i="19"/>
  <c r="N217" i="19"/>
  <c r="Y217" i="19"/>
  <c r="H226" i="19"/>
  <c r="P226" i="19"/>
  <c r="X226" i="19"/>
  <c r="F235" i="19"/>
  <c r="N235" i="19"/>
  <c r="V235" i="19"/>
  <c r="E237" i="19"/>
  <c r="M237" i="19"/>
  <c r="U237" i="19"/>
  <c r="G246" i="19"/>
  <c r="O246" i="19"/>
  <c r="W246" i="19"/>
  <c r="F248" i="19"/>
  <c r="N248" i="19"/>
  <c r="V248" i="19"/>
  <c r="T171" i="17"/>
  <c r="D203" i="17"/>
  <c r="L203" i="17"/>
  <c r="T203" i="17"/>
  <c r="D209" i="17"/>
  <c r="L209" i="17"/>
  <c r="T209" i="17"/>
  <c r="C5" i="18"/>
  <c r="C166" i="18" s="1"/>
  <c r="K5" i="18"/>
  <c r="S5" i="18"/>
  <c r="S166" i="18" s="1"/>
  <c r="B226" i="18"/>
  <c r="J226" i="18"/>
  <c r="R226" i="18"/>
  <c r="D235" i="18"/>
  <c r="L235" i="18"/>
  <c r="T235" i="18"/>
  <c r="C237" i="18"/>
  <c r="K237" i="18"/>
  <c r="S237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H162" i="18"/>
  <c r="R162" i="18"/>
  <c r="D163" i="18"/>
  <c r="P163" i="18"/>
  <c r="X164" i="18"/>
  <c r="T165" i="18"/>
  <c r="H166" i="18"/>
  <c r="R166" i="18"/>
  <c r="D167" i="18"/>
  <c r="P167" i="18"/>
  <c r="B168" i="18"/>
  <c r="L168" i="18"/>
  <c r="X168" i="18"/>
  <c r="T169" i="18"/>
  <c r="R170" i="18"/>
  <c r="P171" i="18"/>
  <c r="X172" i="18"/>
  <c r="R174" i="18"/>
  <c r="P175" i="18"/>
  <c r="B184" i="18"/>
  <c r="L184" i="18"/>
  <c r="J190" i="18"/>
  <c r="J203" i="18"/>
  <c r="B209" i="18"/>
  <c r="D217" i="19"/>
  <c r="P217" i="19"/>
  <c r="I226" i="19"/>
  <c r="Q226" i="19"/>
  <c r="Y226" i="19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E190" i="17"/>
  <c r="M190" i="17"/>
  <c r="U190" i="17"/>
  <c r="C226" i="18"/>
  <c r="K226" i="18"/>
  <c r="S226" i="18"/>
  <c r="E235" i="18"/>
  <c r="E184" i="18"/>
  <c r="M235" i="18"/>
  <c r="M184" i="18"/>
  <c r="U235" i="18"/>
  <c r="U184" i="18"/>
  <c r="D237" i="18"/>
  <c r="L237" i="18"/>
  <c r="T237" i="18"/>
  <c r="F246" i="18"/>
  <c r="F203" i="18"/>
  <c r="N246" i="18"/>
  <c r="N203" i="18"/>
  <c r="V246" i="18"/>
  <c r="V203" i="18"/>
  <c r="E248" i="18"/>
  <c r="E209" i="18"/>
  <c r="M248" i="18"/>
  <c r="M209" i="18"/>
  <c r="U248" i="18"/>
  <c r="U209" i="18"/>
  <c r="P161" i="18"/>
  <c r="X161" i="18"/>
  <c r="Q163" i="18"/>
  <c r="Y164" i="18"/>
  <c r="Q167" i="18"/>
  <c r="Y168" i="18"/>
  <c r="Q171" i="18"/>
  <c r="Y172" i="18"/>
  <c r="Q175" i="18"/>
  <c r="C184" i="18"/>
  <c r="Y184" i="18"/>
  <c r="K190" i="18"/>
  <c r="K203" i="18"/>
  <c r="I209" i="18"/>
  <c r="F217" i="19"/>
  <c r="B226" i="19"/>
  <c r="J226" i="19"/>
  <c r="R226" i="19"/>
  <c r="H235" i="19"/>
  <c r="P235" i="19"/>
  <c r="X235" i="19"/>
  <c r="G237" i="19"/>
  <c r="O237" i="19"/>
  <c r="W237" i="19"/>
  <c r="I246" i="19"/>
  <c r="Q246" i="19"/>
  <c r="Y246" i="19"/>
  <c r="H248" i="19"/>
  <c r="P248" i="19"/>
  <c r="X248" i="19"/>
  <c r="F184" i="17"/>
  <c r="N184" i="17"/>
  <c r="V184" i="17"/>
  <c r="F190" i="17"/>
  <c r="N190" i="17"/>
  <c r="V190" i="17"/>
  <c r="F209" i="17"/>
  <c r="N209" i="17"/>
  <c r="V209" i="17"/>
  <c r="E217" i="18"/>
  <c r="E175" i="18"/>
  <c r="E174" i="18"/>
  <c r="E173" i="18"/>
  <c r="E172" i="18"/>
  <c r="E170" i="18"/>
  <c r="E169" i="18"/>
  <c r="E168" i="18"/>
  <c r="E16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U217" i="18"/>
  <c r="U175" i="18"/>
  <c r="U174" i="18"/>
  <c r="U173" i="18"/>
  <c r="U172" i="18"/>
  <c r="U170" i="18"/>
  <c r="U169" i="18"/>
  <c r="U168" i="18"/>
  <c r="U167" i="18"/>
  <c r="U165" i="18"/>
  <c r="U164" i="18"/>
  <c r="U163" i="18"/>
  <c r="U162" i="18"/>
  <c r="D226" i="18"/>
  <c r="L226" i="18"/>
  <c r="T226" i="18"/>
  <c r="F235" i="18"/>
  <c r="F184" i="18"/>
  <c r="N235" i="18"/>
  <c r="N184" i="18"/>
  <c r="V235" i="18"/>
  <c r="V184" i="18"/>
  <c r="E237" i="18"/>
  <c r="E190" i="18"/>
  <c r="M237" i="18"/>
  <c r="M190" i="18"/>
  <c r="U237" i="18"/>
  <c r="U190" i="18"/>
  <c r="G246" i="18"/>
  <c r="O246" i="18"/>
  <c r="W246" i="18"/>
  <c r="F248" i="18"/>
  <c r="F209" i="18"/>
  <c r="N248" i="18"/>
  <c r="N209" i="18"/>
  <c r="V248" i="18"/>
  <c r="V209" i="18"/>
  <c r="I161" i="18"/>
  <c r="Q161" i="18"/>
  <c r="J162" i="18"/>
  <c r="T162" i="18"/>
  <c r="R163" i="18"/>
  <c r="D164" i="18"/>
  <c r="P164" i="18"/>
  <c r="X165" i="18"/>
  <c r="T166" i="18"/>
  <c r="H167" i="18"/>
  <c r="R167" i="18"/>
  <c r="D168" i="18"/>
  <c r="P168" i="18"/>
  <c r="L169" i="18"/>
  <c r="X169" i="18"/>
  <c r="T170" i="18"/>
  <c r="H171" i="18"/>
  <c r="R171" i="18"/>
  <c r="D172" i="18"/>
  <c r="P172" i="18"/>
  <c r="B173" i="18"/>
  <c r="L173" i="18"/>
  <c r="X173" i="18"/>
  <c r="J174" i="18"/>
  <c r="T174" i="18"/>
  <c r="H175" i="18"/>
  <c r="R175" i="18"/>
  <c r="D184" i="18"/>
  <c r="B190" i="18"/>
  <c r="L190" i="18"/>
  <c r="X190" i="18"/>
  <c r="O203" i="18"/>
  <c r="J209" i="18"/>
  <c r="H217" i="19"/>
  <c r="R217" i="19"/>
  <c r="C226" i="19"/>
  <c r="K226" i="19"/>
  <c r="S226" i="19"/>
  <c r="I229" i="19"/>
  <c r="I192" i="19"/>
  <c r="I191" i="19"/>
  <c r="I188" i="19"/>
  <c r="I187" i="19"/>
  <c r="I185" i="19"/>
  <c r="I183" i="19"/>
  <c r="Q229" i="19"/>
  <c r="Q192" i="19"/>
  <c r="Q191" i="19"/>
  <c r="Q188" i="19"/>
  <c r="Q187" i="19"/>
  <c r="Q185" i="19"/>
  <c r="Q183" i="19"/>
  <c r="Y229" i="19"/>
  <c r="Y192" i="19"/>
  <c r="Y191" i="19"/>
  <c r="Y188" i="19"/>
  <c r="Y187" i="19"/>
  <c r="Y185" i="19"/>
  <c r="Y183" i="19"/>
  <c r="H187" i="19"/>
  <c r="H185" i="19"/>
  <c r="H183" i="19"/>
  <c r="P229" i="19"/>
  <c r="P192" i="19"/>
  <c r="P191" i="19"/>
  <c r="P188" i="19"/>
  <c r="P187" i="19"/>
  <c r="P185" i="19"/>
  <c r="P183" i="19"/>
  <c r="X229" i="19"/>
  <c r="X192" i="19"/>
  <c r="X191" i="19"/>
  <c r="X188" i="19"/>
  <c r="X187" i="19"/>
  <c r="X185" i="19"/>
  <c r="X183" i="19"/>
  <c r="B246" i="19"/>
  <c r="J246" i="19"/>
  <c r="R246" i="19"/>
  <c r="I248" i="19"/>
  <c r="Q248" i="19"/>
  <c r="Y248" i="19"/>
  <c r="F61" i="19"/>
  <c r="N61" i="19"/>
  <c r="N190" i="19" s="1"/>
  <c r="V61" i="19"/>
  <c r="V190" i="19" s="1"/>
  <c r="H165" i="19"/>
  <c r="P165" i="19"/>
  <c r="X165" i="19"/>
  <c r="H167" i="19"/>
  <c r="P167" i="19"/>
  <c r="X167" i="19"/>
  <c r="H168" i="19"/>
  <c r="P168" i="19"/>
  <c r="X168" i="19"/>
  <c r="H169" i="19"/>
  <c r="P169" i="19"/>
  <c r="X169" i="19"/>
  <c r="H171" i="19"/>
  <c r="P171" i="19"/>
  <c r="X171" i="19"/>
  <c r="H172" i="19"/>
  <c r="P172" i="19"/>
  <c r="X172" i="19"/>
  <c r="H173" i="19"/>
  <c r="P173" i="19"/>
  <c r="X173" i="19"/>
  <c r="H176" i="19"/>
  <c r="P176" i="19"/>
  <c r="X176" i="19"/>
  <c r="P184" i="19"/>
  <c r="X184" i="19"/>
  <c r="P190" i="19"/>
  <c r="X190" i="19"/>
  <c r="H203" i="19"/>
  <c r="P203" i="19"/>
  <c r="X203" i="19"/>
  <c r="H209" i="19"/>
  <c r="P209" i="19"/>
  <c r="X209" i="19"/>
  <c r="H237" i="19"/>
  <c r="P237" i="19"/>
  <c r="X237" i="19"/>
  <c r="J69" i="20"/>
  <c r="B70" i="20"/>
  <c r="R70" i="20"/>
  <c r="S78" i="20"/>
  <c r="S169" i="4" s="1"/>
  <c r="B205" i="21"/>
  <c r="J205" i="21"/>
  <c r="R205" i="21"/>
  <c r="E5" i="19"/>
  <c r="M5" i="19"/>
  <c r="U5" i="19"/>
  <c r="G61" i="19"/>
  <c r="O61" i="19"/>
  <c r="W61" i="19"/>
  <c r="I165" i="19"/>
  <c r="Q165" i="19"/>
  <c r="Y165" i="19"/>
  <c r="I167" i="19"/>
  <c r="Q167" i="19"/>
  <c r="Y167" i="19"/>
  <c r="I168" i="19"/>
  <c r="Q168" i="19"/>
  <c r="Y168" i="19"/>
  <c r="I169" i="19"/>
  <c r="Q169" i="19"/>
  <c r="Y169" i="19"/>
  <c r="I171" i="19"/>
  <c r="Q171" i="19"/>
  <c r="Y171" i="19"/>
  <c r="I172" i="19"/>
  <c r="Q172" i="19"/>
  <c r="Y172" i="19"/>
  <c r="I173" i="19"/>
  <c r="Q173" i="19"/>
  <c r="Y173" i="19"/>
  <c r="I176" i="19"/>
  <c r="Q176" i="19"/>
  <c r="Y176" i="19"/>
  <c r="I184" i="19"/>
  <c r="Q184" i="19"/>
  <c r="Y184" i="19"/>
  <c r="I190" i="19"/>
  <c r="Q190" i="19"/>
  <c r="Y190" i="19"/>
  <c r="I203" i="19"/>
  <c r="Q203" i="19"/>
  <c r="Y203" i="19"/>
  <c r="I209" i="19"/>
  <c r="Q209" i="19"/>
  <c r="Y209" i="19"/>
  <c r="I235" i="19"/>
  <c r="Q235" i="19"/>
  <c r="Y235" i="19"/>
  <c r="K69" i="20"/>
  <c r="C70" i="20"/>
  <c r="K71" i="20"/>
  <c r="C205" i="21"/>
  <c r="K205" i="21"/>
  <c r="S205" i="21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B171" i="19"/>
  <c r="J171" i="19"/>
  <c r="R171" i="19"/>
  <c r="B172" i="19"/>
  <c r="J172" i="19"/>
  <c r="R172" i="19"/>
  <c r="B173" i="19"/>
  <c r="J173" i="19"/>
  <c r="R173" i="19"/>
  <c r="B176" i="19"/>
  <c r="J176" i="19"/>
  <c r="R176" i="19"/>
  <c r="B183" i="19"/>
  <c r="J183" i="19"/>
  <c r="R183" i="19"/>
  <c r="B184" i="19"/>
  <c r="J184" i="19"/>
  <c r="R184" i="19"/>
  <c r="B185" i="19"/>
  <c r="J185" i="19"/>
  <c r="R185" i="19"/>
  <c r="B187" i="19"/>
  <c r="J187" i="19"/>
  <c r="R187" i="19"/>
  <c r="B188" i="19"/>
  <c r="J188" i="19"/>
  <c r="R188" i="19"/>
  <c r="B190" i="19"/>
  <c r="J190" i="19"/>
  <c r="R190" i="19"/>
  <c r="B191" i="19"/>
  <c r="J191" i="19"/>
  <c r="R191" i="19"/>
  <c r="B192" i="19"/>
  <c r="J192" i="19"/>
  <c r="R192" i="19"/>
  <c r="B203" i="19"/>
  <c r="J203" i="19"/>
  <c r="R203" i="19"/>
  <c r="B209" i="19"/>
  <c r="J209" i="19"/>
  <c r="R209" i="19"/>
  <c r="L69" i="20"/>
  <c r="D70" i="20"/>
  <c r="T70" i="20"/>
  <c r="L71" i="20"/>
  <c r="G5" i="19"/>
  <c r="O5" i="19"/>
  <c r="O171" i="19" s="1"/>
  <c r="W5" i="19"/>
  <c r="W171" i="19" s="1"/>
  <c r="C165" i="19"/>
  <c r="K165" i="19"/>
  <c r="S165" i="19"/>
  <c r="C167" i="19"/>
  <c r="K167" i="19"/>
  <c r="S167" i="19"/>
  <c r="C168" i="19"/>
  <c r="K168" i="19"/>
  <c r="S168" i="19"/>
  <c r="C169" i="19"/>
  <c r="K169" i="19"/>
  <c r="S169" i="19"/>
  <c r="C171" i="19"/>
  <c r="K171" i="19"/>
  <c r="S171" i="19"/>
  <c r="C172" i="19"/>
  <c r="K172" i="19"/>
  <c r="S172" i="19"/>
  <c r="C173" i="19"/>
  <c r="K173" i="19"/>
  <c r="S173" i="19"/>
  <c r="C176" i="19"/>
  <c r="K176" i="19"/>
  <c r="S176" i="19"/>
  <c r="C183" i="19"/>
  <c r="K183" i="19"/>
  <c r="S183" i="19"/>
  <c r="C184" i="19"/>
  <c r="K184" i="19"/>
  <c r="S184" i="19"/>
  <c r="C185" i="19"/>
  <c r="K185" i="19"/>
  <c r="S185" i="19"/>
  <c r="C187" i="19"/>
  <c r="K187" i="19"/>
  <c r="S187" i="19"/>
  <c r="C188" i="19"/>
  <c r="K188" i="19"/>
  <c r="S188" i="19"/>
  <c r="C190" i="19"/>
  <c r="K190" i="19"/>
  <c r="S190" i="19"/>
  <c r="C191" i="19"/>
  <c r="K191" i="19"/>
  <c r="S191" i="19"/>
  <c r="C192" i="19"/>
  <c r="K192" i="19"/>
  <c r="S192" i="19"/>
  <c r="C203" i="19"/>
  <c r="K203" i="19"/>
  <c r="S203" i="19"/>
  <c r="C209" i="19"/>
  <c r="K209" i="19"/>
  <c r="S209" i="19"/>
  <c r="N69" i="20"/>
  <c r="F70" i="20"/>
  <c r="V70" i="20"/>
  <c r="N71" i="20"/>
  <c r="C77" i="20"/>
  <c r="C168" i="4" s="1"/>
  <c r="D183" i="19"/>
  <c r="L183" i="19"/>
  <c r="T183" i="19"/>
  <c r="D184" i="19"/>
  <c r="L184" i="19"/>
  <c r="T184" i="19"/>
  <c r="D185" i="19"/>
  <c r="L185" i="19"/>
  <c r="T185" i="19"/>
  <c r="D187" i="19"/>
  <c r="L187" i="19"/>
  <c r="T187" i="19"/>
  <c r="D188" i="19"/>
  <c r="L188" i="19"/>
  <c r="T188" i="19"/>
  <c r="D190" i="19"/>
  <c r="L190" i="19"/>
  <c r="T190" i="19"/>
  <c r="D191" i="19"/>
  <c r="L191" i="19"/>
  <c r="T191" i="19"/>
  <c r="D192" i="19"/>
  <c r="L192" i="19"/>
  <c r="T192" i="19"/>
  <c r="D203" i="19"/>
  <c r="L203" i="19"/>
  <c r="T203" i="19"/>
  <c r="D209" i="19"/>
  <c r="L209" i="19"/>
  <c r="T209" i="19"/>
  <c r="B69" i="20"/>
  <c r="R69" i="20"/>
  <c r="J70" i="20"/>
  <c r="B71" i="20"/>
  <c r="R71" i="20"/>
  <c r="M171" i="19"/>
  <c r="U171" i="19"/>
  <c r="E183" i="19"/>
  <c r="M183" i="19"/>
  <c r="U183" i="19"/>
  <c r="E184" i="19"/>
  <c r="M184" i="19"/>
  <c r="U184" i="19"/>
  <c r="E185" i="19"/>
  <c r="M185" i="19"/>
  <c r="U185" i="19"/>
  <c r="E187" i="19"/>
  <c r="M187" i="19"/>
  <c r="U187" i="19"/>
  <c r="E188" i="19"/>
  <c r="M188" i="19"/>
  <c r="U188" i="19"/>
  <c r="E190" i="19"/>
  <c r="M190" i="19"/>
  <c r="U190" i="19"/>
  <c r="E191" i="19"/>
  <c r="M191" i="19"/>
  <c r="U191" i="19"/>
  <c r="E192" i="19"/>
  <c r="M192" i="19"/>
  <c r="U192" i="19"/>
  <c r="E203" i="19"/>
  <c r="M203" i="19"/>
  <c r="U203" i="19"/>
  <c r="E209" i="19"/>
  <c r="M209" i="19"/>
  <c r="U209" i="19"/>
  <c r="E77" i="20"/>
  <c r="E168" i="4" s="1"/>
  <c r="E69" i="20"/>
  <c r="S69" i="20"/>
  <c r="K70" i="20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F176" i="19"/>
  <c r="N176" i="19"/>
  <c r="V176" i="19"/>
  <c r="F190" i="19"/>
  <c r="F203" i="19"/>
  <c r="N203" i="19"/>
  <c r="V203" i="19"/>
  <c r="F209" i="19"/>
  <c r="N209" i="19"/>
  <c r="V209" i="19"/>
  <c r="D69" i="20"/>
  <c r="T69" i="20"/>
  <c r="L70" i="20"/>
  <c r="D71" i="20"/>
  <c r="T71" i="20"/>
  <c r="H205" i="21"/>
  <c r="P205" i="21"/>
  <c r="X205" i="21"/>
  <c r="G171" i="19"/>
  <c r="G184" i="19"/>
  <c r="O184" i="19"/>
  <c r="W184" i="19"/>
  <c r="G190" i="19"/>
  <c r="O190" i="19"/>
  <c r="W190" i="19"/>
  <c r="G203" i="19"/>
  <c r="O203" i="19"/>
  <c r="W203" i="19"/>
  <c r="G209" i="19"/>
  <c r="O209" i="19"/>
  <c r="W209" i="19"/>
  <c r="F69" i="20"/>
  <c r="V69" i="20"/>
  <c r="N70" i="20"/>
  <c r="F71" i="20"/>
  <c r="V71" i="20"/>
  <c r="I205" i="21"/>
  <c r="Q205" i="21"/>
  <c r="Y205" i="21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G201" i="22"/>
  <c r="O201" i="22"/>
  <c r="G202" i="22"/>
  <c r="O202" i="22"/>
  <c r="W202" i="22"/>
  <c r="O203" i="22"/>
  <c r="W203" i="22"/>
  <c r="H211" i="22"/>
  <c r="X211" i="22"/>
  <c r="B175" i="22"/>
  <c r="B213" i="22"/>
  <c r="J213" i="22"/>
  <c r="J175" i="22"/>
  <c r="R175" i="22"/>
  <c r="R213" i="22"/>
  <c r="P171" i="22"/>
  <c r="D201" i="22"/>
  <c r="U202" i="22"/>
  <c r="O211" i="22"/>
  <c r="U179" i="23"/>
  <c r="U176" i="23"/>
  <c r="U170" i="23"/>
  <c r="U172" i="23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H201" i="22"/>
  <c r="P201" i="22"/>
  <c r="H202" i="22"/>
  <c r="P202" i="22"/>
  <c r="X202" i="22"/>
  <c r="P203" i="22"/>
  <c r="X203" i="22"/>
  <c r="I211" i="22"/>
  <c r="Q211" i="22"/>
  <c r="C213" i="22"/>
  <c r="C175" i="22"/>
  <c r="K213" i="22"/>
  <c r="K175" i="22"/>
  <c r="S213" i="22"/>
  <c r="S175" i="22"/>
  <c r="D141" i="22"/>
  <c r="D132" i="22" s="1"/>
  <c r="L141" i="22"/>
  <c r="L132" i="22" s="1"/>
  <c r="T141" i="22"/>
  <c r="T132" i="22" s="1"/>
  <c r="G157" i="22"/>
  <c r="O160" i="22"/>
  <c r="Q171" i="22"/>
  <c r="E201" i="22"/>
  <c r="V202" i="22"/>
  <c r="F143" i="23"/>
  <c r="F137" i="23"/>
  <c r="F140" i="23"/>
  <c r="N144" i="23"/>
  <c r="N139" i="23"/>
  <c r="N143" i="23"/>
  <c r="N137" i="23"/>
  <c r="N132" i="23" s="1"/>
  <c r="V140" i="23"/>
  <c r="V144" i="23"/>
  <c r="V139" i="23"/>
  <c r="V143" i="23"/>
  <c r="V137" i="23"/>
  <c r="F192" i="23"/>
  <c r="F183" i="23" s="1"/>
  <c r="F141" i="23"/>
  <c r="N192" i="23"/>
  <c r="N183" i="23" s="1"/>
  <c r="N141" i="23"/>
  <c r="C161" i="23"/>
  <c r="C155" i="23"/>
  <c r="C154" i="23"/>
  <c r="C158" i="23"/>
  <c r="C163" i="23"/>
  <c r="C151" i="23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F192" i="22"/>
  <c r="N192" i="22"/>
  <c r="V192" i="22"/>
  <c r="I201" i="22"/>
  <c r="Q201" i="22"/>
  <c r="Y201" i="22"/>
  <c r="Q202" i="22"/>
  <c r="Y202" i="22"/>
  <c r="I203" i="22"/>
  <c r="Y203" i="22"/>
  <c r="B211" i="22"/>
  <c r="B171" i="22"/>
  <c r="J171" i="22"/>
  <c r="J211" i="22"/>
  <c r="R171" i="22"/>
  <c r="R211" i="22"/>
  <c r="D213" i="22"/>
  <c r="L213" i="22"/>
  <c r="T213" i="22"/>
  <c r="E141" i="22"/>
  <c r="E132" i="22" s="1"/>
  <c r="M141" i="22"/>
  <c r="M132" i="22" s="1"/>
  <c r="U141" i="22"/>
  <c r="U132" i="22" s="1"/>
  <c r="M153" i="22"/>
  <c r="H157" i="22"/>
  <c r="P160" i="22"/>
  <c r="L175" i="22"/>
  <c r="Y179" i="23"/>
  <c r="Y176" i="23"/>
  <c r="Y172" i="23"/>
  <c r="Y170" i="23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G192" i="22"/>
  <c r="O192" i="22"/>
  <c r="W192" i="22"/>
  <c r="B201" i="22"/>
  <c r="J201" i="22"/>
  <c r="R153" i="22"/>
  <c r="R201" i="22"/>
  <c r="B157" i="22"/>
  <c r="B202" i="22"/>
  <c r="R202" i="22"/>
  <c r="R157" i="22"/>
  <c r="B160" i="22"/>
  <c r="B203" i="22"/>
  <c r="J160" i="22"/>
  <c r="J203" i="22"/>
  <c r="C211" i="22"/>
  <c r="C171" i="22"/>
  <c r="K211" i="22"/>
  <c r="K171" i="22"/>
  <c r="S211" i="22"/>
  <c r="S171" i="22"/>
  <c r="E213" i="22"/>
  <c r="U213" i="22"/>
  <c r="F141" i="22"/>
  <c r="F132" i="22" s="1"/>
  <c r="N141" i="22"/>
  <c r="N132" i="22" s="1"/>
  <c r="V141" i="22"/>
  <c r="V132" i="22" s="1"/>
  <c r="N153" i="22"/>
  <c r="I157" i="22"/>
  <c r="Q160" i="22"/>
  <c r="E171" i="22"/>
  <c r="M175" i="22"/>
  <c r="I141" i="21"/>
  <c r="I132" i="21" s="1"/>
  <c r="Q141" i="21"/>
  <c r="Q132" i="21" s="1"/>
  <c r="Y141" i="21"/>
  <c r="Y132" i="21" s="1"/>
  <c r="I171" i="21"/>
  <c r="Q171" i="21"/>
  <c r="Y171" i="21"/>
  <c r="I175" i="21"/>
  <c r="Q175" i="21"/>
  <c r="Y175" i="21"/>
  <c r="H192" i="22"/>
  <c r="P192" i="22"/>
  <c r="X192" i="22"/>
  <c r="C201" i="22"/>
  <c r="K201" i="22"/>
  <c r="S201" i="22"/>
  <c r="C202" i="22"/>
  <c r="K202" i="22"/>
  <c r="S202" i="22"/>
  <c r="C203" i="22"/>
  <c r="K203" i="22"/>
  <c r="S203" i="22"/>
  <c r="D211" i="22"/>
  <c r="L211" i="22"/>
  <c r="T211" i="22"/>
  <c r="F213" i="22"/>
  <c r="F175" i="22"/>
  <c r="N175" i="22"/>
  <c r="N213" i="22"/>
  <c r="V213" i="22"/>
  <c r="V175" i="22"/>
  <c r="G141" i="22"/>
  <c r="G132" i="22" s="1"/>
  <c r="O141" i="22"/>
  <c r="O132" i="22" s="1"/>
  <c r="W141" i="22"/>
  <c r="W132" i="22" s="1"/>
  <c r="K157" i="22"/>
  <c r="S160" i="22"/>
  <c r="W213" i="22"/>
  <c r="B141" i="21"/>
  <c r="B132" i="21" s="1"/>
  <c r="J141" i="21"/>
  <c r="J132" i="21" s="1"/>
  <c r="R141" i="21"/>
  <c r="R132" i="21" s="1"/>
  <c r="B171" i="21"/>
  <c r="J171" i="21"/>
  <c r="R171" i="21"/>
  <c r="B175" i="21"/>
  <c r="J175" i="21"/>
  <c r="R175" i="21"/>
  <c r="I192" i="22"/>
  <c r="Q192" i="22"/>
  <c r="Y192" i="22"/>
  <c r="L201" i="22"/>
  <c r="T201" i="22"/>
  <c r="D202" i="22"/>
  <c r="L202" i="22"/>
  <c r="T202" i="22"/>
  <c r="D203" i="22"/>
  <c r="L203" i="22"/>
  <c r="T203" i="22"/>
  <c r="M211" i="22"/>
  <c r="U211" i="22"/>
  <c r="G213" i="22"/>
  <c r="G175" i="22"/>
  <c r="O175" i="22"/>
  <c r="O213" i="22"/>
  <c r="H141" i="22"/>
  <c r="H132" i="22" s="1"/>
  <c r="P141" i="22"/>
  <c r="P132" i="22" s="1"/>
  <c r="X141" i="22"/>
  <c r="X132" i="22" s="1"/>
  <c r="Y153" i="22"/>
  <c r="L157" i="22"/>
  <c r="I160" i="22"/>
  <c r="T160" i="22"/>
  <c r="R203" i="22"/>
  <c r="D132" i="23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B192" i="22"/>
  <c r="J192" i="22"/>
  <c r="R192" i="22"/>
  <c r="U201" i="22"/>
  <c r="E202" i="22"/>
  <c r="M202" i="22"/>
  <c r="E203" i="22"/>
  <c r="M203" i="22"/>
  <c r="U203" i="22"/>
  <c r="N211" i="22"/>
  <c r="N171" i="22"/>
  <c r="V211" i="22"/>
  <c r="V171" i="22"/>
  <c r="H213" i="22"/>
  <c r="P213" i="22"/>
  <c r="X213" i="22"/>
  <c r="I141" i="22"/>
  <c r="I132" i="22" s="1"/>
  <c r="Q141" i="22"/>
  <c r="Q132" i="22" s="1"/>
  <c r="Y141" i="22"/>
  <c r="Y132" i="22" s="1"/>
  <c r="I153" i="22"/>
  <c r="Q153" i="22"/>
  <c r="C157" i="22"/>
  <c r="M157" i="22"/>
  <c r="X157" i="22"/>
  <c r="K160" i="22"/>
  <c r="U160" i="22"/>
  <c r="L171" i="22"/>
  <c r="D175" i="22"/>
  <c r="T175" i="22"/>
  <c r="O175" i="23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C192" i="22"/>
  <c r="K192" i="22"/>
  <c r="S192" i="22"/>
  <c r="F201" i="22"/>
  <c r="V201" i="22"/>
  <c r="F202" i="22"/>
  <c r="F157" i="22"/>
  <c r="N202" i="22"/>
  <c r="N157" i="22"/>
  <c r="F203" i="22"/>
  <c r="F160" i="22"/>
  <c r="N203" i="22"/>
  <c r="N160" i="22"/>
  <c r="V203" i="22"/>
  <c r="V160" i="22"/>
  <c r="G171" i="22"/>
  <c r="G211" i="22"/>
  <c r="W211" i="22"/>
  <c r="W171" i="22"/>
  <c r="I213" i="22"/>
  <c r="Q213" i="22"/>
  <c r="Y213" i="22"/>
  <c r="B141" i="22"/>
  <c r="B132" i="22" s="1"/>
  <c r="J141" i="22"/>
  <c r="J132" i="22" s="1"/>
  <c r="R141" i="22"/>
  <c r="R132" i="22" s="1"/>
  <c r="B153" i="22"/>
  <c r="J153" i="22"/>
  <c r="S153" i="22"/>
  <c r="D157" i="22"/>
  <c r="Y157" i="22"/>
  <c r="L160" i="22"/>
  <c r="M171" i="22"/>
  <c r="E175" i="22"/>
  <c r="U175" i="22"/>
  <c r="J202" i="22"/>
  <c r="F211" i="22"/>
  <c r="M161" i="23"/>
  <c r="M155" i="23"/>
  <c r="M160" i="23"/>
  <c r="M154" i="23"/>
  <c r="Y163" i="23"/>
  <c r="Y161" i="23"/>
  <c r="Y158" i="23"/>
  <c r="Y155" i="23"/>
  <c r="Y154" i="23"/>
  <c r="Y151" i="23"/>
  <c r="G201" i="23"/>
  <c r="G48" i="23"/>
  <c r="G153" i="23" s="1"/>
  <c r="O201" i="23"/>
  <c r="O48" i="23"/>
  <c r="O160" i="23" s="1"/>
  <c r="W201" i="23"/>
  <c r="W48" i="23"/>
  <c r="W153" i="23"/>
  <c r="G202" i="23"/>
  <c r="O202" i="23"/>
  <c r="O157" i="23"/>
  <c r="W202" i="23"/>
  <c r="W157" i="23"/>
  <c r="G203" i="23"/>
  <c r="O203" i="23"/>
  <c r="W203" i="23"/>
  <c r="W160" i="23"/>
  <c r="H201" i="23"/>
  <c r="H194" i="23" s="1"/>
  <c r="H48" i="23"/>
  <c r="P201" i="23"/>
  <c r="P194" i="23" s="1"/>
  <c r="P48" i="23"/>
  <c r="P157" i="23" s="1"/>
  <c r="X201" i="23"/>
  <c r="X194" i="23" s="1"/>
  <c r="X48" i="23"/>
  <c r="B179" i="23"/>
  <c r="B176" i="23"/>
  <c r="B172" i="23"/>
  <c r="B170" i="23"/>
  <c r="L179" i="23"/>
  <c r="L176" i="23"/>
  <c r="L172" i="23"/>
  <c r="L165" i="23" s="1"/>
  <c r="G139" i="23"/>
  <c r="O140" i="23"/>
  <c r="W141" i="23"/>
  <c r="G144" i="23"/>
  <c r="S154" i="23"/>
  <c r="C157" i="23"/>
  <c r="S160" i="23"/>
  <c r="F172" i="23"/>
  <c r="V176" i="23"/>
  <c r="F205" i="23"/>
  <c r="N205" i="23"/>
  <c r="L136" i="25"/>
  <c r="T136" i="25"/>
  <c r="Q163" i="23"/>
  <c r="Q161" i="23"/>
  <c r="Q158" i="23"/>
  <c r="Q155" i="23"/>
  <c r="Q154" i="23"/>
  <c r="Q151" i="23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Q160" i="23"/>
  <c r="Y203" i="23"/>
  <c r="Y160" i="23"/>
  <c r="C99" i="23"/>
  <c r="C175" i="23" s="1"/>
  <c r="M99" i="23"/>
  <c r="M171" i="23" s="1"/>
  <c r="H211" i="23"/>
  <c r="H205" i="23" s="1"/>
  <c r="H99" i="23"/>
  <c r="P211" i="23"/>
  <c r="P205" i="23" s="1"/>
  <c r="P99" i="23"/>
  <c r="X211" i="23"/>
  <c r="X205" i="23" s="1"/>
  <c r="X99" i="23"/>
  <c r="B213" i="23"/>
  <c r="B175" i="23"/>
  <c r="J213" i="23"/>
  <c r="R213" i="23"/>
  <c r="R175" i="23"/>
  <c r="L137" i="23"/>
  <c r="H139" i="23"/>
  <c r="T139" i="23"/>
  <c r="P140" i="23"/>
  <c r="D141" i="23"/>
  <c r="X141" i="23"/>
  <c r="L143" i="23"/>
  <c r="D151" i="23"/>
  <c r="N151" i="23"/>
  <c r="L153" i="23"/>
  <c r="V153" i="23"/>
  <c r="T154" i="23"/>
  <c r="F155" i="23"/>
  <c r="D157" i="23"/>
  <c r="N157" i="23"/>
  <c r="X157" i="23"/>
  <c r="V158" i="23"/>
  <c r="H160" i="23"/>
  <c r="T160" i="23"/>
  <c r="D163" i="23"/>
  <c r="N163" i="23"/>
  <c r="M136" i="25"/>
  <c r="U136" i="25"/>
  <c r="I144" i="23"/>
  <c r="I143" i="23"/>
  <c r="I140" i="23"/>
  <c r="I139" i="23"/>
  <c r="I137" i="23"/>
  <c r="Q144" i="23"/>
  <c r="Q143" i="23"/>
  <c r="Q140" i="23"/>
  <c r="Q139" i="23"/>
  <c r="Q137" i="23"/>
  <c r="Y144" i="23"/>
  <c r="Y143" i="23"/>
  <c r="Y140" i="23"/>
  <c r="Y139" i="23"/>
  <c r="Y137" i="23"/>
  <c r="I192" i="23"/>
  <c r="I183" i="23" s="1"/>
  <c r="I141" i="23"/>
  <c r="Q192" i="23"/>
  <c r="Q183" i="23" s="1"/>
  <c r="Q141" i="23"/>
  <c r="Y192" i="23"/>
  <c r="Y183" i="23" s="1"/>
  <c r="Y141" i="23"/>
  <c r="R163" i="23"/>
  <c r="R161" i="23"/>
  <c r="R158" i="23"/>
  <c r="R155" i="23"/>
  <c r="R154" i="23"/>
  <c r="R151" i="23"/>
  <c r="B201" i="23"/>
  <c r="B153" i="23"/>
  <c r="J201" i="23"/>
  <c r="J153" i="23"/>
  <c r="R201" i="23"/>
  <c r="R153" i="23"/>
  <c r="B202" i="23"/>
  <c r="B157" i="23"/>
  <c r="J202" i="23"/>
  <c r="J157" i="23"/>
  <c r="R202" i="23"/>
  <c r="R157" i="23"/>
  <c r="B203" i="23"/>
  <c r="B160" i="23"/>
  <c r="J203" i="23"/>
  <c r="J160" i="23"/>
  <c r="R203" i="23"/>
  <c r="R160" i="23"/>
  <c r="I211" i="23"/>
  <c r="I205" i="23" s="1"/>
  <c r="Q211" i="23"/>
  <c r="Q205" i="23" s="1"/>
  <c r="Q171" i="23"/>
  <c r="Y211" i="23"/>
  <c r="Y205" i="23" s="1"/>
  <c r="Y171" i="23"/>
  <c r="M137" i="23"/>
  <c r="W137" i="23"/>
  <c r="G140" i="23"/>
  <c r="E141" i="23"/>
  <c r="O141" i="23"/>
  <c r="M143" i="23"/>
  <c r="W143" i="23"/>
  <c r="E151" i="23"/>
  <c r="C153" i="23"/>
  <c r="U154" i="23"/>
  <c r="S155" i="23"/>
  <c r="E157" i="23"/>
  <c r="U160" i="23"/>
  <c r="S161" i="23"/>
  <c r="E163" i="23"/>
  <c r="U171" i="23"/>
  <c r="V172" i="23"/>
  <c r="N175" i="23"/>
  <c r="F176" i="23"/>
  <c r="I163" i="23"/>
  <c r="I161" i="23"/>
  <c r="I158" i="23"/>
  <c r="I155" i="23"/>
  <c r="I154" i="23"/>
  <c r="I151" i="23"/>
  <c r="E179" i="23"/>
  <c r="E176" i="23"/>
  <c r="Q179" i="23"/>
  <c r="Q176" i="23"/>
  <c r="Q172" i="23"/>
  <c r="Q170" i="23"/>
  <c r="B211" i="23"/>
  <c r="B205" i="23" s="1"/>
  <c r="B171" i="23"/>
  <c r="J211" i="23"/>
  <c r="R211" i="23"/>
  <c r="R171" i="23"/>
  <c r="D213" i="23"/>
  <c r="D205" i="23" s="1"/>
  <c r="D175" i="23"/>
  <c r="L213" i="23"/>
  <c r="L175" i="23"/>
  <c r="T213" i="23"/>
  <c r="F151" i="23"/>
  <c r="D153" i="23"/>
  <c r="N153" i="23"/>
  <c r="X153" i="23"/>
  <c r="V154" i="23"/>
  <c r="T155" i="23"/>
  <c r="F157" i="23"/>
  <c r="D158" i="23"/>
  <c r="N158" i="23"/>
  <c r="L160" i="23"/>
  <c r="V160" i="23"/>
  <c r="L170" i="23"/>
  <c r="J163" i="23"/>
  <c r="J161" i="23"/>
  <c r="J158" i="23"/>
  <c r="J155" i="23"/>
  <c r="J154" i="23"/>
  <c r="J151" i="23"/>
  <c r="R179" i="23"/>
  <c r="R176" i="23"/>
  <c r="R172" i="23"/>
  <c r="R170" i="23"/>
  <c r="E213" i="23"/>
  <c r="E205" i="23" s="1"/>
  <c r="E175" i="23"/>
  <c r="M213" i="23"/>
  <c r="M205" i="23" s="1"/>
  <c r="U175" i="23"/>
  <c r="U213" i="23"/>
  <c r="U205" i="23" s="1"/>
  <c r="E137" i="23"/>
  <c r="O137" i="23"/>
  <c r="O132" i="23" s="1"/>
  <c r="M139" i="23"/>
  <c r="W139" i="23"/>
  <c r="G141" i="23"/>
  <c r="E143" i="23"/>
  <c r="O143" i="23"/>
  <c r="M144" i="23"/>
  <c r="W144" i="23"/>
  <c r="S151" i="23"/>
  <c r="S157" i="23"/>
  <c r="C160" i="23"/>
  <c r="S163" i="23"/>
  <c r="P136" i="25"/>
  <c r="K48" i="23"/>
  <c r="K153" i="23" s="1"/>
  <c r="I99" i="23"/>
  <c r="S99" i="23"/>
  <c r="S175" i="23" s="1"/>
  <c r="L171" i="23"/>
  <c r="L211" i="23"/>
  <c r="T211" i="23"/>
  <c r="P137" i="23"/>
  <c r="D139" i="23"/>
  <c r="X139" i="23"/>
  <c r="H141" i="23"/>
  <c r="H132" i="23" s="1"/>
  <c r="T141" i="23"/>
  <c r="T151" i="23"/>
  <c r="F153" i="23"/>
  <c r="P153" i="23"/>
  <c r="N154" i="23"/>
  <c r="V155" i="23"/>
  <c r="H157" i="23"/>
  <c r="T157" i="23"/>
  <c r="D160" i="23"/>
  <c r="N170" i="23"/>
  <c r="X171" i="23"/>
  <c r="N172" i="23"/>
  <c r="N176" i="23"/>
  <c r="C205" i="23"/>
  <c r="Q136" i="25"/>
  <c r="B163" i="23"/>
  <c r="B161" i="23"/>
  <c r="B158" i="23"/>
  <c r="B155" i="23"/>
  <c r="B154" i="23"/>
  <c r="B151" i="23"/>
  <c r="L48" i="23"/>
  <c r="J99" i="23"/>
  <c r="J171" i="23" s="1"/>
  <c r="T99" i="23"/>
  <c r="T175" i="23" s="1"/>
  <c r="G213" i="23"/>
  <c r="G205" i="23" s="1"/>
  <c r="G99" i="23"/>
  <c r="O213" i="23"/>
  <c r="O205" i="23" s="1"/>
  <c r="O99" i="23"/>
  <c r="W213" i="23"/>
  <c r="W205" i="23" s="1"/>
  <c r="W99" i="23"/>
  <c r="G137" i="23"/>
  <c r="G132" i="23" s="1"/>
  <c r="E139" i="23"/>
  <c r="O139" i="23"/>
  <c r="U151" i="23"/>
  <c r="S153" i="23"/>
  <c r="E154" i="23"/>
  <c r="U157" i="23"/>
  <c r="E170" i="23"/>
  <c r="N171" i="23"/>
  <c r="F175" i="23"/>
  <c r="I175" i="23"/>
  <c r="Q175" i="23"/>
  <c r="Y175" i="23"/>
  <c r="E67" i="24"/>
  <c r="O67" i="24"/>
  <c r="C68" i="24"/>
  <c r="M68" i="24"/>
  <c r="W68" i="24"/>
  <c r="K69" i="24"/>
  <c r="U69" i="24"/>
  <c r="G152" i="26"/>
  <c r="G152" i="25"/>
  <c r="G116" i="25"/>
  <c r="O152" i="26"/>
  <c r="O152" i="25"/>
  <c r="O116" i="25"/>
  <c r="W152" i="26"/>
  <c r="W152" i="25"/>
  <c r="W116" i="25"/>
  <c r="P105" i="25"/>
  <c r="L116" i="25"/>
  <c r="J119" i="25"/>
  <c r="H122" i="25"/>
  <c r="B143" i="25"/>
  <c r="B136" i="25" s="1"/>
  <c r="X143" i="25"/>
  <c r="X136" i="25" s="1"/>
  <c r="P153" i="25"/>
  <c r="X154" i="25"/>
  <c r="X146" i="25" s="1"/>
  <c r="E143" i="26"/>
  <c r="M143" i="26"/>
  <c r="U143" i="26"/>
  <c r="H152" i="26"/>
  <c r="P152" i="26"/>
  <c r="X152" i="26"/>
  <c r="E153" i="26"/>
  <c r="M153" i="26"/>
  <c r="U153" i="26"/>
  <c r="B154" i="26"/>
  <c r="J154" i="26"/>
  <c r="R154" i="26"/>
  <c r="B137" i="23"/>
  <c r="J137" i="23"/>
  <c r="R137" i="23"/>
  <c r="B139" i="23"/>
  <c r="J139" i="23"/>
  <c r="R139" i="23"/>
  <c r="B140" i="23"/>
  <c r="J140" i="23"/>
  <c r="R140" i="23"/>
  <c r="B141" i="23"/>
  <c r="J141" i="23"/>
  <c r="R141" i="23"/>
  <c r="B143" i="23"/>
  <c r="J143" i="23"/>
  <c r="R143" i="23"/>
  <c r="F67" i="24"/>
  <c r="P67" i="24"/>
  <c r="D68" i="24"/>
  <c r="N68" i="24"/>
  <c r="X68" i="24"/>
  <c r="L69" i="24"/>
  <c r="V69" i="24"/>
  <c r="Q105" i="25"/>
  <c r="C116" i="25"/>
  <c r="M116" i="25"/>
  <c r="K119" i="25"/>
  <c r="I122" i="25"/>
  <c r="C143" i="25"/>
  <c r="C136" i="25" s="1"/>
  <c r="Y143" i="25"/>
  <c r="Y136" i="25" s="1"/>
  <c r="S152" i="25"/>
  <c r="Q153" i="25"/>
  <c r="M154" i="25"/>
  <c r="M146" i="25" s="1"/>
  <c r="Y154" i="25"/>
  <c r="Y146" i="25" s="1"/>
  <c r="F143" i="26"/>
  <c r="F105" i="26"/>
  <c r="N143" i="26"/>
  <c r="N105" i="26"/>
  <c r="V143" i="26"/>
  <c r="V105" i="26"/>
  <c r="I152" i="26"/>
  <c r="I116" i="26"/>
  <c r="Q152" i="26"/>
  <c r="Q116" i="26"/>
  <c r="Y152" i="26"/>
  <c r="Y116" i="26"/>
  <c r="F153" i="26"/>
  <c r="F119" i="26"/>
  <c r="N153" i="26"/>
  <c r="N119" i="26"/>
  <c r="V153" i="26"/>
  <c r="V119" i="26"/>
  <c r="C154" i="26"/>
  <c r="C122" i="26"/>
  <c r="K154" i="26"/>
  <c r="K122" i="26"/>
  <c r="S154" i="26"/>
  <c r="S122" i="26"/>
  <c r="H143" i="27"/>
  <c r="P143" i="27"/>
  <c r="X143" i="27"/>
  <c r="H153" i="27"/>
  <c r="P153" i="27"/>
  <c r="X153" i="27"/>
  <c r="G67" i="24"/>
  <c r="S67" i="24"/>
  <c r="O68" i="24"/>
  <c r="C69" i="24"/>
  <c r="W69" i="24"/>
  <c r="H105" i="25"/>
  <c r="R105" i="25"/>
  <c r="D116" i="25"/>
  <c r="B119" i="25"/>
  <c r="X119" i="25"/>
  <c r="T152" i="25"/>
  <c r="T146" i="25" s="1"/>
  <c r="H153" i="25"/>
  <c r="R153" i="25"/>
  <c r="R146" i="25" s="1"/>
  <c r="P154" i="25"/>
  <c r="G143" i="26"/>
  <c r="G105" i="26"/>
  <c r="O143" i="26"/>
  <c r="O105" i="26"/>
  <c r="W143" i="26"/>
  <c r="W105" i="26"/>
  <c r="B152" i="26"/>
  <c r="B116" i="26"/>
  <c r="J152" i="26"/>
  <c r="J116" i="26"/>
  <c r="R152" i="26"/>
  <c r="R116" i="26"/>
  <c r="G153" i="26"/>
  <c r="G119" i="26"/>
  <c r="O153" i="26"/>
  <c r="O119" i="26"/>
  <c r="W153" i="26"/>
  <c r="W119" i="26"/>
  <c r="D154" i="26"/>
  <c r="D122" i="26"/>
  <c r="L154" i="26"/>
  <c r="L122" i="26"/>
  <c r="T154" i="26"/>
  <c r="T122" i="26"/>
  <c r="I143" i="27"/>
  <c r="Q143" i="27"/>
  <c r="Y143" i="27"/>
  <c r="I153" i="27"/>
  <c r="Q153" i="27"/>
  <c r="Y153" i="27"/>
  <c r="P113" i="29"/>
  <c r="H67" i="24"/>
  <c r="F68" i="24"/>
  <c r="P68" i="24"/>
  <c r="N69" i="24"/>
  <c r="X69" i="24"/>
  <c r="I105" i="25"/>
  <c r="S105" i="25"/>
  <c r="E116" i="25"/>
  <c r="C119" i="25"/>
  <c r="Y119" i="25"/>
  <c r="U122" i="25"/>
  <c r="K152" i="25"/>
  <c r="K146" i="25" s="1"/>
  <c r="U152" i="25"/>
  <c r="I153" i="25"/>
  <c r="I146" i="25" s="1"/>
  <c r="S153" i="25"/>
  <c r="E154" i="25"/>
  <c r="E146" i="25" s="1"/>
  <c r="H143" i="26"/>
  <c r="H105" i="26"/>
  <c r="P143" i="26"/>
  <c r="P105" i="26"/>
  <c r="X143" i="26"/>
  <c r="X105" i="26"/>
  <c r="C152" i="26"/>
  <c r="C116" i="26"/>
  <c r="K152" i="26"/>
  <c r="K116" i="26"/>
  <c r="S152" i="26"/>
  <c r="S116" i="26"/>
  <c r="H153" i="26"/>
  <c r="H119" i="26"/>
  <c r="P153" i="26"/>
  <c r="P119" i="26"/>
  <c r="X153" i="26"/>
  <c r="X119" i="26"/>
  <c r="E154" i="26"/>
  <c r="E122" i="26"/>
  <c r="M154" i="26"/>
  <c r="M122" i="26"/>
  <c r="U154" i="26"/>
  <c r="U122" i="26"/>
  <c r="B143" i="27"/>
  <c r="J143" i="27"/>
  <c r="R143" i="27"/>
  <c r="E152" i="27"/>
  <c r="M152" i="27"/>
  <c r="U152" i="27"/>
  <c r="B153" i="27"/>
  <c r="J153" i="27"/>
  <c r="R153" i="27"/>
  <c r="G154" i="27"/>
  <c r="O154" i="27"/>
  <c r="W154" i="27"/>
  <c r="Q113" i="29"/>
  <c r="K67" i="24"/>
  <c r="G68" i="24"/>
  <c r="S68" i="24"/>
  <c r="O69" i="24"/>
  <c r="J105" i="25"/>
  <c r="X122" i="25"/>
  <c r="L152" i="25"/>
  <c r="H154" i="25"/>
  <c r="I143" i="26"/>
  <c r="I105" i="26"/>
  <c r="Q143" i="26"/>
  <c r="Q105" i="26"/>
  <c r="Y143" i="26"/>
  <c r="Y105" i="26"/>
  <c r="D152" i="26"/>
  <c r="D116" i="26"/>
  <c r="L152" i="26"/>
  <c r="L116" i="26"/>
  <c r="T152" i="26"/>
  <c r="T116" i="26"/>
  <c r="I153" i="26"/>
  <c r="I119" i="26"/>
  <c r="Q153" i="26"/>
  <c r="Q119" i="26"/>
  <c r="Y153" i="26"/>
  <c r="Y119" i="26"/>
  <c r="F154" i="26"/>
  <c r="F122" i="26"/>
  <c r="N154" i="26"/>
  <c r="N122" i="26"/>
  <c r="V154" i="26"/>
  <c r="C143" i="27"/>
  <c r="K143" i="27"/>
  <c r="S143" i="27"/>
  <c r="F152" i="27"/>
  <c r="N152" i="27"/>
  <c r="V152" i="27"/>
  <c r="C153" i="27"/>
  <c r="K153" i="27"/>
  <c r="S153" i="27"/>
  <c r="H154" i="27"/>
  <c r="P154" i="27"/>
  <c r="X154" i="27"/>
  <c r="V67" i="24"/>
  <c r="H68" i="24"/>
  <c r="F69" i="24"/>
  <c r="P69" i="24"/>
  <c r="F154" i="27"/>
  <c r="F154" i="25"/>
  <c r="F122" i="25"/>
  <c r="N154" i="27"/>
  <c r="N154" i="25"/>
  <c r="N122" i="25"/>
  <c r="V154" i="27"/>
  <c r="V154" i="25"/>
  <c r="V122" i="25"/>
  <c r="K105" i="25"/>
  <c r="S116" i="25"/>
  <c r="M122" i="25"/>
  <c r="C152" i="25"/>
  <c r="C146" i="25" s="1"/>
  <c r="B143" i="26"/>
  <c r="B105" i="26"/>
  <c r="J143" i="26"/>
  <c r="J105" i="26"/>
  <c r="R143" i="26"/>
  <c r="R105" i="26"/>
  <c r="E152" i="26"/>
  <c r="E116" i="26"/>
  <c r="M152" i="26"/>
  <c r="M116" i="26"/>
  <c r="U152" i="26"/>
  <c r="U116" i="26"/>
  <c r="B153" i="26"/>
  <c r="B119" i="26"/>
  <c r="J153" i="26"/>
  <c r="J119" i="26"/>
  <c r="R153" i="26"/>
  <c r="R119" i="26"/>
  <c r="G154" i="26"/>
  <c r="G122" i="26"/>
  <c r="O154" i="26"/>
  <c r="O122" i="26"/>
  <c r="W154" i="26"/>
  <c r="W122" i="26"/>
  <c r="D143" i="27"/>
  <c r="L143" i="27"/>
  <c r="T143" i="27"/>
  <c r="G152" i="27"/>
  <c r="O152" i="27"/>
  <c r="W152" i="27"/>
  <c r="D153" i="27"/>
  <c r="L153" i="27"/>
  <c r="T153" i="27"/>
  <c r="I154" i="27"/>
  <c r="Q154" i="27"/>
  <c r="Y154" i="27"/>
  <c r="C67" i="24"/>
  <c r="W67" i="24"/>
  <c r="K68" i="24"/>
  <c r="G69" i="24"/>
  <c r="S69" i="24"/>
  <c r="G154" i="25"/>
  <c r="G122" i="25"/>
  <c r="O154" i="25"/>
  <c r="O122" i="25"/>
  <c r="W154" i="25"/>
  <c r="W122" i="25"/>
  <c r="T116" i="25"/>
  <c r="P122" i="25"/>
  <c r="D152" i="25"/>
  <c r="D146" i="25" s="1"/>
  <c r="C143" i="26"/>
  <c r="K143" i="26"/>
  <c r="S143" i="26"/>
  <c r="C153" i="26"/>
  <c r="K153" i="26"/>
  <c r="S153" i="26"/>
  <c r="E143" i="27"/>
  <c r="M143" i="27"/>
  <c r="U143" i="27"/>
  <c r="H152" i="27"/>
  <c r="P152" i="27"/>
  <c r="X152" i="27"/>
  <c r="E153" i="27"/>
  <c r="M153" i="27"/>
  <c r="U153" i="27"/>
  <c r="B154" i="27"/>
  <c r="J154" i="27"/>
  <c r="R154" i="27"/>
  <c r="N67" i="24"/>
  <c r="X67" i="24"/>
  <c r="V68" i="24"/>
  <c r="H69" i="24"/>
  <c r="F152" i="26"/>
  <c r="F152" i="25"/>
  <c r="F116" i="25"/>
  <c r="N152" i="26"/>
  <c r="N152" i="25"/>
  <c r="N146" i="25" s="1"/>
  <c r="N116" i="25"/>
  <c r="V152" i="26"/>
  <c r="V152" i="25"/>
  <c r="V146" i="25" s="1"/>
  <c r="V116" i="25"/>
  <c r="K116" i="25"/>
  <c r="E122" i="25"/>
  <c r="U154" i="25"/>
  <c r="D143" i="26"/>
  <c r="L143" i="26"/>
  <c r="T143" i="26"/>
  <c r="D153" i="26"/>
  <c r="L153" i="26"/>
  <c r="T153" i="26"/>
  <c r="E113" i="29"/>
  <c r="T113" i="29"/>
  <c r="I67" i="24"/>
  <c r="Q67" i="24"/>
  <c r="Y67" i="24"/>
  <c r="I68" i="24"/>
  <c r="Q68" i="24"/>
  <c r="Y68" i="24"/>
  <c r="I69" i="24"/>
  <c r="Q69" i="24"/>
  <c r="Y69" i="24"/>
  <c r="F105" i="25"/>
  <c r="N105" i="25"/>
  <c r="V105" i="25"/>
  <c r="F119" i="25"/>
  <c r="N119" i="25"/>
  <c r="V119" i="25"/>
  <c r="C105" i="26"/>
  <c r="K105" i="26"/>
  <c r="S105" i="26"/>
  <c r="C119" i="26"/>
  <c r="K119" i="26"/>
  <c r="S119" i="26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D90" i="29"/>
  <c r="P90" i="29"/>
  <c r="B94" i="29"/>
  <c r="X94" i="29"/>
  <c r="J99" i="29"/>
  <c r="T99" i="29"/>
  <c r="H105" i="29"/>
  <c r="R105" i="29"/>
  <c r="L119" i="29"/>
  <c r="X119" i="29"/>
  <c r="X113" i="29" s="1"/>
  <c r="J120" i="29"/>
  <c r="H122" i="29"/>
  <c r="H113" i="29" s="1"/>
  <c r="S122" i="29"/>
  <c r="I123" i="29"/>
  <c r="T123" i="29"/>
  <c r="E119" i="30"/>
  <c r="M119" i="30"/>
  <c r="U119" i="30"/>
  <c r="F120" i="30"/>
  <c r="N120" i="30"/>
  <c r="V120" i="30"/>
  <c r="E122" i="30"/>
  <c r="M122" i="30"/>
  <c r="U122" i="30"/>
  <c r="Y119" i="31"/>
  <c r="J120" i="31"/>
  <c r="I122" i="31"/>
  <c r="Q122" i="31"/>
  <c r="G123" i="31"/>
  <c r="O123" i="31"/>
  <c r="W123" i="31"/>
  <c r="B67" i="24"/>
  <c r="J67" i="24"/>
  <c r="R67" i="24"/>
  <c r="B68" i="24"/>
  <c r="J68" i="24"/>
  <c r="R68" i="24"/>
  <c r="B69" i="24"/>
  <c r="J69" i="24"/>
  <c r="R69" i="24"/>
  <c r="G105" i="25"/>
  <c r="O105" i="25"/>
  <c r="W105" i="25"/>
  <c r="G119" i="25"/>
  <c r="O119" i="25"/>
  <c r="W119" i="25"/>
  <c r="D105" i="26"/>
  <c r="L105" i="26"/>
  <c r="T105" i="26"/>
  <c r="D119" i="26"/>
  <c r="L119" i="26"/>
  <c r="T119" i="26"/>
  <c r="I105" i="27"/>
  <c r="Q105" i="27"/>
  <c r="Y105" i="27"/>
  <c r="I116" i="27"/>
  <c r="Q116" i="27"/>
  <c r="Y116" i="27"/>
  <c r="I119" i="27"/>
  <c r="Q119" i="27"/>
  <c r="Y119" i="27"/>
  <c r="I122" i="27"/>
  <c r="Q122" i="27"/>
  <c r="Y122" i="27"/>
  <c r="E90" i="29"/>
  <c r="Q90" i="29"/>
  <c r="C94" i="29"/>
  <c r="Y94" i="29"/>
  <c r="U99" i="29"/>
  <c r="S105" i="29"/>
  <c r="M119" i="29"/>
  <c r="Y119" i="29"/>
  <c r="Y113" i="29" s="1"/>
  <c r="K120" i="29"/>
  <c r="I122" i="29"/>
  <c r="I113" i="29" s="1"/>
  <c r="T122" i="29"/>
  <c r="J123" i="29"/>
  <c r="U123" i="29"/>
  <c r="U113" i="29" s="1"/>
  <c r="F119" i="30"/>
  <c r="N119" i="30"/>
  <c r="V119" i="30"/>
  <c r="G120" i="30"/>
  <c r="O120" i="30"/>
  <c r="W120" i="30"/>
  <c r="F122" i="30"/>
  <c r="N122" i="30"/>
  <c r="V122" i="30"/>
  <c r="D123" i="30"/>
  <c r="L123" i="30"/>
  <c r="T123" i="30"/>
  <c r="B119" i="31"/>
  <c r="K120" i="31"/>
  <c r="R122" i="31"/>
  <c r="P123" i="31"/>
  <c r="X123" i="31"/>
  <c r="E105" i="26"/>
  <c r="M105" i="26"/>
  <c r="U105" i="26"/>
  <c r="E119" i="26"/>
  <c r="M119" i="26"/>
  <c r="U119" i="26"/>
  <c r="B105" i="27"/>
  <c r="J105" i="27"/>
  <c r="R105" i="27"/>
  <c r="B116" i="27"/>
  <c r="J116" i="27"/>
  <c r="R116" i="27"/>
  <c r="B119" i="27"/>
  <c r="J119" i="27"/>
  <c r="R119" i="27"/>
  <c r="B122" i="27"/>
  <c r="J122" i="27"/>
  <c r="R122" i="27"/>
  <c r="F120" i="29"/>
  <c r="F94" i="29"/>
  <c r="N120" i="29"/>
  <c r="N94" i="29"/>
  <c r="V120" i="29"/>
  <c r="V94" i="29"/>
  <c r="H90" i="29"/>
  <c r="R90" i="29"/>
  <c r="P94" i="29"/>
  <c r="B99" i="29"/>
  <c r="X99" i="29"/>
  <c r="K123" i="29"/>
  <c r="G119" i="30"/>
  <c r="G90" i="30"/>
  <c r="O119" i="30"/>
  <c r="O90" i="30"/>
  <c r="W119" i="30"/>
  <c r="W90" i="30"/>
  <c r="H120" i="30"/>
  <c r="H94" i="30"/>
  <c r="P120" i="30"/>
  <c r="P94" i="30"/>
  <c r="X120" i="30"/>
  <c r="X94" i="30"/>
  <c r="G122" i="30"/>
  <c r="O122" i="30"/>
  <c r="W122" i="30"/>
  <c r="E123" i="30"/>
  <c r="M123" i="30"/>
  <c r="U123" i="30"/>
  <c r="V122" i="26"/>
  <c r="C105" i="27"/>
  <c r="K105" i="27"/>
  <c r="S105" i="27"/>
  <c r="C119" i="27"/>
  <c r="K119" i="27"/>
  <c r="S119" i="27"/>
  <c r="C122" i="27"/>
  <c r="K122" i="27"/>
  <c r="S122" i="27"/>
  <c r="F119" i="29"/>
  <c r="F90" i="29"/>
  <c r="N119" i="29"/>
  <c r="N90" i="29"/>
  <c r="V119" i="29"/>
  <c r="V90" i="29"/>
  <c r="G120" i="29"/>
  <c r="G94" i="29"/>
  <c r="O120" i="29"/>
  <c r="O94" i="29"/>
  <c r="W120" i="29"/>
  <c r="W94" i="29"/>
  <c r="F122" i="29"/>
  <c r="F99" i="29"/>
  <c r="N122" i="29"/>
  <c r="N99" i="29"/>
  <c r="V122" i="29"/>
  <c r="V99" i="29"/>
  <c r="I90" i="29"/>
  <c r="Q94" i="29"/>
  <c r="M99" i="29"/>
  <c r="Y99" i="29"/>
  <c r="K105" i="29"/>
  <c r="L123" i="29"/>
  <c r="H119" i="30"/>
  <c r="H90" i="30"/>
  <c r="P119" i="30"/>
  <c r="P90" i="30"/>
  <c r="X119" i="30"/>
  <c r="X90" i="30"/>
  <c r="I120" i="30"/>
  <c r="I94" i="30"/>
  <c r="Q120" i="30"/>
  <c r="Q94" i="30"/>
  <c r="Y120" i="30"/>
  <c r="Y94" i="30"/>
  <c r="H122" i="30"/>
  <c r="P122" i="30"/>
  <c r="X122" i="30"/>
  <c r="F123" i="30"/>
  <c r="N123" i="30"/>
  <c r="V123" i="30"/>
  <c r="B123" i="31"/>
  <c r="H72" i="33"/>
  <c r="P72" i="33"/>
  <c r="D105" i="27"/>
  <c r="L105" i="27"/>
  <c r="T105" i="27"/>
  <c r="D119" i="27"/>
  <c r="L119" i="27"/>
  <c r="T119" i="27"/>
  <c r="D122" i="27"/>
  <c r="L122" i="27"/>
  <c r="T122" i="27"/>
  <c r="G119" i="29"/>
  <c r="G90" i="29"/>
  <c r="O119" i="29"/>
  <c r="O90" i="29"/>
  <c r="W119" i="29"/>
  <c r="W90" i="29"/>
  <c r="G122" i="29"/>
  <c r="G99" i="29"/>
  <c r="O122" i="29"/>
  <c r="O99" i="29"/>
  <c r="W122" i="29"/>
  <c r="W99" i="29"/>
  <c r="J90" i="29"/>
  <c r="H94" i="29"/>
  <c r="R94" i="29"/>
  <c r="P99" i="29"/>
  <c r="X105" i="29"/>
  <c r="M123" i="29"/>
  <c r="I119" i="30"/>
  <c r="I90" i="30"/>
  <c r="Q119" i="30"/>
  <c r="Q90" i="30"/>
  <c r="Y119" i="30"/>
  <c r="Y90" i="30"/>
  <c r="B120" i="30"/>
  <c r="B94" i="30"/>
  <c r="J120" i="30"/>
  <c r="J94" i="30"/>
  <c r="R120" i="30"/>
  <c r="R94" i="30"/>
  <c r="I122" i="30"/>
  <c r="I99" i="30"/>
  <c r="Q122" i="30"/>
  <c r="Q99" i="30"/>
  <c r="Y122" i="30"/>
  <c r="Y99" i="30"/>
  <c r="G123" i="30"/>
  <c r="G105" i="30"/>
  <c r="O123" i="30"/>
  <c r="O105" i="30"/>
  <c r="W123" i="30"/>
  <c r="W105" i="30"/>
  <c r="F120" i="31"/>
  <c r="V120" i="31"/>
  <c r="H116" i="26"/>
  <c r="P116" i="26"/>
  <c r="X116" i="26"/>
  <c r="E105" i="27"/>
  <c r="M105" i="27"/>
  <c r="U105" i="27"/>
  <c r="E116" i="27"/>
  <c r="M116" i="27"/>
  <c r="U116" i="27"/>
  <c r="E119" i="27"/>
  <c r="M119" i="27"/>
  <c r="U119" i="27"/>
  <c r="F123" i="29"/>
  <c r="F105" i="29"/>
  <c r="N123" i="29"/>
  <c r="N105" i="29"/>
  <c r="V123" i="29"/>
  <c r="V105" i="29"/>
  <c r="U90" i="29"/>
  <c r="I94" i="29"/>
  <c r="S94" i="29"/>
  <c r="E99" i="29"/>
  <c r="Q99" i="29"/>
  <c r="C105" i="29"/>
  <c r="C123" i="29"/>
  <c r="C113" i="29" s="1"/>
  <c r="B119" i="30"/>
  <c r="B90" i="30"/>
  <c r="J119" i="30"/>
  <c r="J90" i="30"/>
  <c r="R119" i="30"/>
  <c r="R90" i="30"/>
  <c r="C120" i="30"/>
  <c r="C94" i="30"/>
  <c r="K120" i="30"/>
  <c r="K94" i="30"/>
  <c r="S120" i="30"/>
  <c r="S94" i="30"/>
  <c r="B122" i="30"/>
  <c r="B99" i="30"/>
  <c r="J122" i="30"/>
  <c r="J99" i="30"/>
  <c r="R122" i="30"/>
  <c r="R99" i="30"/>
  <c r="H123" i="30"/>
  <c r="H105" i="30"/>
  <c r="P123" i="30"/>
  <c r="P105" i="30"/>
  <c r="X123" i="30"/>
  <c r="X105" i="30"/>
  <c r="N119" i="31"/>
  <c r="V119" i="31"/>
  <c r="G120" i="31"/>
  <c r="W120" i="31"/>
  <c r="F122" i="31"/>
  <c r="N122" i="31"/>
  <c r="F105" i="27"/>
  <c r="N105" i="27"/>
  <c r="V105" i="27"/>
  <c r="F116" i="27"/>
  <c r="N116" i="27"/>
  <c r="V116" i="27"/>
  <c r="F119" i="27"/>
  <c r="N119" i="27"/>
  <c r="V119" i="27"/>
  <c r="G123" i="29"/>
  <c r="G105" i="29"/>
  <c r="O123" i="29"/>
  <c r="O105" i="29"/>
  <c r="W123" i="29"/>
  <c r="W105" i="29"/>
  <c r="C119" i="30"/>
  <c r="C90" i="30"/>
  <c r="K119" i="30"/>
  <c r="K90" i="30"/>
  <c r="S119" i="30"/>
  <c r="S90" i="30"/>
  <c r="D120" i="30"/>
  <c r="D94" i="30"/>
  <c r="L120" i="30"/>
  <c r="L94" i="30"/>
  <c r="T120" i="30"/>
  <c r="T94" i="30"/>
  <c r="C122" i="30"/>
  <c r="C99" i="30"/>
  <c r="K122" i="30"/>
  <c r="K99" i="30"/>
  <c r="S122" i="30"/>
  <c r="S99" i="30"/>
  <c r="I123" i="30"/>
  <c r="I105" i="30"/>
  <c r="Q123" i="30"/>
  <c r="Q105" i="30"/>
  <c r="Y123" i="30"/>
  <c r="Y105" i="30"/>
  <c r="O119" i="31"/>
  <c r="W119" i="31"/>
  <c r="H120" i="31"/>
  <c r="G122" i="31"/>
  <c r="O122" i="31"/>
  <c r="B122" i="26"/>
  <c r="J122" i="26"/>
  <c r="R122" i="26"/>
  <c r="G105" i="27"/>
  <c r="O105" i="27"/>
  <c r="W105" i="27"/>
  <c r="G116" i="27"/>
  <c r="O116" i="27"/>
  <c r="W116" i="27"/>
  <c r="G119" i="27"/>
  <c r="O119" i="27"/>
  <c r="W119" i="27"/>
  <c r="G122" i="27"/>
  <c r="O122" i="27"/>
  <c r="W122" i="27"/>
  <c r="E105" i="29"/>
  <c r="S123" i="29"/>
  <c r="E120" i="30"/>
  <c r="M120" i="30"/>
  <c r="U120" i="30"/>
  <c r="X119" i="31"/>
  <c r="I120" i="31"/>
  <c r="H122" i="31"/>
  <c r="P122" i="31"/>
  <c r="F123" i="31"/>
  <c r="N123" i="31"/>
  <c r="V123" i="31"/>
  <c r="E90" i="30"/>
  <c r="M90" i="30"/>
  <c r="U90" i="30"/>
  <c r="E94" i="30"/>
  <c r="M94" i="30"/>
  <c r="U94" i="30"/>
  <c r="E99" i="30"/>
  <c r="M99" i="30"/>
  <c r="U99" i="30"/>
  <c r="E105" i="30"/>
  <c r="M105" i="30"/>
  <c r="U105" i="30"/>
  <c r="D120" i="31"/>
  <c r="L120" i="31"/>
  <c r="T120" i="31"/>
  <c r="D94" i="31"/>
  <c r="L94" i="31"/>
  <c r="T94" i="31"/>
  <c r="F119" i="31"/>
  <c r="P119" i="31"/>
  <c r="B120" i="31"/>
  <c r="N120" i="31"/>
  <c r="X120" i="31"/>
  <c r="J122" i="31"/>
  <c r="V122" i="31"/>
  <c r="H123" i="31"/>
  <c r="F79" i="34"/>
  <c r="F79" i="33"/>
  <c r="F60" i="33"/>
  <c r="N79" i="34"/>
  <c r="N79" i="33"/>
  <c r="N60" i="33"/>
  <c r="V79" i="34"/>
  <c r="V79" i="33"/>
  <c r="V60" i="33"/>
  <c r="B57" i="33"/>
  <c r="L57" i="33"/>
  <c r="T60" i="33"/>
  <c r="R63" i="33"/>
  <c r="L78" i="33"/>
  <c r="L72" i="33" s="1"/>
  <c r="B78" i="34"/>
  <c r="B57" i="34"/>
  <c r="J78" i="34"/>
  <c r="J57" i="34"/>
  <c r="R78" i="34"/>
  <c r="R57" i="34"/>
  <c r="D79" i="34"/>
  <c r="L79" i="34"/>
  <c r="T79" i="34"/>
  <c r="B80" i="34"/>
  <c r="B63" i="34"/>
  <c r="J80" i="34"/>
  <c r="J63" i="34"/>
  <c r="R80" i="34"/>
  <c r="R63" i="34"/>
  <c r="D72" i="37"/>
  <c r="T72" i="37"/>
  <c r="F90" i="30"/>
  <c r="N90" i="30"/>
  <c r="V90" i="30"/>
  <c r="F94" i="30"/>
  <c r="N94" i="30"/>
  <c r="V94" i="30"/>
  <c r="F99" i="30"/>
  <c r="N99" i="30"/>
  <c r="V99" i="30"/>
  <c r="F105" i="30"/>
  <c r="N105" i="30"/>
  <c r="V105" i="30"/>
  <c r="D119" i="31"/>
  <c r="L119" i="31"/>
  <c r="T119" i="31"/>
  <c r="E120" i="31"/>
  <c r="M120" i="31"/>
  <c r="U120" i="31"/>
  <c r="D122" i="31"/>
  <c r="L122" i="31"/>
  <c r="T122" i="31"/>
  <c r="E94" i="31"/>
  <c r="M94" i="31"/>
  <c r="U94" i="31"/>
  <c r="G119" i="31"/>
  <c r="Q119" i="31"/>
  <c r="C120" i="31"/>
  <c r="O120" i="31"/>
  <c r="Y120" i="31"/>
  <c r="W122" i="31"/>
  <c r="S123" i="31"/>
  <c r="E78" i="33"/>
  <c r="E57" i="33"/>
  <c r="M78" i="33"/>
  <c r="M57" i="33"/>
  <c r="U78" i="33"/>
  <c r="U57" i="33"/>
  <c r="E80" i="33"/>
  <c r="E63" i="33"/>
  <c r="M80" i="33"/>
  <c r="M63" i="33"/>
  <c r="U80" i="33"/>
  <c r="U63" i="33"/>
  <c r="C57" i="33"/>
  <c r="Y57" i="33"/>
  <c r="K60" i="33"/>
  <c r="W60" i="33"/>
  <c r="I63" i="33"/>
  <c r="S63" i="33"/>
  <c r="C78" i="33"/>
  <c r="S80" i="33"/>
  <c r="T60" i="34"/>
  <c r="E72" i="37"/>
  <c r="G94" i="30"/>
  <c r="O94" i="30"/>
  <c r="W94" i="30"/>
  <c r="G99" i="30"/>
  <c r="O99" i="30"/>
  <c r="W99" i="30"/>
  <c r="E119" i="31"/>
  <c r="M119" i="31"/>
  <c r="U119" i="31"/>
  <c r="E122" i="31"/>
  <c r="M122" i="31"/>
  <c r="U122" i="31"/>
  <c r="N90" i="31"/>
  <c r="V90" i="31"/>
  <c r="F94" i="31"/>
  <c r="V94" i="31"/>
  <c r="F99" i="31"/>
  <c r="N99" i="31"/>
  <c r="F105" i="31"/>
  <c r="N105" i="31"/>
  <c r="V105" i="31"/>
  <c r="H119" i="31"/>
  <c r="R119" i="31"/>
  <c r="P120" i="31"/>
  <c r="B122" i="31"/>
  <c r="X122" i="31"/>
  <c r="F78" i="33"/>
  <c r="F57" i="33"/>
  <c r="N78" i="33"/>
  <c r="N57" i="33"/>
  <c r="V78" i="33"/>
  <c r="V57" i="33"/>
  <c r="F80" i="33"/>
  <c r="F63" i="33"/>
  <c r="N80" i="33"/>
  <c r="N63" i="33"/>
  <c r="V80" i="33"/>
  <c r="V63" i="33"/>
  <c r="L60" i="33"/>
  <c r="X60" i="33"/>
  <c r="J63" i="33"/>
  <c r="D78" i="33"/>
  <c r="D72" i="33" s="1"/>
  <c r="T80" i="33"/>
  <c r="T72" i="33" s="1"/>
  <c r="X57" i="34"/>
  <c r="I78" i="35"/>
  <c r="Q78" i="35"/>
  <c r="Y78" i="35"/>
  <c r="C79" i="35"/>
  <c r="K79" i="35"/>
  <c r="S79" i="35"/>
  <c r="I80" i="35"/>
  <c r="Q80" i="35"/>
  <c r="Y80" i="35"/>
  <c r="H99" i="30"/>
  <c r="P99" i="30"/>
  <c r="X99" i="30"/>
  <c r="D123" i="31"/>
  <c r="L123" i="31"/>
  <c r="T123" i="31"/>
  <c r="O90" i="31"/>
  <c r="W90" i="31"/>
  <c r="G94" i="31"/>
  <c r="W94" i="31"/>
  <c r="G99" i="31"/>
  <c r="O99" i="31"/>
  <c r="G105" i="31"/>
  <c r="O105" i="31"/>
  <c r="W105" i="31"/>
  <c r="I119" i="31"/>
  <c r="Q120" i="31"/>
  <c r="Y122" i="31"/>
  <c r="K123" i="31"/>
  <c r="Q57" i="33"/>
  <c r="C60" i="33"/>
  <c r="K63" i="33"/>
  <c r="K80" i="33"/>
  <c r="B78" i="35"/>
  <c r="J78" i="35"/>
  <c r="R78" i="35"/>
  <c r="D79" i="35"/>
  <c r="L79" i="35"/>
  <c r="T79" i="35"/>
  <c r="B80" i="35"/>
  <c r="J80" i="35"/>
  <c r="R80" i="35"/>
  <c r="E123" i="31"/>
  <c r="M123" i="31"/>
  <c r="U123" i="31"/>
  <c r="X90" i="31"/>
  <c r="H94" i="31"/>
  <c r="H99" i="31"/>
  <c r="P99" i="31"/>
  <c r="P105" i="31"/>
  <c r="X105" i="31"/>
  <c r="J119" i="31"/>
  <c r="R120" i="31"/>
  <c r="R57" i="33"/>
  <c r="D60" i="33"/>
  <c r="P60" i="33"/>
  <c r="B63" i="33"/>
  <c r="F78" i="34"/>
  <c r="F57" i="34"/>
  <c r="N78" i="34"/>
  <c r="N57" i="34"/>
  <c r="V78" i="34"/>
  <c r="V57" i="34"/>
  <c r="H79" i="34"/>
  <c r="H60" i="34"/>
  <c r="P79" i="34"/>
  <c r="P60" i="34"/>
  <c r="X79" i="34"/>
  <c r="X60" i="34"/>
  <c r="F80" i="34"/>
  <c r="F63" i="34"/>
  <c r="N80" i="34"/>
  <c r="N63" i="34"/>
  <c r="V80" i="34"/>
  <c r="V63" i="34"/>
  <c r="H57" i="34"/>
  <c r="C78" i="35"/>
  <c r="K78" i="35"/>
  <c r="S78" i="35"/>
  <c r="E79" i="35"/>
  <c r="M79" i="35"/>
  <c r="U79" i="35"/>
  <c r="C80" i="35"/>
  <c r="K80" i="35"/>
  <c r="S80" i="35"/>
  <c r="Y90" i="31"/>
  <c r="I94" i="31"/>
  <c r="I99" i="31"/>
  <c r="Q99" i="31"/>
  <c r="S120" i="31"/>
  <c r="C123" i="31"/>
  <c r="I57" i="33"/>
  <c r="S57" i="33"/>
  <c r="C63" i="33"/>
  <c r="Y63" i="33"/>
  <c r="S78" i="33"/>
  <c r="C80" i="33"/>
  <c r="G78" i="34"/>
  <c r="G57" i="34"/>
  <c r="O78" i="34"/>
  <c r="O57" i="34"/>
  <c r="W78" i="34"/>
  <c r="W57" i="34"/>
  <c r="I79" i="34"/>
  <c r="I60" i="34"/>
  <c r="Q79" i="34"/>
  <c r="Q60" i="34"/>
  <c r="Y79" i="34"/>
  <c r="Y60" i="34"/>
  <c r="G80" i="34"/>
  <c r="G63" i="34"/>
  <c r="O80" i="34"/>
  <c r="O63" i="34"/>
  <c r="W80" i="34"/>
  <c r="W63" i="34"/>
  <c r="D78" i="35"/>
  <c r="L78" i="35"/>
  <c r="T78" i="35"/>
  <c r="F79" i="35"/>
  <c r="N79" i="35"/>
  <c r="V79" i="35"/>
  <c r="D80" i="35"/>
  <c r="L80" i="35"/>
  <c r="T80" i="35"/>
  <c r="B90" i="31"/>
  <c r="J94" i="31"/>
  <c r="R99" i="31"/>
  <c r="J57" i="33"/>
  <c r="B79" i="34"/>
  <c r="B60" i="34"/>
  <c r="J79" i="34"/>
  <c r="J60" i="34"/>
  <c r="R79" i="34"/>
  <c r="R60" i="34"/>
  <c r="H80" i="34"/>
  <c r="H63" i="34"/>
  <c r="P80" i="34"/>
  <c r="P63" i="34"/>
  <c r="X80" i="34"/>
  <c r="X63" i="34"/>
  <c r="D105" i="30"/>
  <c r="L105" i="30"/>
  <c r="T105" i="30"/>
  <c r="K94" i="31"/>
  <c r="E79" i="34"/>
  <c r="E79" i="33"/>
  <c r="E60" i="33"/>
  <c r="M79" i="34"/>
  <c r="M79" i="33"/>
  <c r="M60" i="33"/>
  <c r="U79" i="34"/>
  <c r="U79" i="33"/>
  <c r="U60" i="33"/>
  <c r="K57" i="33"/>
  <c r="S60" i="33"/>
  <c r="Q63" i="33"/>
  <c r="K78" i="33"/>
  <c r="I78" i="34"/>
  <c r="Q78" i="34"/>
  <c r="Y78" i="34"/>
  <c r="C79" i="34"/>
  <c r="K79" i="34"/>
  <c r="S79" i="34"/>
  <c r="I80" i="34"/>
  <c r="Q80" i="34"/>
  <c r="Y80" i="34"/>
  <c r="P57" i="34"/>
  <c r="F78" i="35"/>
  <c r="N78" i="35"/>
  <c r="V78" i="35"/>
  <c r="H79" i="35"/>
  <c r="P79" i="35"/>
  <c r="X79" i="35"/>
  <c r="F80" i="35"/>
  <c r="N80" i="35"/>
  <c r="V80" i="35"/>
  <c r="I57" i="34"/>
  <c r="Q57" i="34"/>
  <c r="Y57" i="34"/>
  <c r="I63" i="34"/>
  <c r="Q63" i="34"/>
  <c r="Y63" i="34"/>
  <c r="E57" i="35"/>
  <c r="M57" i="35"/>
  <c r="U57" i="35"/>
  <c r="E60" i="35"/>
  <c r="M60" i="35"/>
  <c r="U60" i="35"/>
  <c r="E63" i="35"/>
  <c r="M63" i="35"/>
  <c r="U63" i="35"/>
  <c r="F57" i="37"/>
  <c r="N57" i="37"/>
  <c r="V57" i="37"/>
  <c r="F60" i="37"/>
  <c r="N60" i="37"/>
  <c r="V60" i="37"/>
  <c r="F63" i="37"/>
  <c r="N63" i="37"/>
  <c r="V63" i="37"/>
  <c r="F78" i="37"/>
  <c r="N78" i="37"/>
  <c r="N72" i="37" s="1"/>
  <c r="V78" i="37"/>
  <c r="V72" i="37" s="1"/>
  <c r="F80" i="37"/>
  <c r="O80" i="37"/>
  <c r="S57" i="38"/>
  <c r="G60" i="38"/>
  <c r="C63" i="38"/>
  <c r="K78" i="38"/>
  <c r="W78" i="38"/>
  <c r="I79" i="38"/>
  <c r="G80" i="38"/>
  <c r="I78" i="39"/>
  <c r="I57" i="39"/>
  <c r="Q78" i="39"/>
  <c r="Q57" i="39"/>
  <c r="Y78" i="39"/>
  <c r="Y57" i="39"/>
  <c r="I80" i="39"/>
  <c r="I63" i="39"/>
  <c r="Q80" i="39"/>
  <c r="Q63" i="39"/>
  <c r="Y80" i="39"/>
  <c r="Y63" i="39"/>
  <c r="G57" i="39"/>
  <c r="O60" i="39"/>
  <c r="M63" i="39"/>
  <c r="W63" i="39"/>
  <c r="K78" i="39"/>
  <c r="U78" i="39"/>
  <c r="G79" i="39"/>
  <c r="E80" i="39"/>
  <c r="O80" i="39"/>
  <c r="F57" i="35"/>
  <c r="N57" i="35"/>
  <c r="V57" i="35"/>
  <c r="F60" i="35"/>
  <c r="N60" i="35"/>
  <c r="V60" i="35"/>
  <c r="F63" i="35"/>
  <c r="N63" i="35"/>
  <c r="V63" i="35"/>
  <c r="G57" i="37"/>
  <c r="O57" i="37"/>
  <c r="W57" i="37"/>
  <c r="G60" i="37"/>
  <c r="O60" i="37"/>
  <c r="W60" i="37"/>
  <c r="G63" i="37"/>
  <c r="O63" i="37"/>
  <c r="W63" i="37"/>
  <c r="G78" i="37"/>
  <c r="G72" i="37" s="1"/>
  <c r="O78" i="37"/>
  <c r="R80" i="37"/>
  <c r="D79" i="38"/>
  <c r="D60" i="38"/>
  <c r="L79" i="38"/>
  <c r="L60" i="38"/>
  <c r="T79" i="38"/>
  <c r="T60" i="38"/>
  <c r="R60" i="38"/>
  <c r="P63" i="38"/>
  <c r="X78" i="38"/>
  <c r="J79" i="38"/>
  <c r="V79" i="38"/>
  <c r="H80" i="38"/>
  <c r="T57" i="39"/>
  <c r="F60" i="39"/>
  <c r="R60" i="39"/>
  <c r="D63" i="39"/>
  <c r="N63" i="39"/>
  <c r="B78" i="39"/>
  <c r="L78" i="39"/>
  <c r="V78" i="39"/>
  <c r="J79" i="39"/>
  <c r="T79" i="39"/>
  <c r="F80" i="39"/>
  <c r="R80" i="39"/>
  <c r="C60" i="34"/>
  <c r="K60" i="34"/>
  <c r="S60" i="34"/>
  <c r="G60" i="35"/>
  <c r="O60" i="35"/>
  <c r="W60" i="35"/>
  <c r="H60" i="37"/>
  <c r="P60" i="37"/>
  <c r="X60" i="37"/>
  <c r="H79" i="37"/>
  <c r="H72" i="37" s="1"/>
  <c r="P79" i="37"/>
  <c r="P72" i="37" s="1"/>
  <c r="X79" i="37"/>
  <c r="X72" i="37" s="1"/>
  <c r="S80" i="37"/>
  <c r="E79" i="38"/>
  <c r="E60" i="38"/>
  <c r="M79" i="38"/>
  <c r="M60" i="38"/>
  <c r="U79" i="38"/>
  <c r="U60" i="38"/>
  <c r="C78" i="38"/>
  <c r="K79" i="38"/>
  <c r="W79" i="38"/>
  <c r="S80" i="38"/>
  <c r="C78" i="39"/>
  <c r="M78" i="39"/>
  <c r="W78" i="39"/>
  <c r="U79" i="39"/>
  <c r="G80" i="39"/>
  <c r="S80" i="39"/>
  <c r="H60" i="35"/>
  <c r="P60" i="35"/>
  <c r="X60" i="35"/>
  <c r="I60" i="37"/>
  <c r="Q60" i="37"/>
  <c r="Y60" i="37"/>
  <c r="Q79" i="37"/>
  <c r="Q72" i="37" s="1"/>
  <c r="Y79" i="37"/>
  <c r="Y72" i="37" s="1"/>
  <c r="J80" i="37"/>
  <c r="T80" i="37"/>
  <c r="D78" i="38"/>
  <c r="D57" i="38"/>
  <c r="L78" i="38"/>
  <c r="L57" i="38"/>
  <c r="T78" i="38"/>
  <c r="T57" i="38"/>
  <c r="D80" i="38"/>
  <c r="D63" i="38"/>
  <c r="L80" i="38"/>
  <c r="L63" i="38"/>
  <c r="T80" i="38"/>
  <c r="T63" i="38"/>
  <c r="P78" i="38"/>
  <c r="B79" i="38"/>
  <c r="N79" i="38"/>
  <c r="J80" i="38"/>
  <c r="V80" i="38"/>
  <c r="D78" i="39"/>
  <c r="N78" i="39"/>
  <c r="B79" i="39"/>
  <c r="L79" i="39"/>
  <c r="V79" i="39"/>
  <c r="J80" i="39"/>
  <c r="T80" i="39"/>
  <c r="E57" i="34"/>
  <c r="M57" i="34"/>
  <c r="U57" i="34"/>
  <c r="E63" i="34"/>
  <c r="M63" i="34"/>
  <c r="U63" i="34"/>
  <c r="I57" i="35"/>
  <c r="Q57" i="35"/>
  <c r="Y57" i="35"/>
  <c r="I63" i="35"/>
  <c r="Q63" i="35"/>
  <c r="Y63" i="35"/>
  <c r="B57" i="37"/>
  <c r="J57" i="37"/>
  <c r="R57" i="37"/>
  <c r="B63" i="37"/>
  <c r="J78" i="37"/>
  <c r="R78" i="37"/>
  <c r="B80" i="37"/>
  <c r="B72" i="37" s="1"/>
  <c r="K80" i="37"/>
  <c r="K72" i="37" s="1"/>
  <c r="U80" i="37"/>
  <c r="U72" i="37" s="1"/>
  <c r="E78" i="38"/>
  <c r="E57" i="38"/>
  <c r="M78" i="38"/>
  <c r="M57" i="38"/>
  <c r="U78" i="38"/>
  <c r="U57" i="38"/>
  <c r="E80" i="38"/>
  <c r="E63" i="38"/>
  <c r="M80" i="38"/>
  <c r="M63" i="38"/>
  <c r="U80" i="38"/>
  <c r="U63" i="38"/>
  <c r="C79" i="38"/>
  <c r="O79" i="38"/>
  <c r="W80" i="38"/>
  <c r="E78" i="39"/>
  <c r="O78" i="39"/>
  <c r="M79" i="39"/>
  <c r="W79" i="39"/>
  <c r="K80" i="39"/>
  <c r="U80" i="39"/>
  <c r="B57" i="35"/>
  <c r="J57" i="35"/>
  <c r="R57" i="35"/>
  <c r="B63" i="35"/>
  <c r="J63" i="35"/>
  <c r="R63" i="35"/>
  <c r="C57" i="37"/>
  <c r="K57" i="37"/>
  <c r="S57" i="37"/>
  <c r="C63" i="37"/>
  <c r="S78" i="37"/>
  <c r="C80" i="37"/>
  <c r="C72" i="37" s="1"/>
  <c r="L80" i="37"/>
  <c r="L72" i="37" s="1"/>
  <c r="H78" i="38"/>
  <c r="R78" i="38"/>
  <c r="F79" i="38"/>
  <c r="B80" i="38"/>
  <c r="N80" i="38"/>
  <c r="X80" i="38"/>
  <c r="H79" i="39"/>
  <c r="H60" i="39"/>
  <c r="P79" i="39"/>
  <c r="P60" i="39"/>
  <c r="X79" i="39"/>
  <c r="X60" i="39"/>
  <c r="F78" i="39"/>
  <c r="D79" i="39"/>
  <c r="N79" i="39"/>
  <c r="L80" i="39"/>
  <c r="V80" i="39"/>
  <c r="G60" i="34"/>
  <c r="O60" i="34"/>
  <c r="W60" i="34"/>
  <c r="C57" i="35"/>
  <c r="K57" i="35"/>
  <c r="S57" i="35"/>
  <c r="C60" i="35"/>
  <c r="K60" i="35"/>
  <c r="S60" i="35"/>
  <c r="C63" i="35"/>
  <c r="K63" i="35"/>
  <c r="S63" i="35"/>
  <c r="D57" i="37"/>
  <c r="L57" i="37"/>
  <c r="T57" i="37"/>
  <c r="D60" i="37"/>
  <c r="L60" i="37"/>
  <c r="T60" i="37"/>
  <c r="D63" i="37"/>
  <c r="M80" i="37"/>
  <c r="M72" i="37" s="1"/>
  <c r="Y80" i="38"/>
  <c r="I79" i="39"/>
  <c r="I60" i="39"/>
  <c r="Q79" i="39"/>
  <c r="Q60" i="39"/>
  <c r="Y79" i="39"/>
  <c r="Y60" i="39"/>
  <c r="E79" i="39"/>
  <c r="D57" i="35"/>
  <c r="L57" i="35"/>
  <c r="T57" i="35"/>
  <c r="D60" i="35"/>
  <c r="L60" i="35"/>
  <c r="T60" i="35"/>
  <c r="D63" i="35"/>
  <c r="L63" i="35"/>
  <c r="T63" i="35"/>
  <c r="E57" i="37"/>
  <c r="M57" i="37"/>
  <c r="U57" i="37"/>
  <c r="E60" i="37"/>
  <c r="M60" i="37"/>
  <c r="U60" i="37"/>
  <c r="E63" i="37"/>
  <c r="J78" i="38"/>
  <c r="H78" i="39"/>
  <c r="H57" i="39"/>
  <c r="P78" i="39"/>
  <c r="P57" i="39"/>
  <c r="X78" i="39"/>
  <c r="X57" i="39"/>
  <c r="H80" i="39"/>
  <c r="H63" i="39"/>
  <c r="P80" i="39"/>
  <c r="P63" i="39"/>
  <c r="X80" i="39"/>
  <c r="X63" i="39"/>
  <c r="B69" i="45"/>
  <c r="R69" i="45"/>
  <c r="D72" i="41"/>
  <c r="L72" i="41"/>
  <c r="T72" i="41"/>
  <c r="D90" i="41"/>
  <c r="D81" i="41" s="1"/>
  <c r="L90" i="41"/>
  <c r="L81" i="41" s="1"/>
  <c r="T90" i="41"/>
  <c r="T81" i="41" s="1"/>
  <c r="C72" i="42"/>
  <c r="K72" i="42"/>
  <c r="S72" i="42"/>
  <c r="B72" i="43"/>
  <c r="J72" i="43"/>
  <c r="R72" i="43"/>
  <c r="P60" i="45"/>
  <c r="G77" i="45"/>
  <c r="G69" i="45" s="1"/>
  <c r="W77" i="45"/>
  <c r="W69" i="45" s="1"/>
  <c r="C77" i="46"/>
  <c r="C60" i="46"/>
  <c r="K77" i="46"/>
  <c r="K60" i="46"/>
  <c r="S77" i="46"/>
  <c r="S60" i="46"/>
  <c r="D77" i="47"/>
  <c r="L77" i="47"/>
  <c r="T77" i="47"/>
  <c r="E72" i="41"/>
  <c r="M72" i="41"/>
  <c r="U72" i="41"/>
  <c r="E90" i="41"/>
  <c r="E81" i="41" s="1"/>
  <c r="M90" i="41"/>
  <c r="M81" i="41" s="1"/>
  <c r="U90" i="41"/>
  <c r="U81" i="41" s="1"/>
  <c r="D72" i="42"/>
  <c r="L72" i="42"/>
  <c r="T72" i="42"/>
  <c r="C72" i="43"/>
  <c r="K72" i="43"/>
  <c r="S72" i="43"/>
  <c r="G60" i="45"/>
  <c r="Q60" i="45"/>
  <c r="H77" i="45"/>
  <c r="H69" i="45" s="1"/>
  <c r="X77" i="45"/>
  <c r="X69" i="45" s="1"/>
  <c r="D77" i="46"/>
  <c r="L77" i="46"/>
  <c r="T77" i="46"/>
  <c r="E90" i="42"/>
  <c r="M90" i="42"/>
  <c r="U90" i="42"/>
  <c r="H60" i="45"/>
  <c r="R60" i="45"/>
  <c r="J77" i="45"/>
  <c r="J69" i="45" s="1"/>
  <c r="E77" i="46"/>
  <c r="E60" i="46"/>
  <c r="M77" i="46"/>
  <c r="M60" i="46"/>
  <c r="U77" i="46"/>
  <c r="U60" i="46"/>
  <c r="I60" i="45"/>
  <c r="H72" i="41"/>
  <c r="P72" i="41"/>
  <c r="X72" i="41"/>
  <c r="G72" i="42"/>
  <c r="O72" i="42"/>
  <c r="W72" i="42"/>
  <c r="F72" i="43"/>
  <c r="N72" i="43"/>
  <c r="V72" i="43"/>
  <c r="I72" i="41"/>
  <c r="Q72" i="41"/>
  <c r="Y72" i="41"/>
  <c r="H72" i="42"/>
  <c r="P72" i="42"/>
  <c r="X72" i="42"/>
  <c r="G72" i="43"/>
  <c r="O72" i="43"/>
  <c r="W72" i="43"/>
  <c r="C77" i="45"/>
  <c r="C69" i="45" s="1"/>
  <c r="C60" i="45"/>
  <c r="K77" i="45"/>
  <c r="K69" i="45" s="1"/>
  <c r="K60" i="45"/>
  <c r="S77" i="45"/>
  <c r="S69" i="45" s="1"/>
  <c r="S60" i="45"/>
  <c r="P77" i="45"/>
  <c r="P69" i="45" s="1"/>
  <c r="H77" i="46"/>
  <c r="P77" i="46"/>
  <c r="X77" i="46"/>
  <c r="I77" i="47"/>
  <c r="Q77" i="47"/>
  <c r="Y77" i="47"/>
  <c r="B72" i="41"/>
  <c r="J72" i="41"/>
  <c r="R72" i="41"/>
  <c r="I72" i="42"/>
  <c r="Q72" i="42"/>
  <c r="Y72" i="42"/>
  <c r="H72" i="43"/>
  <c r="P72" i="43"/>
  <c r="X72" i="43"/>
  <c r="D77" i="45"/>
  <c r="D69" i="45" s="1"/>
  <c r="D60" i="45"/>
  <c r="L77" i="45"/>
  <c r="L69" i="45" s="1"/>
  <c r="L60" i="45"/>
  <c r="T77" i="45"/>
  <c r="T69" i="45" s="1"/>
  <c r="T60" i="45"/>
  <c r="B60" i="45"/>
  <c r="X60" i="45"/>
  <c r="I77" i="46"/>
  <c r="I60" i="46"/>
  <c r="Q77" i="46"/>
  <c r="Q60" i="46"/>
  <c r="Y77" i="46"/>
  <c r="Y60" i="46"/>
  <c r="B77" i="47"/>
  <c r="J77" i="47"/>
  <c r="R77" i="47"/>
  <c r="C72" i="41"/>
  <c r="K72" i="41"/>
  <c r="S72" i="41"/>
  <c r="B72" i="42"/>
  <c r="J72" i="42"/>
  <c r="R72" i="42"/>
  <c r="I72" i="43"/>
  <c r="Q72" i="43"/>
  <c r="Y72" i="43"/>
  <c r="Y60" i="45"/>
  <c r="B77" i="46"/>
  <c r="B60" i="46"/>
  <c r="J77" i="46"/>
  <c r="J60" i="46"/>
  <c r="R77" i="46"/>
  <c r="R60" i="46"/>
  <c r="C77" i="47"/>
  <c r="K77" i="47"/>
  <c r="S77" i="47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F72" i="37" l="1"/>
  <c r="S72" i="37"/>
  <c r="O72" i="37"/>
  <c r="S72" i="33"/>
  <c r="K72" i="33"/>
  <c r="M113" i="29"/>
  <c r="S113" i="29"/>
  <c r="J113" i="29"/>
  <c r="I74" i="24"/>
  <c r="I171" i="4" s="1"/>
  <c r="U146" i="25"/>
  <c r="Q146" i="25"/>
  <c r="L146" i="25"/>
  <c r="G74" i="24"/>
  <c r="G171" i="4" s="1"/>
  <c r="G69" i="4"/>
  <c r="G142" i="4" s="1"/>
  <c r="B74" i="24"/>
  <c r="B171" i="4" s="1"/>
  <c r="B69" i="4"/>
  <c r="B142" i="4" s="1"/>
  <c r="Y74" i="24"/>
  <c r="Y171" i="4" s="1"/>
  <c r="Y69" i="4"/>
  <c r="Y142" i="4" s="1"/>
  <c r="T74" i="24"/>
  <c r="T171" i="4" s="1"/>
  <c r="T69" i="4"/>
  <c r="T142" i="4" s="1"/>
  <c r="S74" i="24"/>
  <c r="S171" i="4" s="1"/>
  <c r="S69" i="4"/>
  <c r="S142" i="4" s="1"/>
  <c r="X74" i="24"/>
  <c r="X171" i="4" s="1"/>
  <c r="X69" i="4"/>
  <c r="X142" i="4" s="1"/>
  <c r="F74" i="24"/>
  <c r="F171" i="4" s="1"/>
  <c r="F69" i="4"/>
  <c r="F142" i="4" s="1"/>
  <c r="S146" i="25"/>
  <c r="W74" i="24"/>
  <c r="W171" i="4" s="1"/>
  <c r="W69" i="4"/>
  <c r="W142" i="4" s="1"/>
  <c r="Q74" i="24"/>
  <c r="Q171" i="4" s="1"/>
  <c r="Q69" i="4"/>
  <c r="Q142" i="4" s="1"/>
  <c r="V74" i="24"/>
  <c r="V171" i="4" s="1"/>
  <c r="V69" i="4"/>
  <c r="V142" i="4" s="1"/>
  <c r="P146" i="25"/>
  <c r="E69" i="4"/>
  <c r="E142" i="4" s="1"/>
  <c r="E74" i="24"/>
  <c r="E171" i="4" s="1"/>
  <c r="P74" i="24"/>
  <c r="P171" i="4" s="1"/>
  <c r="P69" i="4"/>
  <c r="P142" i="4" s="1"/>
  <c r="H146" i="25"/>
  <c r="C74" i="24"/>
  <c r="C171" i="4" s="1"/>
  <c r="C69" i="4"/>
  <c r="C142" i="4" s="1"/>
  <c r="F146" i="25"/>
  <c r="U69" i="4"/>
  <c r="U142" i="4" s="1"/>
  <c r="U74" i="24"/>
  <c r="U171" i="4" s="1"/>
  <c r="D74" i="24"/>
  <c r="D171" i="4" s="1"/>
  <c r="U140" i="23"/>
  <c r="U57" i="20"/>
  <c r="U56" i="20" s="1"/>
  <c r="U137" i="23"/>
  <c r="U60" i="20"/>
  <c r="U143" i="23"/>
  <c r="J132" i="23"/>
  <c r="V179" i="23"/>
  <c r="V62" i="20"/>
  <c r="K79" i="20"/>
  <c r="K170" i="4" s="1"/>
  <c r="D171" i="23"/>
  <c r="D62" i="20"/>
  <c r="F179" i="23"/>
  <c r="F62" i="20"/>
  <c r="F170" i="23"/>
  <c r="F165" i="23" s="1"/>
  <c r="T144" i="23"/>
  <c r="T143" i="23"/>
  <c r="T140" i="23"/>
  <c r="T137" i="23"/>
  <c r="T132" i="23" s="1"/>
  <c r="T60" i="20"/>
  <c r="M175" i="23"/>
  <c r="T163" i="23"/>
  <c r="T158" i="23"/>
  <c r="T146" i="23" s="1"/>
  <c r="T61" i="20"/>
  <c r="F57" i="20"/>
  <c r="F56" i="20" s="1"/>
  <c r="F146" i="23"/>
  <c r="H77" i="20"/>
  <c r="H168" i="4" s="1"/>
  <c r="D78" i="20"/>
  <c r="D169" i="4" s="1"/>
  <c r="U165" i="23"/>
  <c r="P132" i="23"/>
  <c r="T205" i="23"/>
  <c r="O153" i="23"/>
  <c r="E171" i="23"/>
  <c r="E62" i="20"/>
  <c r="E172" i="23"/>
  <c r="S143" i="23"/>
  <c r="S140" i="23"/>
  <c r="S139" i="23"/>
  <c r="S144" i="23"/>
  <c r="S137" i="23"/>
  <c r="S60" i="20"/>
  <c r="X132" i="23"/>
  <c r="G77" i="20"/>
  <c r="G168" i="4" s="1"/>
  <c r="I132" i="23"/>
  <c r="E57" i="20"/>
  <c r="E56" i="20" s="1"/>
  <c r="F158" i="23"/>
  <c r="F154" i="23"/>
  <c r="F61" i="20"/>
  <c r="U144" i="23"/>
  <c r="J194" i="23"/>
  <c r="V175" i="23"/>
  <c r="L132" i="23"/>
  <c r="D170" i="23"/>
  <c r="D165" i="23" s="1"/>
  <c r="R144" i="23"/>
  <c r="R132" i="23" s="1"/>
  <c r="R60" i="20"/>
  <c r="R57" i="20"/>
  <c r="R56" i="20" s="1"/>
  <c r="D172" i="23"/>
  <c r="D57" i="20"/>
  <c r="D56" i="20" s="1"/>
  <c r="V146" i="23"/>
  <c r="K171" i="23"/>
  <c r="D176" i="23"/>
  <c r="Y165" i="23"/>
  <c r="N179" i="23"/>
  <c r="N62" i="20"/>
  <c r="E160" i="23"/>
  <c r="E161" i="23"/>
  <c r="E158" i="23"/>
  <c r="E155" i="23"/>
  <c r="E61" i="20"/>
  <c r="C171" i="23"/>
  <c r="J175" i="23"/>
  <c r="D179" i="23"/>
  <c r="Y59" i="20"/>
  <c r="Y112" i="4" s="1"/>
  <c r="Y113" i="4"/>
  <c r="E165" i="23"/>
  <c r="V171" i="23"/>
  <c r="U139" i="23"/>
  <c r="K170" i="23"/>
  <c r="K165" i="23" s="1"/>
  <c r="Y57" i="20"/>
  <c r="Y56" i="20" s="1"/>
  <c r="V170" i="23"/>
  <c r="V165" i="23" s="1"/>
  <c r="W132" i="23"/>
  <c r="K175" i="23"/>
  <c r="M151" i="23"/>
  <c r="K172" i="23"/>
  <c r="F171" i="23"/>
  <c r="M157" i="23"/>
  <c r="K176" i="23"/>
  <c r="T153" i="23"/>
  <c r="W140" i="23"/>
  <c r="W60" i="20"/>
  <c r="F163" i="23"/>
  <c r="M163" i="23"/>
  <c r="K179" i="23"/>
  <c r="N160" i="23"/>
  <c r="N161" i="23"/>
  <c r="N155" i="23"/>
  <c r="N61" i="20"/>
  <c r="V141" i="23"/>
  <c r="V132" i="23" s="1"/>
  <c r="V57" i="20"/>
  <c r="V56" i="20" s="1"/>
  <c r="V60" i="20"/>
  <c r="Y77" i="20"/>
  <c r="Y168" i="4" s="1"/>
  <c r="U146" i="23"/>
  <c r="N165" i="23"/>
  <c r="T161" i="23"/>
  <c r="M153" i="23"/>
  <c r="B144" i="23"/>
  <c r="B132" i="23" s="1"/>
  <c r="B60" i="20"/>
  <c r="B57" i="20"/>
  <c r="B56" i="20" s="1"/>
  <c r="S141" i="23"/>
  <c r="U141" i="23"/>
  <c r="U132" i="23" s="1"/>
  <c r="F161" i="23"/>
  <c r="M158" i="23"/>
  <c r="E65" i="4"/>
  <c r="E138" i="4" s="1"/>
  <c r="F65" i="4"/>
  <c r="F138" i="4" s="1"/>
  <c r="Y65" i="4"/>
  <c r="Y138" i="4" s="1"/>
  <c r="D65" i="4"/>
  <c r="D138" i="4" s="1"/>
  <c r="H77" i="16"/>
  <c r="H76" i="16" s="1"/>
  <c r="D160" i="19"/>
  <c r="T178" i="19"/>
  <c r="H188" i="19"/>
  <c r="H102" i="16"/>
  <c r="H165" i="4" s="1"/>
  <c r="H160" i="19"/>
  <c r="H191" i="19"/>
  <c r="Q160" i="19"/>
  <c r="H190" i="19"/>
  <c r="H192" i="19"/>
  <c r="H79" i="16"/>
  <c r="H108" i="4" s="1"/>
  <c r="H229" i="19"/>
  <c r="U102" i="16"/>
  <c r="U165" i="4" s="1"/>
  <c r="H184" i="19"/>
  <c r="M102" i="16"/>
  <c r="M165" i="4" s="1"/>
  <c r="S102" i="16"/>
  <c r="S165" i="4" s="1"/>
  <c r="T173" i="19"/>
  <c r="T172" i="19"/>
  <c r="T176" i="19"/>
  <c r="T169" i="19"/>
  <c r="T168" i="19"/>
  <c r="T165" i="19"/>
  <c r="T167" i="19"/>
  <c r="T77" i="16"/>
  <c r="T76" i="16" s="1"/>
  <c r="T80" i="16"/>
  <c r="P79" i="16"/>
  <c r="P108" i="4" s="1"/>
  <c r="C178" i="19"/>
  <c r="B79" i="16"/>
  <c r="B108" i="4" s="1"/>
  <c r="J100" i="16"/>
  <c r="J163" i="4" s="1"/>
  <c r="R102" i="16"/>
  <c r="R165" i="4" s="1"/>
  <c r="V160" i="19"/>
  <c r="B102" i="16"/>
  <c r="B165" i="4" s="1"/>
  <c r="S79" i="16"/>
  <c r="S108" i="4" s="1"/>
  <c r="P77" i="16"/>
  <c r="P76" i="16" s="1"/>
  <c r="Y79" i="16"/>
  <c r="Y108" i="4" s="1"/>
  <c r="Y109" i="4"/>
  <c r="X109" i="4"/>
  <c r="X79" i="16"/>
  <c r="X108" i="4" s="1"/>
  <c r="K79" i="16"/>
  <c r="K108" i="4" s="1"/>
  <c r="X77" i="16"/>
  <c r="X76" i="16" s="1"/>
  <c r="B178" i="19"/>
  <c r="K102" i="16"/>
  <c r="K165" i="4" s="1"/>
  <c r="L172" i="18"/>
  <c r="L97" i="16"/>
  <c r="L95" i="16" s="1"/>
  <c r="J172" i="18"/>
  <c r="J97" i="16"/>
  <c r="J95" i="16" s="1"/>
  <c r="J171" i="18"/>
  <c r="I172" i="18"/>
  <c r="I97" i="16"/>
  <c r="I95" i="16" s="1"/>
  <c r="I175" i="18"/>
  <c r="H172" i="18"/>
  <c r="H97" i="16"/>
  <c r="H95" i="16" s="1"/>
  <c r="J165" i="18"/>
  <c r="B163" i="18"/>
  <c r="L161" i="18"/>
  <c r="L217" i="18"/>
  <c r="L164" i="18"/>
  <c r="I171" i="18"/>
  <c r="B164" i="18"/>
  <c r="J167" i="18"/>
  <c r="J170" i="18"/>
  <c r="I174" i="18"/>
  <c r="I167" i="18"/>
  <c r="I173" i="18"/>
  <c r="L175" i="18"/>
  <c r="L166" i="18"/>
  <c r="J217" i="18"/>
  <c r="I163" i="18"/>
  <c r="B169" i="18"/>
  <c r="I170" i="18"/>
  <c r="I160" i="18" s="1"/>
  <c r="I169" i="18"/>
  <c r="J161" i="18"/>
  <c r="H164" i="18"/>
  <c r="B161" i="18"/>
  <c r="I166" i="18"/>
  <c r="I165" i="18"/>
  <c r="P173" i="18"/>
  <c r="P97" i="16"/>
  <c r="P95" i="16" s="1"/>
  <c r="J163" i="18"/>
  <c r="H174" i="18"/>
  <c r="J166" i="18"/>
  <c r="I162" i="18"/>
  <c r="J173" i="18"/>
  <c r="L162" i="18"/>
  <c r="E166" i="18"/>
  <c r="H169" i="18"/>
  <c r="L165" i="18"/>
  <c r="V160" i="18"/>
  <c r="H161" i="18"/>
  <c r="J168" i="18"/>
  <c r="L171" i="18"/>
  <c r="E97" i="16"/>
  <c r="E95" i="16" s="1"/>
  <c r="E163" i="18"/>
  <c r="H170" i="18"/>
  <c r="P217" i="18"/>
  <c r="E162" i="18"/>
  <c r="E160" i="18" s="1"/>
  <c r="E164" i="18"/>
  <c r="L167" i="18"/>
  <c r="Y217" i="18"/>
  <c r="J175" i="18"/>
  <c r="Q95" i="16"/>
  <c r="H163" i="18"/>
  <c r="J169" i="18"/>
  <c r="L174" i="18"/>
  <c r="B175" i="18"/>
  <c r="B97" i="16"/>
  <c r="B95" i="16" s="1"/>
  <c r="S163" i="17"/>
  <c r="S172" i="17"/>
  <c r="S162" i="17"/>
  <c r="S53" i="16"/>
  <c r="S161" i="17"/>
  <c r="S170" i="17"/>
  <c r="S169" i="17"/>
  <c r="S168" i="17"/>
  <c r="S167" i="17"/>
  <c r="S166" i="17"/>
  <c r="S175" i="17"/>
  <c r="S165" i="17"/>
  <c r="S174" i="17"/>
  <c r="S164" i="17"/>
  <c r="S173" i="17"/>
  <c r="O160" i="17"/>
  <c r="X95" i="16"/>
  <c r="O166" i="18"/>
  <c r="K91" i="16"/>
  <c r="K89" i="16" s="1"/>
  <c r="K52" i="16"/>
  <c r="Y174" i="18"/>
  <c r="Y97" i="16"/>
  <c r="Y95" i="16" s="1"/>
  <c r="K160" i="17"/>
  <c r="M160" i="18"/>
  <c r="C160" i="17"/>
  <c r="R52" i="16"/>
  <c r="K62" i="4"/>
  <c r="K135" i="4" s="1"/>
  <c r="X174" i="18"/>
  <c r="X97" i="16"/>
  <c r="B165" i="18"/>
  <c r="D217" i="18"/>
  <c r="L171" i="17"/>
  <c r="Y167" i="18"/>
  <c r="B217" i="18"/>
  <c r="P160" i="18"/>
  <c r="G166" i="18"/>
  <c r="B166" i="18"/>
  <c r="Y165" i="18"/>
  <c r="B172" i="18"/>
  <c r="Y163" i="18"/>
  <c r="B162" i="18"/>
  <c r="U160" i="18"/>
  <c r="R161" i="17"/>
  <c r="O91" i="16"/>
  <c r="O89" i="16" s="1"/>
  <c r="R62" i="4"/>
  <c r="R135" i="4" s="1"/>
  <c r="D175" i="18"/>
  <c r="D97" i="16"/>
  <c r="D95" i="16" s="1"/>
  <c r="Y161" i="18"/>
  <c r="R162" i="17"/>
  <c r="O52" i="16"/>
  <c r="O61" i="4" s="1"/>
  <c r="C100" i="16"/>
  <c r="C163" i="4" s="1"/>
  <c r="C61" i="4"/>
  <c r="C134" i="4" s="1"/>
  <c r="U73" i="12"/>
  <c r="U102" i="4" s="1"/>
  <c r="X233" i="15"/>
  <c r="X71" i="12"/>
  <c r="X70" i="12" s="1"/>
  <c r="X76" i="12"/>
  <c r="K101" i="12"/>
  <c r="K162" i="4" s="1"/>
  <c r="Q253" i="15"/>
  <c r="Q71" i="12"/>
  <c r="Q70" i="12" s="1"/>
  <c r="Q78" i="12"/>
  <c r="M233" i="15"/>
  <c r="M76" i="12"/>
  <c r="M71" i="12"/>
  <c r="M70" i="12" s="1"/>
  <c r="P253" i="15"/>
  <c r="P71" i="12"/>
  <c r="P70" i="12" s="1"/>
  <c r="P78" i="12"/>
  <c r="P73" i="12"/>
  <c r="P102" i="4" s="1"/>
  <c r="H101" i="12"/>
  <c r="H162" i="4" s="1"/>
  <c r="I233" i="15"/>
  <c r="I76" i="12"/>
  <c r="I71" i="12"/>
  <c r="I70" i="12" s="1"/>
  <c r="H233" i="15"/>
  <c r="H76" i="12"/>
  <c r="H71" i="12"/>
  <c r="H70" i="12" s="1"/>
  <c r="G55" i="7"/>
  <c r="J54" i="7"/>
  <c r="Q105" i="4"/>
  <c r="F233" i="15"/>
  <c r="F76" i="12"/>
  <c r="Q218" i="15"/>
  <c r="Q204" i="15" s="1"/>
  <c r="P216" i="15"/>
  <c r="E233" i="15"/>
  <c r="E76" i="12"/>
  <c r="E71" i="12"/>
  <c r="E70" i="12" s="1"/>
  <c r="Q217" i="15"/>
  <c r="Y101" i="12"/>
  <c r="Y162" i="4" s="1"/>
  <c r="S86" i="12"/>
  <c r="S57" i="4"/>
  <c r="S132" i="4" s="1"/>
  <c r="R86" i="12"/>
  <c r="R57" i="4"/>
  <c r="R132" i="4" s="1"/>
  <c r="M132" i="4"/>
  <c r="Y57" i="4"/>
  <c r="Y132" i="4" s="1"/>
  <c r="Y63" i="12"/>
  <c r="Y55" i="4" s="1"/>
  <c r="N63" i="12"/>
  <c r="N55" i="4" s="1"/>
  <c r="U98" i="12"/>
  <c r="U159" i="4" s="1"/>
  <c r="P55" i="7"/>
  <c r="P53" i="7"/>
  <c r="P52" i="7"/>
  <c r="K86" i="12"/>
  <c r="K63" i="12"/>
  <c r="K55" i="4" s="1"/>
  <c r="K57" i="4"/>
  <c r="K132" i="4" s="1"/>
  <c r="V54" i="7"/>
  <c r="D63" i="12"/>
  <c r="D55" i="4" s="1"/>
  <c r="D57" i="4"/>
  <c r="D132" i="4" s="1"/>
  <c r="F3" i="4"/>
  <c r="F128" i="4" s="1"/>
  <c r="F5" i="4"/>
  <c r="V5" i="4"/>
  <c r="V130" i="4" s="1"/>
  <c r="V3" i="4"/>
  <c r="V128" i="4" s="1"/>
  <c r="X55" i="4"/>
  <c r="X130" i="4" s="1"/>
  <c r="Q104" i="4"/>
  <c r="M3" i="4"/>
  <c r="M128" i="4" s="1"/>
  <c r="M5" i="4"/>
  <c r="M130" i="4" s="1"/>
  <c r="G63" i="12"/>
  <c r="G55" i="4" s="1"/>
  <c r="G130" i="4" s="1"/>
  <c r="G57" i="4"/>
  <c r="G132" i="4" s="1"/>
  <c r="X57" i="4"/>
  <c r="X132" i="4" s="1"/>
  <c r="P55" i="4"/>
  <c r="P130" i="4" s="1"/>
  <c r="B5" i="4"/>
  <c r="B3" i="4"/>
  <c r="B128" i="4" s="1"/>
  <c r="H57" i="4"/>
  <c r="H132" i="4" s="1"/>
  <c r="R5" i="4"/>
  <c r="R3" i="4"/>
  <c r="R128" i="4" s="1"/>
  <c r="F63" i="12"/>
  <c r="F55" i="4" s="1"/>
  <c r="F57" i="4"/>
  <c r="F132" i="4" s="1"/>
  <c r="L5" i="4"/>
  <c r="L130" i="4" s="1"/>
  <c r="L3" i="4"/>
  <c r="L128" i="4" s="1"/>
  <c r="X86" i="12"/>
  <c r="U96" i="12"/>
  <c r="U157" i="4" s="1"/>
  <c r="H63" i="12"/>
  <c r="R130" i="4"/>
  <c r="W57" i="4"/>
  <c r="W132" i="4" s="1"/>
  <c r="W63" i="12"/>
  <c r="W55" i="4" s="1"/>
  <c r="H86" i="12"/>
  <c r="T5" i="4"/>
  <c r="T3" i="4"/>
  <c r="T128" i="4" s="1"/>
  <c r="E3" i="4"/>
  <c r="E128" i="4" s="1"/>
  <c r="E5" i="4"/>
  <c r="E130" i="4" s="1"/>
  <c r="T86" i="12"/>
  <c r="B132" i="4"/>
  <c r="C86" i="12"/>
  <c r="F86" i="12"/>
  <c r="N5" i="4"/>
  <c r="N3" i="4"/>
  <c r="N128" i="4" s="1"/>
  <c r="T63" i="12"/>
  <c r="T55" i="4" s="1"/>
  <c r="N98" i="12"/>
  <c r="N159" i="4" s="1"/>
  <c r="G3" i="4"/>
  <c r="G128" i="4" s="1"/>
  <c r="G5" i="4"/>
  <c r="J86" i="12"/>
  <c r="J63" i="12"/>
  <c r="J55" i="4" s="1"/>
  <c r="J57" i="4"/>
  <c r="J132" i="4" s="1"/>
  <c r="J3" i="4"/>
  <c r="J128" i="4" s="1"/>
  <c r="J5" i="4"/>
  <c r="E132" i="4"/>
  <c r="B63" i="12"/>
  <c r="B55" i="4" s="1"/>
  <c r="V98" i="12"/>
  <c r="V159" i="4" s="1"/>
  <c r="V57" i="4"/>
  <c r="V132" i="4" s="1"/>
  <c r="N130" i="4"/>
  <c r="U5" i="4"/>
  <c r="U130" i="4" s="1"/>
  <c r="U3" i="4"/>
  <c r="U128" i="4" s="1"/>
  <c r="L132" i="4"/>
  <c r="D3" i="4"/>
  <c r="D128" i="4" s="1"/>
  <c r="D5" i="4"/>
  <c r="H54" i="7"/>
  <c r="Y73" i="12"/>
  <c r="Y104" i="4"/>
  <c r="V65" i="8"/>
  <c r="V154" i="4" s="1"/>
  <c r="P136" i="11"/>
  <c r="P109" i="11"/>
  <c r="P108" i="11"/>
  <c r="P52" i="8"/>
  <c r="P51" i="8" s="1"/>
  <c r="P107" i="11"/>
  <c r="P55" i="8"/>
  <c r="P106" i="11"/>
  <c r="P105" i="11"/>
  <c r="P100" i="11" s="1"/>
  <c r="Q136" i="11"/>
  <c r="Q52" i="8"/>
  <c r="Q51" i="8" s="1"/>
  <c r="Q55" i="8"/>
  <c r="O136" i="11"/>
  <c r="O52" i="8"/>
  <c r="O51" i="8" s="1"/>
  <c r="O55" i="8"/>
  <c r="W117" i="11"/>
  <c r="N54" i="8"/>
  <c r="N99" i="4" s="1"/>
  <c r="N100" i="4"/>
  <c r="Q109" i="11"/>
  <c r="M136" i="11"/>
  <c r="M55" i="8"/>
  <c r="W100" i="4"/>
  <c r="W54" i="8"/>
  <c r="F67" i="8"/>
  <c r="F156" i="4" s="1"/>
  <c r="Q108" i="11"/>
  <c r="O113" i="11"/>
  <c r="Q107" i="11"/>
  <c r="V54" i="8"/>
  <c r="V99" i="4" s="1"/>
  <c r="H136" i="11"/>
  <c r="H109" i="11"/>
  <c r="H108" i="11"/>
  <c r="H107" i="11"/>
  <c r="H52" i="8"/>
  <c r="H51" i="8" s="1"/>
  <c r="H106" i="11"/>
  <c r="H105" i="11"/>
  <c r="H100" i="11" s="1"/>
  <c r="H55" i="8"/>
  <c r="M115" i="11"/>
  <c r="O112" i="11"/>
  <c r="O100" i="11" s="1"/>
  <c r="Q106" i="11"/>
  <c r="G101" i="4"/>
  <c r="G136" i="11"/>
  <c r="G52" i="8"/>
  <c r="G51" i="8" s="1"/>
  <c r="G55" i="8"/>
  <c r="H117" i="11"/>
  <c r="M113" i="11"/>
  <c r="G67" i="8"/>
  <c r="G156" i="4" s="1"/>
  <c r="O111" i="11"/>
  <c r="Q105" i="11"/>
  <c r="J66" i="8"/>
  <c r="J155" i="4" s="1"/>
  <c r="F136" i="11"/>
  <c r="F52" i="8"/>
  <c r="F51" i="8" s="1"/>
  <c r="F55" i="8"/>
  <c r="P115" i="11"/>
  <c r="W66" i="8"/>
  <c r="W155" i="4" s="1"/>
  <c r="L66" i="8"/>
  <c r="L155" i="4" s="1"/>
  <c r="E53" i="7"/>
  <c r="H115" i="11"/>
  <c r="M112" i="11"/>
  <c r="S53" i="7"/>
  <c r="N66" i="8"/>
  <c r="N155" i="4" s="1"/>
  <c r="O109" i="11"/>
  <c r="G54" i="7"/>
  <c r="C52" i="7"/>
  <c r="E136" i="11"/>
  <c r="E55" i="8"/>
  <c r="P113" i="11"/>
  <c r="Q115" i="11"/>
  <c r="T59" i="8"/>
  <c r="S59" i="8"/>
  <c r="E59" i="8"/>
  <c r="W129" i="4"/>
  <c r="W59" i="8"/>
  <c r="O129" i="4"/>
  <c r="P59" i="8"/>
  <c r="P52" i="4"/>
  <c r="P129" i="4" s="1"/>
  <c r="Y65" i="8"/>
  <c r="Y154" i="4" s="1"/>
  <c r="Y52" i="4"/>
  <c r="Y129" i="4" s="1"/>
  <c r="X65" i="8"/>
  <c r="X154" i="4" s="1"/>
  <c r="X52" i="4"/>
  <c r="X129" i="4" s="1"/>
  <c r="N65" i="8"/>
  <c r="N154" i="4" s="1"/>
  <c r="N52" i="4"/>
  <c r="N129" i="4" s="1"/>
  <c r="V59" i="8"/>
  <c r="V52" i="4"/>
  <c r="V129" i="4" s="1"/>
  <c r="J55" i="7"/>
  <c r="N53" i="7"/>
  <c r="O54" i="7"/>
  <c r="Y55" i="7"/>
  <c r="U59" i="8"/>
  <c r="U52" i="4"/>
  <c r="U129" i="4" s="1"/>
  <c r="M59" i="8"/>
  <c r="O55" i="7"/>
  <c r="L54" i="7"/>
  <c r="X53" i="7"/>
  <c r="F52" i="4"/>
  <c r="F129" i="4" s="1"/>
  <c r="N55" i="7"/>
  <c r="J53" i="7"/>
  <c r="M52" i="7"/>
  <c r="H55" i="7"/>
  <c r="Q52" i="4"/>
  <c r="Q129" i="4" s="1"/>
  <c r="I55" i="7"/>
  <c r="Y52" i="7"/>
  <c r="Y53" i="7"/>
  <c r="L52" i="7"/>
  <c r="W55" i="7"/>
  <c r="Q52" i="7"/>
  <c r="G52" i="7"/>
  <c r="M53" i="7"/>
  <c r="W54" i="7"/>
  <c r="C53" i="7"/>
  <c r="E54" i="7"/>
  <c r="S54" i="7"/>
  <c r="Q27" i="5"/>
  <c r="U52" i="7"/>
  <c r="M27" i="5"/>
  <c r="M5" i="5" s="1"/>
  <c r="G27" i="5"/>
  <c r="G5" i="5" s="1"/>
  <c r="G45" i="5" s="1"/>
  <c r="S48" i="6"/>
  <c r="S42" i="6"/>
  <c r="R53" i="7"/>
  <c r="T54" i="7"/>
  <c r="D54" i="7"/>
  <c r="D5" i="5"/>
  <c r="Y27" i="5"/>
  <c r="V27" i="5"/>
  <c r="V5" i="5" s="1"/>
  <c r="F27" i="5"/>
  <c r="D53" i="7"/>
  <c r="S45" i="6"/>
  <c r="K27" i="5"/>
  <c r="K5" i="5" s="1"/>
  <c r="K53" i="7"/>
  <c r="F52" i="7"/>
  <c r="U41" i="6"/>
  <c r="S47" i="5"/>
  <c r="F55" i="7"/>
  <c r="T52" i="7"/>
  <c r="W46" i="6"/>
  <c r="Q41" i="6"/>
  <c r="S43" i="6"/>
  <c r="N27" i="5"/>
  <c r="N5" i="5" s="1"/>
  <c r="O41" i="6"/>
  <c r="F53" i="7"/>
  <c r="C54" i="7"/>
  <c r="E27" i="5"/>
  <c r="E5" i="5" s="1"/>
  <c r="V46" i="6"/>
  <c r="B53" i="7"/>
  <c r="S44" i="6"/>
  <c r="B27" i="5"/>
  <c r="B5" i="5" s="1"/>
  <c r="H27" i="5"/>
  <c r="H5" i="5" s="1"/>
  <c r="H43" i="5" s="1"/>
  <c r="T53" i="7"/>
  <c r="K41" i="6"/>
  <c r="U53" i="7"/>
  <c r="I53" i="7"/>
  <c r="I52" i="7"/>
  <c r="R54" i="7"/>
  <c r="E43" i="6"/>
  <c r="E41" i="6" s="1"/>
  <c r="B55" i="7"/>
  <c r="Q55" i="7"/>
  <c r="F46" i="6"/>
  <c r="H52" i="7"/>
  <c r="E48" i="6"/>
  <c r="W52" i="7"/>
  <c r="T45" i="6"/>
  <c r="V43" i="6"/>
  <c r="E52" i="7"/>
  <c r="S43" i="5"/>
  <c r="K54" i="7"/>
  <c r="T48" i="6"/>
  <c r="R41" i="6"/>
  <c r="N54" i="7"/>
  <c r="J47" i="6"/>
  <c r="M48" i="6"/>
  <c r="R48" i="5"/>
  <c r="M46" i="6"/>
  <c r="M41" i="6" s="1"/>
  <c r="L27" i="5"/>
  <c r="L5" i="5" s="1"/>
  <c r="T44" i="6"/>
  <c r="S52" i="7"/>
  <c r="B54" i="7"/>
  <c r="S46" i="6"/>
  <c r="U54" i="7"/>
  <c r="I43" i="5"/>
  <c r="H41" i="6"/>
  <c r="V48" i="6"/>
  <c r="J27" i="5"/>
  <c r="O52" i="7"/>
  <c r="Q54" i="7"/>
  <c r="S42" i="5"/>
  <c r="J48" i="6"/>
  <c r="E44" i="6"/>
  <c r="F45" i="6"/>
  <c r="N42" i="6"/>
  <c r="L41" i="6"/>
  <c r="L53" i="7"/>
  <c r="K52" i="7"/>
  <c r="U5" i="5"/>
  <c r="V47" i="6"/>
  <c r="G43" i="6"/>
  <c r="G41" i="6" s="1"/>
  <c r="Y41" i="6"/>
  <c r="B44" i="6"/>
  <c r="B41" i="6" s="1"/>
  <c r="T42" i="6"/>
  <c r="T41" i="6" s="1"/>
  <c r="E46" i="6"/>
  <c r="D52" i="7"/>
  <c r="D48" i="6"/>
  <c r="V52" i="7"/>
  <c r="V45" i="6"/>
  <c r="C27" i="5"/>
  <c r="N44" i="6"/>
  <c r="C42" i="6"/>
  <c r="C41" i="6" s="1"/>
  <c r="V42" i="6"/>
  <c r="V44" i="6"/>
  <c r="I47" i="6"/>
  <c r="I41" i="6" s="1"/>
  <c r="S47" i="6"/>
  <c r="W5" i="5"/>
  <c r="J43" i="6"/>
  <c r="T27" i="5"/>
  <c r="R52" i="7"/>
  <c r="X47" i="6"/>
  <c r="X41" i="6" s="1"/>
  <c r="X54" i="7"/>
  <c r="N43" i="6"/>
  <c r="F42" i="6"/>
  <c r="F41" i="6" s="1"/>
  <c r="W47" i="6"/>
  <c r="W41" i="6" s="1"/>
  <c r="F54" i="7"/>
  <c r="P54" i="7"/>
  <c r="J42" i="6"/>
  <c r="J41" i="6" s="1"/>
  <c r="D43" i="6"/>
  <c r="D41" i="6" s="1"/>
  <c r="M54" i="7"/>
  <c r="X55" i="7"/>
  <c r="T43" i="6"/>
  <c r="V53" i="7"/>
  <c r="F48" i="6"/>
  <c r="W113" i="29"/>
  <c r="V113" i="29"/>
  <c r="L161" i="23"/>
  <c r="L155" i="23"/>
  <c r="L154" i="23"/>
  <c r="L158" i="23"/>
  <c r="L157" i="23"/>
  <c r="L163" i="23"/>
  <c r="L151" i="23"/>
  <c r="L146" i="23" s="1"/>
  <c r="L61" i="20"/>
  <c r="L57" i="20"/>
  <c r="L56" i="20" s="1"/>
  <c r="J146" i="23"/>
  <c r="R146" i="23"/>
  <c r="M179" i="23"/>
  <c r="M176" i="23"/>
  <c r="M172" i="23"/>
  <c r="M170" i="23"/>
  <c r="M62" i="20"/>
  <c r="M57" i="20"/>
  <c r="M56" i="20" s="1"/>
  <c r="X154" i="23"/>
  <c r="X158" i="23"/>
  <c r="X163" i="23"/>
  <c r="X151" i="23"/>
  <c r="X155" i="23"/>
  <c r="X161" i="23"/>
  <c r="X61" i="20"/>
  <c r="X57" i="20"/>
  <c r="X56" i="20" s="1"/>
  <c r="O194" i="23"/>
  <c r="F160" i="19"/>
  <c r="D178" i="19"/>
  <c r="G217" i="19"/>
  <c r="G176" i="19"/>
  <c r="G173" i="19"/>
  <c r="G172" i="19"/>
  <c r="G169" i="19"/>
  <c r="G168" i="19"/>
  <c r="G167" i="19"/>
  <c r="G165" i="19"/>
  <c r="G77" i="16"/>
  <c r="G76" i="16" s="1"/>
  <c r="G80" i="16"/>
  <c r="W229" i="19"/>
  <c r="W192" i="19"/>
  <c r="W191" i="19"/>
  <c r="W188" i="19"/>
  <c r="W187" i="19"/>
  <c r="W185" i="19"/>
  <c r="W183" i="19"/>
  <c r="W81" i="16"/>
  <c r="N229" i="19"/>
  <c r="N192" i="19"/>
  <c r="N191" i="19"/>
  <c r="N188" i="19"/>
  <c r="N187" i="19"/>
  <c r="N185" i="19"/>
  <c r="N184" i="19"/>
  <c r="N183" i="19"/>
  <c r="N81" i="16"/>
  <c r="N77" i="16"/>
  <c r="N76" i="16" s="1"/>
  <c r="Q178" i="19"/>
  <c r="F160" i="18"/>
  <c r="S204" i="15"/>
  <c r="N160" i="17"/>
  <c r="P175" i="17"/>
  <c r="P174" i="17"/>
  <c r="P173" i="17"/>
  <c r="P172" i="17"/>
  <c r="P170" i="17"/>
  <c r="P169" i="17"/>
  <c r="P168" i="17"/>
  <c r="P167" i="17"/>
  <c r="P166" i="17"/>
  <c r="P165" i="17"/>
  <c r="P164" i="17"/>
  <c r="P163" i="17"/>
  <c r="P162" i="17"/>
  <c r="P161" i="17"/>
  <c r="P53" i="16"/>
  <c r="W160" i="17"/>
  <c r="V160" i="17"/>
  <c r="T204" i="15"/>
  <c r="Y100" i="16"/>
  <c r="Y163" i="4" s="1"/>
  <c r="Y61" i="4"/>
  <c r="W100" i="11"/>
  <c r="F160" i="17"/>
  <c r="R89" i="16"/>
  <c r="F100" i="11"/>
  <c r="W89" i="16"/>
  <c r="M100" i="11"/>
  <c r="C5" i="4"/>
  <c r="C130" i="4" s="1"/>
  <c r="C3" i="4"/>
  <c r="M147" i="11"/>
  <c r="M132" i="11"/>
  <c r="M130" i="11"/>
  <c r="M129" i="11"/>
  <c r="M126" i="11"/>
  <c r="M125" i="11"/>
  <c r="M123" i="11"/>
  <c r="M122" i="11"/>
  <c r="M56" i="8"/>
  <c r="M52" i="8"/>
  <c r="M51" i="8" s="1"/>
  <c r="L147" i="11"/>
  <c r="L132" i="11"/>
  <c r="L130" i="11"/>
  <c r="L129" i="11"/>
  <c r="L126" i="11"/>
  <c r="L125" i="11"/>
  <c r="L123" i="11"/>
  <c r="L122" i="11"/>
  <c r="L56" i="8"/>
  <c r="L52" i="8"/>
  <c r="L51" i="8" s="1"/>
  <c r="Y5" i="4"/>
  <c r="Y130" i="4" s="1"/>
  <c r="Y3" i="4"/>
  <c r="S147" i="11"/>
  <c r="S132" i="11"/>
  <c r="S130" i="11"/>
  <c r="S129" i="11"/>
  <c r="S126" i="11"/>
  <c r="S125" i="11"/>
  <c r="S123" i="11"/>
  <c r="S122" i="11"/>
  <c r="S117" i="11" s="1"/>
  <c r="S56" i="8"/>
  <c r="S52" i="8"/>
  <c r="S51" i="8" s="1"/>
  <c r="I101" i="16"/>
  <c r="I164" i="4" s="1"/>
  <c r="I52" i="16"/>
  <c r="I91" i="16"/>
  <c r="I62" i="4"/>
  <c r="I135" i="4" s="1"/>
  <c r="Q117" i="11"/>
  <c r="E46" i="5"/>
  <c r="K44" i="5"/>
  <c r="R45" i="5"/>
  <c r="B43" i="5"/>
  <c r="I47" i="5"/>
  <c r="H46" i="5"/>
  <c r="P43" i="5"/>
  <c r="P41" i="5" s="1"/>
  <c r="G46" i="5"/>
  <c r="F72" i="33"/>
  <c r="C72" i="33"/>
  <c r="M72" i="33"/>
  <c r="W146" i="25"/>
  <c r="O179" i="23"/>
  <c r="O176" i="23"/>
  <c r="O172" i="23"/>
  <c r="O170" i="23"/>
  <c r="O171" i="23"/>
  <c r="O62" i="20"/>
  <c r="B146" i="23"/>
  <c r="X160" i="23"/>
  <c r="L205" i="23"/>
  <c r="J205" i="23"/>
  <c r="K160" i="23"/>
  <c r="Q132" i="23"/>
  <c r="C179" i="23"/>
  <c r="C172" i="23"/>
  <c r="C170" i="23"/>
  <c r="C176" i="23"/>
  <c r="C62" i="20"/>
  <c r="C57" i="20"/>
  <c r="C56" i="20" s="1"/>
  <c r="Q194" i="23"/>
  <c r="G157" i="23"/>
  <c r="O229" i="19"/>
  <c r="O192" i="19"/>
  <c r="O191" i="19"/>
  <c r="O188" i="19"/>
  <c r="O187" i="19"/>
  <c r="O185" i="19"/>
  <c r="O183" i="19"/>
  <c r="O81" i="16"/>
  <c r="F229" i="19"/>
  <c r="F192" i="19"/>
  <c r="F191" i="19"/>
  <c r="F188" i="19"/>
  <c r="F187" i="19"/>
  <c r="F185" i="19"/>
  <c r="F184" i="19"/>
  <c r="F183" i="19"/>
  <c r="F81" i="16"/>
  <c r="F77" i="16"/>
  <c r="F76" i="16" s="1"/>
  <c r="Y178" i="19"/>
  <c r="Q160" i="18"/>
  <c r="Q217" i="19"/>
  <c r="H217" i="18"/>
  <c r="K204" i="15"/>
  <c r="S233" i="15"/>
  <c r="S71" i="12"/>
  <c r="S70" i="12" s="1"/>
  <c r="S76" i="12"/>
  <c r="R204" i="15"/>
  <c r="E175" i="17"/>
  <c r="E174" i="17"/>
  <c r="E173" i="17"/>
  <c r="E172" i="17"/>
  <c r="E53" i="16"/>
  <c r="E170" i="17"/>
  <c r="E166" i="17"/>
  <c r="E162" i="17"/>
  <c r="E171" i="17"/>
  <c r="E167" i="17"/>
  <c r="E163" i="17"/>
  <c r="E168" i="17"/>
  <c r="E164" i="17"/>
  <c r="E169" i="17"/>
  <c r="E165" i="17"/>
  <c r="E161" i="17"/>
  <c r="E160" i="17" s="1"/>
  <c r="U204" i="15"/>
  <c r="L204" i="15"/>
  <c r="V253" i="15"/>
  <c r="V220" i="15"/>
  <c r="V218" i="15"/>
  <c r="V217" i="15"/>
  <c r="V214" i="15"/>
  <c r="V213" i="15"/>
  <c r="V211" i="15"/>
  <c r="V210" i="15"/>
  <c r="V209" i="15"/>
  <c r="V204" i="15" s="1"/>
  <c r="V71" i="12"/>
  <c r="V70" i="12" s="1"/>
  <c r="V78" i="12"/>
  <c r="J89" i="16"/>
  <c r="E100" i="11"/>
  <c r="E147" i="11"/>
  <c r="E132" i="11"/>
  <c r="E130" i="11"/>
  <c r="E129" i="11"/>
  <c r="E126" i="11"/>
  <c r="E125" i="11"/>
  <c r="E123" i="11"/>
  <c r="E122" i="11"/>
  <c r="E56" i="8"/>
  <c r="E52" i="8"/>
  <c r="E51" i="8" s="1"/>
  <c r="D147" i="11"/>
  <c r="D132" i="11"/>
  <c r="D130" i="11"/>
  <c r="D129" i="11"/>
  <c r="D126" i="11"/>
  <c r="D125" i="11"/>
  <c r="D123" i="11"/>
  <c r="D122" i="11"/>
  <c r="D56" i="8"/>
  <c r="D52" i="8"/>
  <c r="D51" i="8" s="1"/>
  <c r="Q5" i="4"/>
  <c r="Q130" i="4" s="1"/>
  <c r="Q3" i="4"/>
  <c r="K147" i="11"/>
  <c r="K132" i="11"/>
  <c r="K130" i="11"/>
  <c r="K129" i="11"/>
  <c r="K126" i="11"/>
  <c r="K125" i="11"/>
  <c r="K123" i="11"/>
  <c r="K122" i="11"/>
  <c r="K117" i="11" s="1"/>
  <c r="K56" i="8"/>
  <c r="K52" i="8"/>
  <c r="K51" i="8" s="1"/>
  <c r="I160" i="17"/>
  <c r="I117" i="11"/>
  <c r="V45" i="5"/>
  <c r="E43" i="5"/>
  <c r="I48" i="5"/>
  <c r="H48" i="5"/>
  <c r="R42" i="5"/>
  <c r="X45" i="5"/>
  <c r="O113" i="29"/>
  <c r="N113" i="29"/>
  <c r="K113" i="29"/>
  <c r="L113" i="29"/>
  <c r="I146" i="23"/>
  <c r="X179" i="23"/>
  <c r="X170" i="23"/>
  <c r="X172" i="23"/>
  <c r="X176" i="23"/>
  <c r="X175" i="23"/>
  <c r="X62" i="20"/>
  <c r="P158" i="23"/>
  <c r="P163" i="23"/>
  <c r="P151" i="23"/>
  <c r="P161" i="23"/>
  <c r="P155" i="23"/>
  <c r="P160" i="23"/>
  <c r="P154" i="23"/>
  <c r="P61" i="20"/>
  <c r="P57" i="20"/>
  <c r="P56" i="20" s="1"/>
  <c r="G158" i="23"/>
  <c r="G163" i="23"/>
  <c r="G151" i="23"/>
  <c r="G161" i="23"/>
  <c r="G155" i="23"/>
  <c r="G154" i="23"/>
  <c r="G61" i="20"/>
  <c r="G57" i="20"/>
  <c r="G56" i="20" s="1"/>
  <c r="U178" i="19"/>
  <c r="G229" i="19"/>
  <c r="G192" i="19"/>
  <c r="G191" i="19"/>
  <c r="G188" i="19"/>
  <c r="G187" i="19"/>
  <c r="G185" i="19"/>
  <c r="G183" i="19"/>
  <c r="G81" i="16"/>
  <c r="H178" i="19"/>
  <c r="T175" i="17"/>
  <c r="T174" i="17"/>
  <c r="T173" i="17"/>
  <c r="T172" i="17"/>
  <c r="T170" i="17"/>
  <c r="T169" i="17"/>
  <c r="T168" i="17"/>
  <c r="T167" i="17"/>
  <c r="T166" i="17"/>
  <c r="T165" i="17"/>
  <c r="T164" i="17"/>
  <c r="T163" i="17"/>
  <c r="T162" i="17"/>
  <c r="T161" i="17"/>
  <c r="T53" i="16"/>
  <c r="R160" i="18"/>
  <c r="C204" i="15"/>
  <c r="K233" i="15"/>
  <c r="K71" i="12"/>
  <c r="K70" i="12" s="1"/>
  <c r="K76" i="12"/>
  <c r="J204" i="15"/>
  <c r="R233" i="15"/>
  <c r="R76" i="12"/>
  <c r="R71" i="12"/>
  <c r="R70" i="12" s="1"/>
  <c r="X204" i="15"/>
  <c r="M204" i="15"/>
  <c r="W253" i="15"/>
  <c r="W220" i="15"/>
  <c r="W218" i="15"/>
  <c r="W217" i="15"/>
  <c r="W214" i="15"/>
  <c r="W213" i="15"/>
  <c r="W211" i="15"/>
  <c r="W210" i="15"/>
  <c r="W209" i="15"/>
  <c r="W78" i="12"/>
  <c r="D204" i="15"/>
  <c r="N253" i="15"/>
  <c r="N220" i="15"/>
  <c r="N218" i="15"/>
  <c r="N217" i="15"/>
  <c r="N214" i="15"/>
  <c r="N213" i="15"/>
  <c r="N211" i="15"/>
  <c r="N210" i="15"/>
  <c r="N209" i="15"/>
  <c r="N71" i="12"/>
  <c r="N70" i="12" s="1"/>
  <c r="N78" i="12"/>
  <c r="G100" i="11"/>
  <c r="B89" i="16"/>
  <c r="C147" i="11"/>
  <c r="C132" i="11"/>
  <c r="C130" i="11"/>
  <c r="C129" i="11"/>
  <c r="C126" i="11"/>
  <c r="C125" i="11"/>
  <c r="C123" i="11"/>
  <c r="C122" i="11"/>
  <c r="C56" i="8"/>
  <c r="C52" i="8"/>
  <c r="C51" i="8" s="1"/>
  <c r="Y100" i="11"/>
  <c r="R47" i="5"/>
  <c r="B45" i="5"/>
  <c r="X42" i="5"/>
  <c r="O45" i="5"/>
  <c r="R72" i="37"/>
  <c r="E72" i="33"/>
  <c r="G179" i="23"/>
  <c r="G176" i="23"/>
  <c r="G171" i="23"/>
  <c r="G172" i="23"/>
  <c r="G170" i="23"/>
  <c r="G175" i="23"/>
  <c r="G62" i="20"/>
  <c r="S179" i="23"/>
  <c r="S176" i="23"/>
  <c r="S172" i="23"/>
  <c r="S170" i="23"/>
  <c r="S165" i="23" s="1"/>
  <c r="S62" i="20"/>
  <c r="S57" i="20"/>
  <c r="S56" i="20" s="1"/>
  <c r="R194" i="23"/>
  <c r="N146" i="23"/>
  <c r="I194" i="23"/>
  <c r="G160" i="23"/>
  <c r="G194" i="23"/>
  <c r="C146" i="23"/>
  <c r="M178" i="19"/>
  <c r="S178" i="19"/>
  <c r="S160" i="19"/>
  <c r="R178" i="19"/>
  <c r="R160" i="19"/>
  <c r="U217" i="19"/>
  <c r="U176" i="19"/>
  <c r="U173" i="19"/>
  <c r="U172" i="19"/>
  <c r="U169" i="19"/>
  <c r="U168" i="19"/>
  <c r="U167" i="19"/>
  <c r="U165" i="19"/>
  <c r="U80" i="16"/>
  <c r="U77" i="16"/>
  <c r="U76" i="16" s="1"/>
  <c r="P178" i="19"/>
  <c r="W217" i="18"/>
  <c r="W173" i="18"/>
  <c r="W169" i="18"/>
  <c r="W165" i="18"/>
  <c r="W161" i="18"/>
  <c r="W172" i="18"/>
  <c r="W168" i="18"/>
  <c r="W164" i="18"/>
  <c r="W175" i="18"/>
  <c r="W167" i="18"/>
  <c r="W163" i="18"/>
  <c r="W174" i="18"/>
  <c r="W170" i="18"/>
  <c r="W162" i="18"/>
  <c r="W97" i="16"/>
  <c r="W95" i="16" s="1"/>
  <c r="L175" i="17"/>
  <c r="L174" i="17"/>
  <c r="L173" i="17"/>
  <c r="L172" i="17"/>
  <c r="L170" i="17"/>
  <c r="L169" i="17"/>
  <c r="L168" i="17"/>
  <c r="L167" i="17"/>
  <c r="L166" i="17"/>
  <c r="L165" i="17"/>
  <c r="L164" i="17"/>
  <c r="L163" i="17"/>
  <c r="L162" i="17"/>
  <c r="L161" i="17"/>
  <c r="L53" i="16"/>
  <c r="J160" i="18"/>
  <c r="N160" i="18"/>
  <c r="C233" i="15"/>
  <c r="C71" i="12"/>
  <c r="C70" i="12" s="1"/>
  <c r="C76" i="12"/>
  <c r="B204" i="15"/>
  <c r="J233" i="15"/>
  <c r="J71" i="12"/>
  <c r="J70" i="12" s="1"/>
  <c r="J76" i="12"/>
  <c r="H175" i="17"/>
  <c r="H174" i="17"/>
  <c r="H173" i="17"/>
  <c r="H172" i="17"/>
  <c r="H170" i="17"/>
  <c r="H169" i="17"/>
  <c r="H168" i="17"/>
  <c r="H167" i="17"/>
  <c r="H166" i="17"/>
  <c r="H165" i="17"/>
  <c r="H164" i="17"/>
  <c r="H163" i="17"/>
  <c r="H162" i="17"/>
  <c r="H161" i="17"/>
  <c r="H53" i="16"/>
  <c r="P204" i="15"/>
  <c r="R100" i="16"/>
  <c r="R163" i="4" s="1"/>
  <c r="R61" i="4"/>
  <c r="G160" i="17"/>
  <c r="E204" i="15"/>
  <c r="O253" i="15"/>
  <c r="O220" i="15"/>
  <c r="O218" i="15"/>
  <c r="O217" i="15"/>
  <c r="O214" i="15"/>
  <c r="O213" i="15"/>
  <c r="O211" i="15"/>
  <c r="O210" i="15"/>
  <c r="O209" i="15"/>
  <c r="O78" i="12"/>
  <c r="F253" i="15"/>
  <c r="F220" i="15"/>
  <c r="F218" i="15"/>
  <c r="F217" i="15"/>
  <c r="F214" i="15"/>
  <c r="F213" i="15"/>
  <c r="F211" i="15"/>
  <c r="F210" i="15"/>
  <c r="F209" i="15"/>
  <c r="F71" i="12"/>
  <c r="F70" i="12" s="1"/>
  <c r="F78" i="12"/>
  <c r="X117" i="11"/>
  <c r="V117" i="11"/>
  <c r="Q100" i="11"/>
  <c r="O48" i="5"/>
  <c r="R44" i="5"/>
  <c r="B42" i="5"/>
  <c r="I46" i="5"/>
  <c r="M48" i="5"/>
  <c r="X47" i="5"/>
  <c r="O42" i="5"/>
  <c r="J72" i="37"/>
  <c r="G113" i="29"/>
  <c r="F113" i="29"/>
  <c r="O146" i="25"/>
  <c r="I179" i="23"/>
  <c r="I176" i="23"/>
  <c r="I172" i="23"/>
  <c r="I170" i="23"/>
  <c r="I62" i="20"/>
  <c r="I57" i="20"/>
  <c r="I56" i="20" s="1"/>
  <c r="S146" i="23"/>
  <c r="R165" i="23"/>
  <c r="Q165" i="23"/>
  <c r="I171" i="23"/>
  <c r="Y132" i="23"/>
  <c r="S171" i="23"/>
  <c r="D146" i="23"/>
  <c r="P179" i="23"/>
  <c r="P175" i="23"/>
  <c r="P171" i="23"/>
  <c r="P172" i="23"/>
  <c r="P170" i="23"/>
  <c r="P62" i="20"/>
  <c r="P176" i="23"/>
  <c r="Q146" i="23"/>
  <c r="B165" i="23"/>
  <c r="H163" i="23"/>
  <c r="H151" i="23"/>
  <c r="H161" i="23"/>
  <c r="H155" i="23"/>
  <c r="H154" i="23"/>
  <c r="H153" i="23"/>
  <c r="H158" i="23"/>
  <c r="H61" i="20"/>
  <c r="H57" i="20"/>
  <c r="H56" i="20" s="1"/>
  <c r="W161" i="23"/>
  <c r="W155" i="23"/>
  <c r="W154" i="23"/>
  <c r="W158" i="23"/>
  <c r="W163" i="23"/>
  <c r="W151" i="23"/>
  <c r="W61" i="20"/>
  <c r="W57" i="20"/>
  <c r="W56" i="20" s="1"/>
  <c r="Y146" i="23"/>
  <c r="E178" i="19"/>
  <c r="K178" i="19"/>
  <c r="K160" i="19"/>
  <c r="J178" i="19"/>
  <c r="J160" i="19"/>
  <c r="M217" i="19"/>
  <c r="M176" i="19"/>
  <c r="M173" i="19"/>
  <c r="M172" i="19"/>
  <c r="M169" i="19"/>
  <c r="M168" i="19"/>
  <c r="M167" i="19"/>
  <c r="M165" i="19"/>
  <c r="M80" i="16"/>
  <c r="M77" i="16"/>
  <c r="M76" i="16" s="1"/>
  <c r="X160" i="19"/>
  <c r="X178" i="19"/>
  <c r="S217" i="18"/>
  <c r="S174" i="18"/>
  <c r="S170" i="18"/>
  <c r="S162" i="18"/>
  <c r="S173" i="18"/>
  <c r="S169" i="18"/>
  <c r="S165" i="18"/>
  <c r="S172" i="18"/>
  <c r="S168" i="18"/>
  <c r="S164" i="18"/>
  <c r="S161" i="18"/>
  <c r="S175" i="18"/>
  <c r="S167" i="18"/>
  <c r="S163" i="18"/>
  <c r="S97" i="16"/>
  <c r="S95" i="16" s="1"/>
  <c r="O217" i="18"/>
  <c r="O172" i="18"/>
  <c r="O168" i="18"/>
  <c r="O164" i="18"/>
  <c r="O161" i="18"/>
  <c r="O175" i="18"/>
  <c r="O167" i="18"/>
  <c r="O163" i="18"/>
  <c r="O174" i="18"/>
  <c r="O170" i="18"/>
  <c r="O162" i="18"/>
  <c r="O173" i="18"/>
  <c r="O169" i="18"/>
  <c r="O165" i="18"/>
  <c r="O97" i="16"/>
  <c r="O95" i="16" s="1"/>
  <c r="D175" i="17"/>
  <c r="D174" i="17"/>
  <c r="D173" i="17"/>
  <c r="D172" i="17"/>
  <c r="D170" i="17"/>
  <c r="D169" i="17"/>
  <c r="D168" i="17"/>
  <c r="D167" i="17"/>
  <c r="D166" i="17"/>
  <c r="D165" i="17"/>
  <c r="D164" i="17"/>
  <c r="D163" i="17"/>
  <c r="D162" i="17"/>
  <c r="D161" i="17"/>
  <c r="D53" i="16"/>
  <c r="W166" i="18"/>
  <c r="B160" i="18"/>
  <c r="B160" i="17"/>
  <c r="B233" i="15"/>
  <c r="B71" i="12"/>
  <c r="B70" i="12" s="1"/>
  <c r="B76" i="12"/>
  <c r="S171" i="18"/>
  <c r="Y160" i="17"/>
  <c r="C89" i="16"/>
  <c r="H204" i="15"/>
  <c r="O216" i="15"/>
  <c r="W233" i="15"/>
  <c r="W76" i="12"/>
  <c r="W71" i="12"/>
  <c r="W70" i="12" s="1"/>
  <c r="U175" i="17"/>
  <c r="U174" i="17"/>
  <c r="U173" i="17"/>
  <c r="U172" i="17"/>
  <c r="U53" i="16"/>
  <c r="U168" i="17"/>
  <c r="U164" i="17"/>
  <c r="U169" i="17"/>
  <c r="U165" i="17"/>
  <c r="U161" i="17"/>
  <c r="U170" i="17"/>
  <c r="U166" i="17"/>
  <c r="U162" i="17"/>
  <c r="U167" i="17"/>
  <c r="U163" i="17"/>
  <c r="G253" i="15"/>
  <c r="G220" i="15"/>
  <c r="G218" i="15"/>
  <c r="G217" i="15"/>
  <c r="G214" i="15"/>
  <c r="G213" i="15"/>
  <c r="G211" i="15"/>
  <c r="G210" i="15"/>
  <c r="G209" i="15"/>
  <c r="G78" i="12"/>
  <c r="G89" i="16"/>
  <c r="T233" i="15"/>
  <c r="T71" i="12"/>
  <c r="T70" i="12" s="1"/>
  <c r="T76" i="12"/>
  <c r="P117" i="11"/>
  <c r="X100" i="11"/>
  <c r="N117" i="11"/>
  <c r="T100" i="11"/>
  <c r="S100" i="11"/>
  <c r="I100" i="11"/>
  <c r="V72" i="33"/>
  <c r="K163" i="23"/>
  <c r="K151" i="23"/>
  <c r="K161" i="23"/>
  <c r="K155" i="23"/>
  <c r="K154" i="23"/>
  <c r="K158" i="23"/>
  <c r="K61" i="20"/>
  <c r="K57" i="20"/>
  <c r="K56" i="20" s="1"/>
  <c r="E132" i="23"/>
  <c r="W194" i="23"/>
  <c r="C160" i="19"/>
  <c r="B160" i="19"/>
  <c r="Y160" i="19"/>
  <c r="E217" i="19"/>
  <c r="E176" i="19"/>
  <c r="E173" i="19"/>
  <c r="E172" i="19"/>
  <c r="E169" i="19"/>
  <c r="E168" i="19"/>
  <c r="E167" i="19"/>
  <c r="E165" i="19"/>
  <c r="E160" i="19" s="1"/>
  <c r="E80" i="16"/>
  <c r="E77" i="16"/>
  <c r="E76" i="16" s="1"/>
  <c r="P160" i="19"/>
  <c r="X160" i="18"/>
  <c r="K217" i="18"/>
  <c r="K173" i="18"/>
  <c r="K169" i="18"/>
  <c r="K165" i="18"/>
  <c r="K172" i="18"/>
  <c r="K168" i="18"/>
  <c r="K164" i="18"/>
  <c r="K175" i="18"/>
  <c r="K167" i="18"/>
  <c r="K163" i="18"/>
  <c r="K161" i="18"/>
  <c r="K174" i="18"/>
  <c r="K170" i="18"/>
  <c r="K162" i="18"/>
  <c r="K97" i="16"/>
  <c r="K95" i="16" s="1"/>
  <c r="T160" i="18"/>
  <c r="G217" i="18"/>
  <c r="G175" i="18"/>
  <c r="G167" i="18"/>
  <c r="G163" i="18"/>
  <c r="G161" i="18"/>
  <c r="G174" i="18"/>
  <c r="G170" i="18"/>
  <c r="G162" i="18"/>
  <c r="G173" i="18"/>
  <c r="G169" i="18"/>
  <c r="G165" i="18"/>
  <c r="G172" i="18"/>
  <c r="G168" i="18"/>
  <c r="G164" i="18"/>
  <c r="G97" i="16"/>
  <c r="G95" i="16" s="1"/>
  <c r="K166" i="18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Q53" i="16"/>
  <c r="K171" i="18"/>
  <c r="Y204" i="15"/>
  <c r="X175" i="17"/>
  <c r="X174" i="17"/>
  <c r="X173" i="17"/>
  <c r="X172" i="17"/>
  <c r="X170" i="17"/>
  <c r="X169" i="17"/>
  <c r="X168" i="17"/>
  <c r="X167" i="17"/>
  <c r="X166" i="17"/>
  <c r="X165" i="17"/>
  <c r="X164" i="17"/>
  <c r="X163" i="17"/>
  <c r="X162" i="17"/>
  <c r="X161" i="17"/>
  <c r="X53" i="16"/>
  <c r="O233" i="15"/>
  <c r="O76" i="12"/>
  <c r="O71" i="12"/>
  <c r="O70" i="12" s="1"/>
  <c r="I89" i="16"/>
  <c r="L233" i="15"/>
  <c r="L71" i="12"/>
  <c r="L70" i="12" s="1"/>
  <c r="L76" i="12"/>
  <c r="F117" i="11"/>
  <c r="L100" i="11"/>
  <c r="K100" i="11"/>
  <c r="R100" i="11"/>
  <c r="R147" i="11"/>
  <c r="R132" i="11"/>
  <c r="R130" i="11"/>
  <c r="R129" i="11"/>
  <c r="R126" i="11"/>
  <c r="R125" i="11"/>
  <c r="R123" i="11"/>
  <c r="R122" i="11"/>
  <c r="R56" i="8"/>
  <c r="R52" i="8"/>
  <c r="R51" i="8" s="1"/>
  <c r="E48" i="5"/>
  <c r="O44" i="5"/>
  <c r="T179" i="23"/>
  <c r="T176" i="23"/>
  <c r="T172" i="23"/>
  <c r="T170" i="23"/>
  <c r="T165" i="23" s="1"/>
  <c r="T57" i="20"/>
  <c r="T56" i="20" s="1"/>
  <c r="T62" i="20"/>
  <c r="E146" i="23"/>
  <c r="H176" i="23"/>
  <c r="H179" i="23"/>
  <c r="H171" i="23"/>
  <c r="H172" i="23"/>
  <c r="H170" i="23"/>
  <c r="H175" i="23"/>
  <c r="H62" i="20"/>
  <c r="W217" i="19"/>
  <c r="W176" i="19"/>
  <c r="W173" i="19"/>
  <c r="W172" i="19"/>
  <c r="W169" i="19"/>
  <c r="W168" i="19"/>
  <c r="W167" i="19"/>
  <c r="W165" i="19"/>
  <c r="W80" i="16"/>
  <c r="W77" i="16"/>
  <c r="W76" i="16" s="1"/>
  <c r="C217" i="18"/>
  <c r="C172" i="18"/>
  <c r="C168" i="18"/>
  <c r="C164" i="18"/>
  <c r="C175" i="18"/>
  <c r="C167" i="18"/>
  <c r="C163" i="18"/>
  <c r="C174" i="18"/>
  <c r="C170" i="18"/>
  <c r="C162" i="18"/>
  <c r="C161" i="18"/>
  <c r="C173" i="18"/>
  <c r="C169" i="18"/>
  <c r="C165" i="18"/>
  <c r="C97" i="16"/>
  <c r="C95" i="16" s="1"/>
  <c r="L160" i="18"/>
  <c r="C171" i="18"/>
  <c r="G233" i="15"/>
  <c r="G76" i="12"/>
  <c r="G71" i="12"/>
  <c r="G70" i="12" s="1"/>
  <c r="G61" i="4"/>
  <c r="D233" i="15"/>
  <c r="D71" i="12"/>
  <c r="D70" i="12" s="1"/>
  <c r="D76" i="12"/>
  <c r="O117" i="11"/>
  <c r="V100" i="11"/>
  <c r="D100" i="11"/>
  <c r="C100" i="11"/>
  <c r="J100" i="11"/>
  <c r="J147" i="11"/>
  <c r="J132" i="11"/>
  <c r="J130" i="11"/>
  <c r="J129" i="11"/>
  <c r="J126" i="11"/>
  <c r="J125" i="11"/>
  <c r="J123" i="11"/>
  <c r="J122" i="11"/>
  <c r="J117" i="11" s="1"/>
  <c r="J56" i="8"/>
  <c r="J52" i="8"/>
  <c r="J51" i="8" s="1"/>
  <c r="V46" i="5"/>
  <c r="R43" i="5"/>
  <c r="I45" i="5"/>
  <c r="X46" i="5"/>
  <c r="N72" i="33"/>
  <c r="U72" i="33"/>
  <c r="G146" i="25"/>
  <c r="K157" i="23"/>
  <c r="W179" i="23"/>
  <c r="W171" i="23"/>
  <c r="W170" i="23"/>
  <c r="W172" i="23"/>
  <c r="W176" i="23"/>
  <c r="W175" i="23"/>
  <c r="W62" i="20"/>
  <c r="J179" i="23"/>
  <c r="J176" i="23"/>
  <c r="J172" i="23"/>
  <c r="J170" i="23"/>
  <c r="J57" i="20"/>
  <c r="J56" i="20" s="1"/>
  <c r="J62" i="20"/>
  <c r="T171" i="23"/>
  <c r="R205" i="23"/>
  <c r="M132" i="23"/>
  <c r="B194" i="23"/>
  <c r="Y194" i="23"/>
  <c r="O154" i="23"/>
  <c r="O158" i="23"/>
  <c r="O163" i="23"/>
  <c r="O151" i="23"/>
  <c r="O161" i="23"/>
  <c r="O155" i="23"/>
  <c r="O61" i="20"/>
  <c r="O57" i="20"/>
  <c r="O56" i="20" s="1"/>
  <c r="F132" i="23"/>
  <c r="N160" i="19"/>
  <c r="E171" i="19"/>
  <c r="L178" i="19"/>
  <c r="O217" i="19"/>
  <c r="O176" i="19"/>
  <c r="O173" i="19"/>
  <c r="O172" i="19"/>
  <c r="O169" i="19"/>
  <c r="O168" i="19"/>
  <c r="O167" i="19"/>
  <c r="O165" i="19"/>
  <c r="O80" i="16"/>
  <c r="O77" i="16"/>
  <c r="O76" i="16" s="1"/>
  <c r="I160" i="19"/>
  <c r="V229" i="19"/>
  <c r="V192" i="19"/>
  <c r="V191" i="19"/>
  <c r="V188" i="19"/>
  <c r="V187" i="19"/>
  <c r="V185" i="19"/>
  <c r="V184" i="19"/>
  <c r="V183" i="19"/>
  <c r="V81" i="16"/>
  <c r="V77" i="16"/>
  <c r="V76" i="16" s="1"/>
  <c r="I178" i="19"/>
  <c r="H160" i="18"/>
  <c r="D160" i="18"/>
  <c r="X217" i="18"/>
  <c r="N52" i="16"/>
  <c r="N91" i="16"/>
  <c r="N89" i="16" s="1"/>
  <c r="N101" i="16"/>
  <c r="N164" i="4" s="1"/>
  <c r="N62" i="4"/>
  <c r="N135" i="4" s="1"/>
  <c r="I204" i="15"/>
  <c r="V52" i="16"/>
  <c r="V101" i="16"/>
  <c r="V164" i="4" s="1"/>
  <c r="V91" i="16"/>
  <c r="V89" i="16" s="1"/>
  <c r="V62" i="4"/>
  <c r="V135" i="4" s="1"/>
  <c r="M175" i="17"/>
  <c r="M174" i="17"/>
  <c r="M173" i="17"/>
  <c r="M172" i="17"/>
  <c r="M53" i="16"/>
  <c r="M171" i="17"/>
  <c r="M167" i="17"/>
  <c r="M163" i="17"/>
  <c r="M168" i="17"/>
  <c r="M164" i="17"/>
  <c r="M169" i="17"/>
  <c r="M165" i="17"/>
  <c r="M161" i="17"/>
  <c r="M170" i="17"/>
  <c r="M166" i="17"/>
  <c r="M162" i="17"/>
  <c r="G117" i="11"/>
  <c r="F52" i="16"/>
  <c r="F91" i="16"/>
  <c r="F89" i="16" s="1"/>
  <c r="F101" i="16"/>
  <c r="F164" i="4" s="1"/>
  <c r="F62" i="4"/>
  <c r="F135" i="4" s="1"/>
  <c r="N100" i="11"/>
  <c r="B61" i="4"/>
  <c r="U100" i="11"/>
  <c r="U147" i="11"/>
  <c r="U132" i="11"/>
  <c r="U130" i="11"/>
  <c r="U129" i="11"/>
  <c r="U126" i="11"/>
  <c r="U125" i="11"/>
  <c r="U123" i="11"/>
  <c r="U122" i="11"/>
  <c r="U117" i="11" s="1"/>
  <c r="U52" i="8"/>
  <c r="U51" i="8" s="1"/>
  <c r="U56" i="8"/>
  <c r="T147" i="11"/>
  <c r="T132" i="11"/>
  <c r="T130" i="11"/>
  <c r="T129" i="11"/>
  <c r="T126" i="11"/>
  <c r="T125" i="11"/>
  <c r="T123" i="11"/>
  <c r="T122" i="11"/>
  <c r="T52" i="8"/>
  <c r="T51" i="8" s="1"/>
  <c r="T56" i="8"/>
  <c r="B100" i="11"/>
  <c r="Y117" i="11"/>
  <c r="B147" i="11"/>
  <c r="B132" i="11"/>
  <c r="B130" i="11"/>
  <c r="B129" i="11"/>
  <c r="B126" i="11"/>
  <c r="B125" i="11"/>
  <c r="B123" i="11"/>
  <c r="B122" i="11"/>
  <c r="B56" i="8"/>
  <c r="B52" i="8"/>
  <c r="B51" i="8" s="1"/>
  <c r="N46" i="5"/>
  <c r="V43" i="5"/>
  <c r="M46" i="5"/>
  <c r="S44" i="5"/>
  <c r="S41" i="5" s="1"/>
  <c r="B46" i="5"/>
  <c r="N48" i="5"/>
  <c r="I42" i="5"/>
  <c r="X43" i="5"/>
  <c r="O46" i="5"/>
  <c r="X146" i="23" l="1"/>
  <c r="B113" i="4"/>
  <c r="B77" i="20"/>
  <c r="B168" i="4" s="1"/>
  <c r="B59" i="20"/>
  <c r="T114" i="4"/>
  <c r="T78" i="20"/>
  <c r="T169" i="4" s="1"/>
  <c r="F114" i="4"/>
  <c r="F78" i="20"/>
  <c r="F169" i="4" s="1"/>
  <c r="T113" i="4"/>
  <c r="T77" i="20"/>
  <c r="T168" i="4" s="1"/>
  <c r="V113" i="4"/>
  <c r="V77" i="20"/>
  <c r="V168" i="4" s="1"/>
  <c r="V59" i="20"/>
  <c r="N114" i="4"/>
  <c r="N59" i="20"/>
  <c r="N78" i="20"/>
  <c r="N169" i="4" s="1"/>
  <c r="E114" i="4"/>
  <c r="E78" i="20"/>
  <c r="E169" i="4" s="1"/>
  <c r="S113" i="4"/>
  <c r="S77" i="20"/>
  <c r="S168" i="4" s="1"/>
  <c r="F59" i="20"/>
  <c r="F115" i="4"/>
  <c r="F79" i="20"/>
  <c r="F170" i="4" s="1"/>
  <c r="D59" i="20"/>
  <c r="D115" i="4"/>
  <c r="D79" i="20"/>
  <c r="D170" i="4" s="1"/>
  <c r="S132" i="23"/>
  <c r="N115" i="4"/>
  <c r="N79" i="20"/>
  <c r="N170" i="4" s="1"/>
  <c r="V115" i="4"/>
  <c r="V79" i="20"/>
  <c r="V170" i="4" s="1"/>
  <c r="W113" i="4"/>
  <c r="W77" i="20"/>
  <c r="W168" i="4" s="1"/>
  <c r="E59" i="20"/>
  <c r="E115" i="4"/>
  <c r="E79" i="20"/>
  <c r="E170" i="4" s="1"/>
  <c r="G146" i="23"/>
  <c r="Y76" i="20"/>
  <c r="Y167" i="4" s="1"/>
  <c r="U59" i="20"/>
  <c r="U113" i="4"/>
  <c r="U77" i="20"/>
  <c r="U168" i="4" s="1"/>
  <c r="W146" i="23"/>
  <c r="M146" i="23"/>
  <c r="R59" i="20"/>
  <c r="R113" i="4"/>
  <c r="R77" i="20"/>
  <c r="R168" i="4" s="1"/>
  <c r="T160" i="19"/>
  <c r="B100" i="16"/>
  <c r="B163" i="4" s="1"/>
  <c r="G160" i="19"/>
  <c r="T109" i="4"/>
  <c r="T79" i="16"/>
  <c r="T108" i="4" s="1"/>
  <c r="Y160" i="18"/>
  <c r="R160" i="17"/>
  <c r="K160" i="18"/>
  <c r="K100" i="16"/>
  <c r="K163" i="4" s="1"/>
  <c r="K61" i="4"/>
  <c r="K134" i="4" s="1"/>
  <c r="T160" i="17"/>
  <c r="S160" i="17"/>
  <c r="S52" i="16"/>
  <c r="S91" i="16"/>
  <c r="S89" i="16" s="1"/>
  <c r="S62" i="4"/>
  <c r="S135" i="4" s="1"/>
  <c r="S101" i="16"/>
  <c r="S164" i="4" s="1"/>
  <c r="Q160" i="17"/>
  <c r="C51" i="4"/>
  <c r="F105" i="4"/>
  <c r="F75" i="12"/>
  <c r="J47" i="7"/>
  <c r="H105" i="4"/>
  <c r="H75" i="12"/>
  <c r="I105" i="4"/>
  <c r="I75" i="12"/>
  <c r="P107" i="4"/>
  <c r="P101" i="12"/>
  <c r="P162" i="4" s="1"/>
  <c r="P96" i="12"/>
  <c r="P157" i="4" s="1"/>
  <c r="M105" i="4"/>
  <c r="M75" i="12"/>
  <c r="Q107" i="4"/>
  <c r="Q101" i="12"/>
  <c r="Q162" i="4" s="1"/>
  <c r="P47" i="7"/>
  <c r="G47" i="7"/>
  <c r="X105" i="4"/>
  <c r="X75" i="12"/>
  <c r="Q73" i="12"/>
  <c r="E105" i="4"/>
  <c r="E75" i="12"/>
  <c r="Y102" i="4"/>
  <c r="Y98" i="4" s="1"/>
  <c r="Y96" i="12"/>
  <c r="Y157" i="4" s="1"/>
  <c r="Q102" i="4"/>
  <c r="Q96" i="12"/>
  <c r="Q157" i="4" s="1"/>
  <c r="B130" i="4"/>
  <c r="W130" i="4"/>
  <c r="W51" i="4"/>
  <c r="H55" i="4"/>
  <c r="H130" i="4" s="1"/>
  <c r="J130" i="4"/>
  <c r="J51" i="4"/>
  <c r="D130" i="4"/>
  <c r="S47" i="7"/>
  <c r="F130" i="4"/>
  <c r="T130" i="4"/>
  <c r="K130" i="4"/>
  <c r="K51" i="4"/>
  <c r="F54" i="8"/>
  <c r="F100" i="4"/>
  <c r="F66" i="8"/>
  <c r="F155" i="4" s="1"/>
  <c r="W99" i="4"/>
  <c r="W65" i="8"/>
  <c r="W154" i="4" s="1"/>
  <c r="M100" i="4"/>
  <c r="M66" i="8"/>
  <c r="M155" i="4" s="1"/>
  <c r="G100" i="4"/>
  <c r="G66" i="8"/>
  <c r="G155" i="4" s="1"/>
  <c r="O54" i="8"/>
  <c r="O100" i="4"/>
  <c r="O66" i="8"/>
  <c r="O155" i="4" s="1"/>
  <c r="I47" i="7"/>
  <c r="Q54" i="8"/>
  <c r="Q100" i="4"/>
  <c r="Q66" i="8"/>
  <c r="Q155" i="4" s="1"/>
  <c r="E100" i="4"/>
  <c r="E66" i="8"/>
  <c r="E155" i="4" s="1"/>
  <c r="H54" i="8"/>
  <c r="H100" i="4"/>
  <c r="H66" i="8"/>
  <c r="H155" i="4" s="1"/>
  <c r="P100" i="4"/>
  <c r="P66" i="8"/>
  <c r="P155" i="4" s="1"/>
  <c r="P54" i="8"/>
  <c r="C47" i="7"/>
  <c r="G54" i="8"/>
  <c r="N47" i="7"/>
  <c r="M47" i="7"/>
  <c r="L47" i="7"/>
  <c r="Y47" i="7"/>
  <c r="H47" i="7"/>
  <c r="O47" i="7"/>
  <c r="B47" i="7"/>
  <c r="E47" i="7"/>
  <c r="X47" i="7"/>
  <c r="W47" i="7"/>
  <c r="Q47" i="7"/>
  <c r="V47" i="5"/>
  <c r="V44" i="5"/>
  <c r="N43" i="5"/>
  <c r="N42" i="5"/>
  <c r="N44" i="5"/>
  <c r="N45" i="5"/>
  <c r="N47" i="5"/>
  <c r="N41" i="5" s="1"/>
  <c r="Y5" i="5"/>
  <c r="Y48" i="5"/>
  <c r="D43" i="5"/>
  <c r="D44" i="5"/>
  <c r="D45" i="5"/>
  <c r="D46" i="5"/>
  <c r="D47" i="5"/>
  <c r="D42" i="5"/>
  <c r="D41" i="5" s="1"/>
  <c r="L48" i="5"/>
  <c r="L44" i="5"/>
  <c r="L45" i="5"/>
  <c r="L46" i="5"/>
  <c r="L47" i="5"/>
  <c r="L42" i="5"/>
  <c r="L41" i="5" s="1"/>
  <c r="U47" i="5"/>
  <c r="U42" i="5"/>
  <c r="U43" i="5"/>
  <c r="U44" i="5"/>
  <c r="U45" i="5"/>
  <c r="U46" i="5"/>
  <c r="S41" i="6"/>
  <c r="K47" i="7"/>
  <c r="R47" i="7"/>
  <c r="T47" i="7"/>
  <c r="T5" i="5"/>
  <c r="T48" i="5" s="1"/>
  <c r="N41" i="6"/>
  <c r="W42" i="5"/>
  <c r="W43" i="5"/>
  <c r="W44" i="5"/>
  <c r="W46" i="5"/>
  <c r="W47" i="5"/>
  <c r="L43" i="5"/>
  <c r="B48" i="5"/>
  <c r="B47" i="5"/>
  <c r="F47" i="7"/>
  <c r="M43" i="5"/>
  <c r="M47" i="5"/>
  <c r="M42" i="5"/>
  <c r="M41" i="5" s="1"/>
  <c r="M44" i="5"/>
  <c r="M45" i="5"/>
  <c r="U47" i="7"/>
  <c r="Q5" i="5"/>
  <c r="Q48" i="5"/>
  <c r="G42" i="5"/>
  <c r="V42" i="5"/>
  <c r="V41" i="5" s="1"/>
  <c r="V41" i="6"/>
  <c r="K48" i="5"/>
  <c r="K42" i="5"/>
  <c r="K43" i="5"/>
  <c r="K45" i="5"/>
  <c r="K46" i="5"/>
  <c r="K47" i="5"/>
  <c r="D48" i="5"/>
  <c r="H47" i="5"/>
  <c r="H42" i="5"/>
  <c r="G43" i="5"/>
  <c r="E45" i="5"/>
  <c r="E47" i="5"/>
  <c r="E42" i="5"/>
  <c r="E41" i="5" s="1"/>
  <c r="E44" i="5"/>
  <c r="W48" i="5"/>
  <c r="W45" i="5"/>
  <c r="J5" i="5"/>
  <c r="J48" i="5"/>
  <c r="V48" i="5"/>
  <c r="C5" i="5"/>
  <c r="C48" i="5" s="1"/>
  <c r="U48" i="5"/>
  <c r="G48" i="5"/>
  <c r="G41" i="5" s="1"/>
  <c r="V47" i="7"/>
  <c r="G47" i="5"/>
  <c r="G44" i="5"/>
  <c r="H44" i="5"/>
  <c r="B44" i="5"/>
  <c r="B41" i="5" s="1"/>
  <c r="H45" i="5"/>
  <c r="F5" i="5"/>
  <c r="I41" i="5"/>
  <c r="D47" i="7"/>
  <c r="F61" i="4"/>
  <c r="R54" i="8"/>
  <c r="R101" i="4"/>
  <c r="R67" i="8"/>
  <c r="R156" i="4" s="1"/>
  <c r="X52" i="16"/>
  <c r="X91" i="16"/>
  <c r="X101" i="16"/>
  <c r="X164" i="4" s="1"/>
  <c r="X62" i="4"/>
  <c r="X135" i="4" s="1"/>
  <c r="U160" i="17"/>
  <c r="M79" i="16"/>
  <c r="M108" i="4" s="1"/>
  <c r="M109" i="4"/>
  <c r="I59" i="20"/>
  <c r="I115" i="4"/>
  <c r="I79" i="20"/>
  <c r="I170" i="4" s="1"/>
  <c r="F204" i="15"/>
  <c r="H101" i="16"/>
  <c r="H164" i="4" s="1"/>
  <c r="H52" i="16"/>
  <c r="H91" i="16"/>
  <c r="H62" i="4"/>
  <c r="H135" i="4" s="1"/>
  <c r="G115" i="4"/>
  <c r="G79" i="20"/>
  <c r="G170" i="4" s="1"/>
  <c r="O134" i="4"/>
  <c r="O51" i="4"/>
  <c r="P146" i="23"/>
  <c r="R41" i="5"/>
  <c r="D117" i="11"/>
  <c r="E101" i="16"/>
  <c r="E164" i="4" s="1"/>
  <c r="E91" i="16"/>
  <c r="E52" i="16"/>
  <c r="E62" i="4"/>
  <c r="E135" i="4" s="1"/>
  <c r="O178" i="19"/>
  <c r="W178" i="19"/>
  <c r="G79" i="16"/>
  <c r="G109" i="4"/>
  <c r="G101" i="16"/>
  <c r="G164" i="4" s="1"/>
  <c r="T54" i="8"/>
  <c r="T101" i="4"/>
  <c r="T67" i="8"/>
  <c r="T156" i="4" s="1"/>
  <c r="B134" i="4"/>
  <c r="B51" i="4"/>
  <c r="M160" i="17"/>
  <c r="M101" i="16"/>
  <c r="M164" i="4" s="1"/>
  <c r="M91" i="16"/>
  <c r="M52" i="16"/>
  <c r="M62" i="4"/>
  <c r="M135" i="4" s="1"/>
  <c r="O146" i="23"/>
  <c r="R117" i="11"/>
  <c r="X160" i="17"/>
  <c r="G160" i="18"/>
  <c r="K146" i="23"/>
  <c r="H41" i="5"/>
  <c r="S160" i="18"/>
  <c r="M160" i="19"/>
  <c r="P115" i="4"/>
  <c r="P79" i="20"/>
  <c r="P170" i="4" s="1"/>
  <c r="I165" i="23"/>
  <c r="R134" i="4"/>
  <c r="R51" i="4"/>
  <c r="H160" i="17"/>
  <c r="C75" i="12"/>
  <c r="C105" i="4"/>
  <c r="L101" i="16"/>
  <c r="L164" i="4" s="1"/>
  <c r="L91" i="16"/>
  <c r="L52" i="16"/>
  <c r="L62" i="4"/>
  <c r="L135" i="4" s="1"/>
  <c r="W107" i="4"/>
  <c r="W101" i="12"/>
  <c r="W162" i="4" s="1"/>
  <c r="R75" i="12"/>
  <c r="R105" i="4"/>
  <c r="K54" i="8"/>
  <c r="K101" i="4"/>
  <c r="K67" i="8"/>
  <c r="K156" i="4" s="1"/>
  <c r="C59" i="20"/>
  <c r="C115" i="4"/>
  <c r="C79" i="20"/>
  <c r="C170" i="4" s="1"/>
  <c r="N61" i="4"/>
  <c r="H115" i="4"/>
  <c r="H79" i="20"/>
  <c r="H170" i="4" s="1"/>
  <c r="D101" i="16"/>
  <c r="D164" i="4" s="1"/>
  <c r="D91" i="16"/>
  <c r="D52" i="16"/>
  <c r="D62" i="4"/>
  <c r="D135" i="4" s="1"/>
  <c r="P165" i="23"/>
  <c r="O107" i="4"/>
  <c r="O101" i="12"/>
  <c r="O162" i="4" s="1"/>
  <c r="J75" i="12"/>
  <c r="J105" i="4"/>
  <c r="L160" i="17"/>
  <c r="G165" i="23"/>
  <c r="W204" i="15"/>
  <c r="G59" i="20"/>
  <c r="G114" i="4"/>
  <c r="G78" i="20"/>
  <c r="G169" i="4" s="1"/>
  <c r="E54" i="8"/>
  <c r="E101" i="4"/>
  <c r="E67" i="8"/>
  <c r="E156" i="4" s="1"/>
  <c r="L101" i="4"/>
  <c r="L54" i="8"/>
  <c r="L67" i="8"/>
  <c r="L156" i="4" s="1"/>
  <c r="B54" i="8"/>
  <c r="B101" i="4"/>
  <c r="B67" i="8"/>
  <c r="B156" i="4" s="1"/>
  <c r="V61" i="4"/>
  <c r="V102" i="16"/>
  <c r="V165" i="4" s="1"/>
  <c r="V110" i="4"/>
  <c r="V79" i="16"/>
  <c r="V108" i="4" s="1"/>
  <c r="B117" i="11"/>
  <c r="T117" i="11"/>
  <c r="V178" i="19"/>
  <c r="W115" i="4"/>
  <c r="W79" i="20"/>
  <c r="W170" i="4" s="1"/>
  <c r="W79" i="16"/>
  <c r="W109" i="4"/>
  <c r="W101" i="16"/>
  <c r="W164" i="4" s="1"/>
  <c r="T115" i="4"/>
  <c r="T59" i="20"/>
  <c r="T79" i="20"/>
  <c r="T170" i="4" s="1"/>
  <c r="O75" i="12"/>
  <c r="O105" i="4"/>
  <c r="D160" i="17"/>
  <c r="O41" i="5"/>
  <c r="O204" i="15"/>
  <c r="S59" i="20"/>
  <c r="S115" i="4"/>
  <c r="S79" i="20"/>
  <c r="S170" i="4" s="1"/>
  <c r="P59" i="20"/>
  <c r="P114" i="4"/>
  <c r="P78" i="20"/>
  <c r="P169" i="4" s="1"/>
  <c r="X115" i="4"/>
  <c r="X79" i="20"/>
  <c r="X170" i="4" s="1"/>
  <c r="Q128" i="4"/>
  <c r="E117" i="11"/>
  <c r="C165" i="23"/>
  <c r="L117" i="11"/>
  <c r="X59" i="20"/>
  <c r="X114" i="4"/>
  <c r="X78" i="20"/>
  <c r="X169" i="4" s="1"/>
  <c r="U54" i="8"/>
  <c r="U101" i="4"/>
  <c r="U67" i="8"/>
  <c r="U156" i="4" s="1"/>
  <c r="J54" i="8"/>
  <c r="J101" i="4"/>
  <c r="J67" i="8"/>
  <c r="J156" i="4" s="1"/>
  <c r="G134" i="4"/>
  <c r="G51" i="4"/>
  <c r="G75" i="12"/>
  <c r="G105" i="4"/>
  <c r="C160" i="18"/>
  <c r="W160" i="19"/>
  <c r="H165" i="23"/>
  <c r="L75" i="12"/>
  <c r="L105" i="4"/>
  <c r="E79" i="16"/>
  <c r="E108" i="4" s="1"/>
  <c r="E109" i="4"/>
  <c r="K114" i="4"/>
  <c r="K59" i="20"/>
  <c r="K78" i="20"/>
  <c r="K169" i="4" s="1"/>
  <c r="H146" i="23"/>
  <c r="W160" i="18"/>
  <c r="U79" i="16"/>
  <c r="U108" i="4" s="1"/>
  <c r="U109" i="4"/>
  <c r="X41" i="5"/>
  <c r="V101" i="12"/>
  <c r="V162" i="4" s="1"/>
  <c r="V107" i="4"/>
  <c r="V73" i="12"/>
  <c r="S75" i="12"/>
  <c r="S105" i="4"/>
  <c r="S54" i="8"/>
  <c r="S101" i="4"/>
  <c r="S67" i="8"/>
  <c r="S156" i="4" s="1"/>
  <c r="Y134" i="4"/>
  <c r="Y51" i="4"/>
  <c r="M59" i="20"/>
  <c r="M115" i="4"/>
  <c r="M79" i="20"/>
  <c r="M170" i="4" s="1"/>
  <c r="J115" i="4"/>
  <c r="J79" i="20"/>
  <c r="J170" i="4" s="1"/>
  <c r="J59" i="20"/>
  <c r="Q101" i="16"/>
  <c r="Q164" i="4" s="1"/>
  <c r="Q52" i="16"/>
  <c r="Q91" i="16"/>
  <c r="Q62" i="4"/>
  <c r="Q135" i="4" s="1"/>
  <c r="U101" i="16"/>
  <c r="U164" i="4" s="1"/>
  <c r="U91" i="16"/>
  <c r="U52" i="16"/>
  <c r="U62" i="4"/>
  <c r="U135" i="4" s="1"/>
  <c r="O160" i="18"/>
  <c r="W59" i="20"/>
  <c r="W114" i="4"/>
  <c r="W78" i="20"/>
  <c r="W169" i="4" s="1"/>
  <c r="U160" i="19"/>
  <c r="N107" i="4"/>
  <c r="N73" i="12"/>
  <c r="N101" i="12"/>
  <c r="N162" i="4" s="1"/>
  <c r="K75" i="12"/>
  <c r="K105" i="4"/>
  <c r="T101" i="16"/>
  <c r="T164" i="4" s="1"/>
  <c r="T91" i="16"/>
  <c r="T52" i="16"/>
  <c r="T62" i="4"/>
  <c r="T135" i="4" s="1"/>
  <c r="O115" i="4"/>
  <c r="O79" i="20"/>
  <c r="O170" i="4" s="1"/>
  <c r="M54" i="8"/>
  <c r="M101" i="4"/>
  <c r="M67" i="8"/>
  <c r="M156" i="4" s="1"/>
  <c r="P91" i="16"/>
  <c r="P101" i="16"/>
  <c r="P164" i="4" s="1"/>
  <c r="P52" i="16"/>
  <c r="P62" i="4"/>
  <c r="P135" i="4" s="1"/>
  <c r="N102" i="16"/>
  <c r="N165" i="4" s="1"/>
  <c r="N110" i="4"/>
  <c r="N79" i="16"/>
  <c r="N108" i="4" s="1"/>
  <c r="M165" i="23"/>
  <c r="L114" i="4"/>
  <c r="L59" i="20"/>
  <c r="L78" i="20"/>
  <c r="L169" i="4" s="1"/>
  <c r="O79" i="16"/>
  <c r="O109" i="4"/>
  <c r="O101" i="16"/>
  <c r="O164" i="4" s="1"/>
  <c r="O59" i="20"/>
  <c r="O114" i="4"/>
  <c r="O78" i="20"/>
  <c r="O169" i="4" s="1"/>
  <c r="G107" i="4"/>
  <c r="G101" i="12"/>
  <c r="G162" i="4" s="1"/>
  <c r="H59" i="20"/>
  <c r="H114" i="4"/>
  <c r="H78" i="20"/>
  <c r="H169" i="4" s="1"/>
  <c r="F107" i="4"/>
  <c r="F101" i="12"/>
  <c r="F162" i="4" s="1"/>
  <c r="F73" i="12"/>
  <c r="C101" i="4"/>
  <c r="C67" i="8"/>
  <c r="C156" i="4" s="1"/>
  <c r="C54" i="8"/>
  <c r="G110" i="4"/>
  <c r="G102" i="16"/>
  <c r="G165" i="4" s="1"/>
  <c r="F102" i="16"/>
  <c r="F165" i="4" s="1"/>
  <c r="F79" i="16"/>
  <c r="F108" i="4" s="1"/>
  <c r="F110" i="4"/>
  <c r="Y128" i="4"/>
  <c r="M117" i="11"/>
  <c r="P160" i="17"/>
  <c r="N178" i="19"/>
  <c r="O160" i="19"/>
  <c r="J165" i="23"/>
  <c r="W165" i="23"/>
  <c r="D75" i="12"/>
  <c r="D105" i="4"/>
  <c r="T75" i="12"/>
  <c r="T105" i="4"/>
  <c r="G204" i="15"/>
  <c r="W75" i="12"/>
  <c r="W105" i="4"/>
  <c r="B75" i="12"/>
  <c r="B105" i="4"/>
  <c r="C117" i="11"/>
  <c r="N204" i="15"/>
  <c r="G178" i="19"/>
  <c r="X165" i="23"/>
  <c r="D54" i="8"/>
  <c r="D101" i="4"/>
  <c r="D67" i="8"/>
  <c r="D156" i="4" s="1"/>
  <c r="F178" i="19"/>
  <c r="O110" i="4"/>
  <c r="O102" i="16"/>
  <c r="O165" i="4" s="1"/>
  <c r="O165" i="23"/>
  <c r="I100" i="16"/>
  <c r="I163" i="4" s="1"/>
  <c r="I61" i="4"/>
  <c r="C128" i="4"/>
  <c r="W110" i="4"/>
  <c r="W102" i="16"/>
  <c r="W165" i="4" s="1"/>
  <c r="F112" i="4" l="1"/>
  <c r="F76" i="20"/>
  <c r="F167" i="4" s="1"/>
  <c r="N112" i="4"/>
  <c r="N76" i="20"/>
  <c r="N167" i="4" s="1"/>
  <c r="V112" i="4"/>
  <c r="V76" i="20"/>
  <c r="V167" i="4" s="1"/>
  <c r="D112" i="4"/>
  <c r="D76" i="20"/>
  <c r="D167" i="4" s="1"/>
  <c r="U112" i="4"/>
  <c r="U76" i="20"/>
  <c r="U167" i="4" s="1"/>
  <c r="B112" i="4"/>
  <c r="B76" i="20"/>
  <c r="B167" i="4" s="1"/>
  <c r="R112" i="4"/>
  <c r="R76" i="20"/>
  <c r="R167" i="4" s="1"/>
  <c r="E112" i="4"/>
  <c r="E76" i="20"/>
  <c r="E167" i="4" s="1"/>
  <c r="S100" i="16"/>
  <c r="S163" i="4" s="1"/>
  <c r="S61" i="4"/>
  <c r="V100" i="16"/>
  <c r="V163" i="4" s="1"/>
  <c r="N100" i="16"/>
  <c r="N163" i="4" s="1"/>
  <c r="E98" i="12"/>
  <c r="E159" i="4" s="1"/>
  <c r="E73" i="12"/>
  <c r="E104" i="4"/>
  <c r="X104" i="4"/>
  <c r="X73" i="12"/>
  <c r="X98" i="12"/>
  <c r="X159" i="4" s="1"/>
  <c r="H73" i="12"/>
  <c r="H104" i="4"/>
  <c r="H98" i="12"/>
  <c r="H159" i="4" s="1"/>
  <c r="M104" i="4"/>
  <c r="M98" i="12"/>
  <c r="M159" i="4" s="1"/>
  <c r="M73" i="12"/>
  <c r="I104" i="4"/>
  <c r="I98" i="12"/>
  <c r="I159" i="4" s="1"/>
  <c r="I73" i="12"/>
  <c r="F104" i="4"/>
  <c r="F98" i="12"/>
  <c r="F159" i="4" s="1"/>
  <c r="G99" i="4"/>
  <c r="G65" i="8"/>
  <c r="G154" i="4" s="1"/>
  <c r="P99" i="4"/>
  <c r="P65" i="8"/>
  <c r="P154" i="4" s="1"/>
  <c r="H99" i="4"/>
  <c r="H65" i="8"/>
  <c r="H154" i="4" s="1"/>
  <c r="Q99" i="4"/>
  <c r="Q98" i="4" s="1"/>
  <c r="Q65" i="8"/>
  <c r="Q154" i="4" s="1"/>
  <c r="O99" i="4"/>
  <c r="O65" i="8"/>
  <c r="O154" i="4" s="1"/>
  <c r="F99" i="4"/>
  <c r="F65" i="8"/>
  <c r="F154" i="4" s="1"/>
  <c r="U41" i="5"/>
  <c r="Y42" i="5"/>
  <c r="Y46" i="5"/>
  <c r="Y47" i="5"/>
  <c r="Y44" i="5"/>
  <c r="Y45" i="5"/>
  <c r="Y43" i="5"/>
  <c r="Y41" i="5" s="1"/>
  <c r="Q42" i="5"/>
  <c r="Q43" i="5"/>
  <c r="Q45" i="5"/>
  <c r="Q46" i="5"/>
  <c r="Q47" i="5"/>
  <c r="Q44" i="5"/>
  <c r="F42" i="5"/>
  <c r="F43" i="5"/>
  <c r="F44" i="5"/>
  <c r="F45" i="5"/>
  <c r="F46" i="5"/>
  <c r="F47" i="5"/>
  <c r="W41" i="5"/>
  <c r="C42" i="5"/>
  <c r="C43" i="5"/>
  <c r="C44" i="5"/>
  <c r="C45" i="5"/>
  <c r="C46" i="5"/>
  <c r="C47" i="5"/>
  <c r="J42" i="5"/>
  <c r="J43" i="5"/>
  <c r="J44" i="5"/>
  <c r="J46" i="5"/>
  <c r="J47" i="5"/>
  <c r="J45" i="5"/>
  <c r="F48" i="5"/>
  <c r="T45" i="5"/>
  <c r="T42" i="5"/>
  <c r="T44" i="5"/>
  <c r="T46" i="5"/>
  <c r="T47" i="5"/>
  <c r="T43" i="5"/>
  <c r="T41" i="5" s="1"/>
  <c r="K41" i="5"/>
  <c r="W73" i="12"/>
  <c r="W104" i="4"/>
  <c r="W98" i="12"/>
  <c r="W159" i="4" s="1"/>
  <c r="T104" i="4"/>
  <c r="T98" i="12"/>
  <c r="T159" i="4" s="1"/>
  <c r="T73" i="12"/>
  <c r="K112" i="4"/>
  <c r="K76" i="20"/>
  <c r="W108" i="4"/>
  <c r="W100" i="16"/>
  <c r="W163" i="4" s="1"/>
  <c r="K99" i="4"/>
  <c r="K65" i="8"/>
  <c r="K154" i="4" s="1"/>
  <c r="P100" i="16"/>
  <c r="P163" i="4" s="1"/>
  <c r="P61" i="4"/>
  <c r="O108" i="4"/>
  <c r="O100" i="16"/>
  <c r="W112" i="4"/>
  <c r="W76" i="20"/>
  <c r="J99" i="4"/>
  <c r="J65" i="8"/>
  <c r="P112" i="4"/>
  <c r="P98" i="4" s="1"/>
  <c r="P76" i="20"/>
  <c r="P167" i="4" s="1"/>
  <c r="L100" i="16"/>
  <c r="L163" i="4" s="1"/>
  <c r="L61" i="4"/>
  <c r="X89" i="16"/>
  <c r="D99" i="4"/>
  <c r="D65" i="8"/>
  <c r="D154" i="4" s="1"/>
  <c r="B104" i="4"/>
  <c r="B98" i="12"/>
  <c r="B159" i="4" s="1"/>
  <c r="B73" i="12"/>
  <c r="F102" i="4"/>
  <c r="F98" i="4" s="1"/>
  <c r="F96" i="12"/>
  <c r="K104" i="4"/>
  <c r="K73" i="12"/>
  <c r="K98" i="12"/>
  <c r="K159" i="4" s="1"/>
  <c r="Q89" i="16"/>
  <c r="X112" i="4"/>
  <c r="X76" i="20"/>
  <c r="X167" i="4" s="1"/>
  <c r="O73" i="12"/>
  <c r="O104" i="4"/>
  <c r="O98" i="12"/>
  <c r="O159" i="4" s="1"/>
  <c r="L99" i="4"/>
  <c r="L65" i="8"/>
  <c r="L154" i="4" s="1"/>
  <c r="D100" i="16"/>
  <c r="D163" i="4" s="1"/>
  <c r="D61" i="4"/>
  <c r="L89" i="16"/>
  <c r="G108" i="4"/>
  <c r="G100" i="16"/>
  <c r="G163" i="4" s="1"/>
  <c r="E100" i="16"/>
  <c r="E163" i="4" s="1"/>
  <c r="E61" i="4"/>
  <c r="X100" i="16"/>
  <c r="X163" i="4" s="1"/>
  <c r="X61" i="4"/>
  <c r="F134" i="4"/>
  <c r="F51" i="4"/>
  <c r="L112" i="4"/>
  <c r="L76" i="20"/>
  <c r="L167" i="4" s="1"/>
  <c r="M99" i="4"/>
  <c r="M65" i="8"/>
  <c r="M154" i="4" s="1"/>
  <c r="Q100" i="16"/>
  <c r="Q163" i="4" s="1"/>
  <c r="Q61" i="4"/>
  <c r="M112" i="4"/>
  <c r="M76" i="20"/>
  <c r="M167" i="4" s="1"/>
  <c r="G112" i="4"/>
  <c r="G76" i="20"/>
  <c r="G167" i="4" s="1"/>
  <c r="D89" i="16"/>
  <c r="C112" i="4"/>
  <c r="C76" i="20"/>
  <c r="C167" i="4" s="1"/>
  <c r="E89" i="16"/>
  <c r="F100" i="16"/>
  <c r="F163" i="4" s="1"/>
  <c r="S99" i="4"/>
  <c r="S65" i="8"/>
  <c r="S154" i="4" s="1"/>
  <c r="G73" i="12"/>
  <c r="G104" i="4"/>
  <c r="G98" i="12"/>
  <c r="G159" i="4" s="1"/>
  <c r="U99" i="4"/>
  <c r="U98" i="4" s="1"/>
  <c r="U65" i="8"/>
  <c r="U154" i="4" s="1"/>
  <c r="T112" i="4"/>
  <c r="T76" i="20"/>
  <c r="T167" i="4" s="1"/>
  <c r="B99" i="4"/>
  <c r="B65" i="8"/>
  <c r="B154" i="4" s="1"/>
  <c r="J104" i="4"/>
  <c r="J73" i="12"/>
  <c r="J98" i="12"/>
  <c r="J159" i="4" s="1"/>
  <c r="N134" i="4"/>
  <c r="N51" i="4"/>
  <c r="R73" i="12"/>
  <c r="R104" i="4"/>
  <c r="R98" i="12"/>
  <c r="R159" i="4" s="1"/>
  <c r="I112" i="4"/>
  <c r="I76" i="20"/>
  <c r="D104" i="4"/>
  <c r="D98" i="12"/>
  <c r="D159" i="4" s="1"/>
  <c r="D73" i="12"/>
  <c r="L104" i="4"/>
  <c r="L98" i="12"/>
  <c r="L159" i="4" s="1"/>
  <c r="L73" i="12"/>
  <c r="S112" i="4"/>
  <c r="S76" i="20"/>
  <c r="S167" i="4" s="1"/>
  <c r="C104" i="4"/>
  <c r="C73" i="12"/>
  <c r="C98" i="12"/>
  <c r="C159" i="4" s="1"/>
  <c r="M100" i="16"/>
  <c r="M163" i="4" s="1"/>
  <c r="M61" i="4"/>
  <c r="T99" i="4"/>
  <c r="T65" i="8"/>
  <c r="T154" i="4" s="1"/>
  <c r="R99" i="4"/>
  <c r="R65" i="8"/>
  <c r="P89" i="16"/>
  <c r="U100" i="16"/>
  <c r="U163" i="4" s="1"/>
  <c r="U61" i="4"/>
  <c r="I134" i="4"/>
  <c r="I51" i="4"/>
  <c r="O112" i="4"/>
  <c r="O76" i="20"/>
  <c r="T100" i="16"/>
  <c r="T163" i="4" s="1"/>
  <c r="T61" i="4"/>
  <c r="U89" i="16"/>
  <c r="Y153" i="4"/>
  <c r="S104" i="4"/>
  <c r="S73" i="12"/>
  <c r="S98" i="12"/>
  <c r="S159" i="4" s="1"/>
  <c r="V134" i="4"/>
  <c r="V51" i="4"/>
  <c r="E99" i="4"/>
  <c r="E65" i="8"/>
  <c r="M89" i="16"/>
  <c r="H89" i="16"/>
  <c r="N102" i="4"/>
  <c r="N98" i="4" s="1"/>
  <c r="N96" i="12"/>
  <c r="N157" i="4" s="1"/>
  <c r="C99" i="4"/>
  <c r="C65" i="8"/>
  <c r="C154" i="4" s="1"/>
  <c r="H112" i="4"/>
  <c r="H76" i="20"/>
  <c r="H167" i="4" s="1"/>
  <c r="T89" i="16"/>
  <c r="J112" i="4"/>
  <c r="J76" i="20"/>
  <c r="V102" i="4"/>
  <c r="V96" i="12"/>
  <c r="H100" i="16"/>
  <c r="H163" i="4" s="1"/>
  <c r="H61" i="4"/>
  <c r="V98" i="4" l="1"/>
  <c r="S134" i="4"/>
  <c r="S51" i="4"/>
  <c r="I102" i="4"/>
  <c r="I96" i="12"/>
  <c r="I157" i="4" s="1"/>
  <c r="M102" i="4"/>
  <c r="M96" i="12"/>
  <c r="M157" i="4" s="1"/>
  <c r="M98" i="4"/>
  <c r="H102" i="4"/>
  <c r="H96" i="12"/>
  <c r="H157" i="4" s="1"/>
  <c r="X102" i="4"/>
  <c r="X96" i="12"/>
  <c r="X157" i="4" s="1"/>
  <c r="I98" i="4"/>
  <c r="I153" i="4" s="1"/>
  <c r="E96" i="12"/>
  <c r="E157" i="4" s="1"/>
  <c r="E102" i="4"/>
  <c r="E98" i="4" s="1"/>
  <c r="X98" i="4"/>
  <c r="H98" i="4"/>
  <c r="C41" i="5"/>
  <c r="Q41" i="5"/>
  <c r="F41" i="5"/>
  <c r="J41" i="5"/>
  <c r="V157" i="4"/>
  <c r="O167" i="4"/>
  <c r="M134" i="4"/>
  <c r="M51" i="4"/>
  <c r="N153" i="4"/>
  <c r="X134" i="4"/>
  <c r="X51" i="4"/>
  <c r="P134" i="4"/>
  <c r="P51" i="4"/>
  <c r="E154" i="4"/>
  <c r="J154" i="4"/>
  <c r="K167" i="4"/>
  <c r="R154" i="4"/>
  <c r="I167" i="4"/>
  <c r="W102" i="4"/>
  <c r="W98" i="4" s="1"/>
  <c r="W96" i="12"/>
  <c r="W157" i="4" s="1"/>
  <c r="V153" i="4"/>
  <c r="C102" i="4"/>
  <c r="C98" i="4" s="1"/>
  <c r="C96" i="12"/>
  <c r="C157" i="4" s="1"/>
  <c r="J102" i="4"/>
  <c r="J98" i="4" s="1"/>
  <c r="J96" i="12"/>
  <c r="J157" i="4" s="1"/>
  <c r="E134" i="4"/>
  <c r="E51" i="4"/>
  <c r="O102" i="4"/>
  <c r="O98" i="4" s="1"/>
  <c r="O96" i="12"/>
  <c r="O157" i="4" s="1"/>
  <c r="K102" i="4"/>
  <c r="K98" i="4" s="1"/>
  <c r="K96" i="12"/>
  <c r="K157" i="4" s="1"/>
  <c r="W167" i="4"/>
  <c r="S102" i="4"/>
  <c r="S98" i="4" s="1"/>
  <c r="S96" i="12"/>
  <c r="S157" i="4" s="1"/>
  <c r="T134" i="4"/>
  <c r="T51" i="4"/>
  <c r="J167" i="4"/>
  <c r="L102" i="4"/>
  <c r="L98" i="4" s="1"/>
  <c r="L96" i="12"/>
  <c r="L157" i="4" s="1"/>
  <c r="L134" i="4"/>
  <c r="L51" i="4"/>
  <c r="U134" i="4"/>
  <c r="U51" i="4"/>
  <c r="G102" i="4"/>
  <c r="G98" i="4" s="1"/>
  <c r="G96" i="12"/>
  <c r="G157" i="4" s="1"/>
  <c r="F153" i="4"/>
  <c r="D134" i="4"/>
  <c r="D51" i="4"/>
  <c r="F157" i="4"/>
  <c r="O163" i="4"/>
  <c r="T102" i="4"/>
  <c r="T98" i="4" s="1"/>
  <c r="T96" i="12"/>
  <c r="T157" i="4" s="1"/>
  <c r="R102" i="4"/>
  <c r="R98" i="4" s="1"/>
  <c r="R96" i="12"/>
  <c r="R157" i="4" s="1"/>
  <c r="H134" i="4"/>
  <c r="H51" i="4"/>
  <c r="D102" i="4"/>
  <c r="D98" i="4" s="1"/>
  <c r="D96" i="12"/>
  <c r="D157" i="4" s="1"/>
  <c r="Q134" i="4"/>
  <c r="Q51" i="4"/>
  <c r="B102" i="4"/>
  <c r="B98" i="4" s="1"/>
  <c r="B96" i="12"/>
  <c r="B157" i="4" s="1"/>
  <c r="K153" i="4" l="1"/>
  <c r="R153" i="4"/>
  <c r="B153" i="4"/>
  <c r="D153" i="4"/>
  <c r="M153" i="4"/>
  <c r="H153" i="4"/>
  <c r="E153" i="4"/>
  <c r="X153" i="4"/>
  <c r="G153" i="4"/>
  <c r="U153" i="4"/>
  <c r="O153" i="4"/>
  <c r="Q153" i="4"/>
  <c r="T153" i="4"/>
  <c r="P153" i="4"/>
  <c r="L153" i="4"/>
  <c r="C153" i="4"/>
  <c r="W153" i="4"/>
  <c r="S153" i="4"/>
  <c r="J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<sst xmlns="http://schemas.openxmlformats.org/spreadsheetml/2006/main" count="8364" uniqueCount="3249">
  <si>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</si>
  <si>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</si>
  <si>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</si>
  <si>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</si>
  <si>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</si>
  <si>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</si>
  <si>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</si>
  <si>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</si>
  <si>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</si>
  <si>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</si>
  <si>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</si>
  <si>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</si>
  <si>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</si>
  <si>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</si>
  <si>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</si>
  <si>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</si>
  <si>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</si>
  <si>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</si>
  <si>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</si>
  <si>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</si>
  <si>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</si>
  <si>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</si>
  <si>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</si>
  <si>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</si>
  <si>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</si>
  <si>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</si>
  <si>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</si>
  <si>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</si>
  <si>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</si>
  <si>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</si>
  <si>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</si>
  <si>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</si>
  <si>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</si>
  <si>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</si>
  <si>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</si>
  <si>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</si>
  <si>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</si>
  <si>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</si>
  <si>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</si>
  <si>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</si>
  <si>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</si>
  <si>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</si>
  <si>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</si>
  <si>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</si>
  <si>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</si>
  <si>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</si>
  <si>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</si>
  <si>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</si>
  <si>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</si>
  <si>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</si>
  <si>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</si>
  <si>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</si>
  <si>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</si>
  <si>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</si>
  <si>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</si>
  <si>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</si>
  <si>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</si>
  <si>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</si>
  <si>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</si>
  <si>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</si>
  <si>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</si>
  <si>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</si>
  <si>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</si>
  <si>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</si>
  <si>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</si>
  <si>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</si>
  <si>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</si>
  <si>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</si>
  <si>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</si>
  <si>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</si>
  <si>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</si>
  <si>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</si>
  <si>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</si>
  <si>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</si>
  <si>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</si>
  <si>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</si>
  <si>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</si>
  <si>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</si>
  <si>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</si>
  <si>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</si>
  <si>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</si>
  <si>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</si>
  <si>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</si>
  <si>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</si>
  <si>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</si>
  <si>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</si>
  <si>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</si>
  <si>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</si>
  <si>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</si>
  <si>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</si>
  <si>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</si>
  <si>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</si>
  <si>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</si>
  <si>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</si>
  <si>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</si>
  <si>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</si>
  <si>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</si>
  <si>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</si>
  <si>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</si>
  <si>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</si>
  <si>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</si>
  <si>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</si>
  <si>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</si>
  <si>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</si>
  <si>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</si>
  <si>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</si>
  <si>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</si>
  <si>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</si>
  <si>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</si>
  <si>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</si>
  <si>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</si>
  <si>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PROCESS_EMI.ktCO2.CZ.NSI.TOTAL</t>
  </si>
  <si>
    <t>Market shares of CO2 emissions (%)</t>
  </si>
  <si>
    <t>VA.Meuro2023.CZ.ISI.BF_BOF</t>
  </si>
  <si>
    <t>VA.Meuro2023.CZ.ISI.EAF</t>
  </si>
  <si>
    <t>Physical output (kt steel)</t>
  </si>
  <si>
    <t>OUTPUT.kt.CZ.ISI.BF_BOF</t>
  </si>
  <si>
    <t>OUTPUT.kt.CZ.ISI.EAF</t>
  </si>
  <si>
    <t>Installed capacity (kt steel production)</t>
  </si>
  <si>
    <t>CAP.kt.CZ.ISI.BF_BOF</t>
  </si>
  <si>
    <t>CAP.kt.CZ.ISI.EAF</t>
  </si>
  <si>
    <t>Capacity investment (kt steel production)</t>
  </si>
  <si>
    <t>NEWCAP.kt.CZ.ISI.BF_BOF</t>
  </si>
  <si>
    <t>NEWCAP.kt.CZ.ISI.EAF</t>
  </si>
  <si>
    <t>Decommissioned capacity (kt steel production)</t>
  </si>
  <si>
    <t>Idle capacity (kt steel production)</t>
  </si>
  <si>
    <t>FEC.ktoe.CZ.ISI.TOTAL.TOTAL.TOTAL.TOTAL</t>
  </si>
  <si>
    <t>FEC.ktoe.CZ.ISI.TOTAL.TOTAL.TOTAL.NONCOKE_SOLIDS</t>
  </si>
  <si>
    <t>FEC.ktoe.CZ.ISI.TOTAL.TOTAL.TOTAL.COKE</t>
  </si>
  <si>
    <t>FEC.ktoe.CZ.ISI.TOTAL.TOTAL.TOTAL.RFG</t>
  </si>
  <si>
    <t>FEC.ktoe.CZ.ISI.TOTAL.TOTAL.TOTAL.LPG</t>
  </si>
  <si>
    <t>FEC.ktoe.CZ.ISI.TOTAL.TOTAL.TOTAL.DIESEL</t>
  </si>
  <si>
    <t>FEC.ktoe.CZ.ISI.TOTAL.TOTAL.TOTAL.RFO</t>
  </si>
  <si>
    <t>FEC.ktoe.CZ.ISI.TOTAL.TOTAL.TOTAL.OTHER</t>
  </si>
  <si>
    <t>FEC.ktoe.CZ.ISI.TOTAL.TOTAL.TOTAL.NG</t>
  </si>
  <si>
    <t>FEC.ktoe.CZ.ISI.TOTAL.TOTAL.TOTAL.DERIVED</t>
  </si>
  <si>
    <t>FEC.ktoe.CZ.ISI.TOTAL.TOTAL.TOTAL.BIOMASS_WASTE</t>
  </si>
  <si>
    <t>FEC.ktoe.CZ.ISI.TOTAL.TOTAL.TOTAL.BIOGAS</t>
  </si>
  <si>
    <t>FEC.ktoe.CZ.ISI.TOTAL.TOTAL.TOTAL.LIQBIO</t>
  </si>
  <si>
    <t>FEC.ktoe.CZ.ISI.TOTAL.TOTAL.TOTAL.SOLAR</t>
  </si>
  <si>
    <t>FEC.ktoe.CZ.ISI.TOTAL.TOTAL.TOTAL.GEO</t>
  </si>
  <si>
    <t>FEC.ktoe.CZ.ISI.TOTAL.TOTAL.TOTAL.AMBIENT</t>
  </si>
  <si>
    <t>FEC.ktoe.CZ.ISI.TOTAL.TOTAL.TOTAL.STEAM_DISTR</t>
  </si>
  <si>
    <t>FEC.ktoe.CZ.ISI.TOTAL.TOTAL.TOTAL.ELEC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</si>
  <si>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</si>
  <si>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</si>
  <si>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</si>
  <si>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</si>
  <si>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</si>
  <si>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</si>
  <si>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</si>
  <si>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</si>
  <si>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</si>
  <si>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FEC.ktoe.CZ.ISI.BF_BOF.TOTAL.TOTAL.TOTAL</t>
  </si>
  <si>
    <t>FEC.ktoe.CZ.ISI.BF_BOF.LIGHT.GENERIC.ELEC</t>
  </si>
  <si>
    <t>FEC.ktoe.CZ.ISI.BF_BOF.AIRCOMP.GENERIC.ELEC</t>
  </si>
  <si>
    <t>FEC.ktoe.CZ.ISI.BF_BOF.MOTOR.GENERIC.ELEC</t>
  </si>
  <si>
    <t>FEC.ktoe.CZ.ISI.BF_BOF.FANS.GENERIC.ELEC</t>
  </si>
  <si>
    <t>FEC.ktoe.CZ.ISI.BF_BOF.LOW_ENTH.TOTAL.TOTAL</t>
  </si>
  <si>
    <t>Diesel oil and liquid biofuels</t>
  </si>
  <si>
    <t>FEC.ktoe.CZ.ISI.BF_BOF.LOW_ENTH.THERM.DIESEL_LIQBIO</t>
  </si>
  <si>
    <t>FEC.ktoe.CZ.ISI.BF_BOF.LOW_ENTH.THERM.NG_BIOGAS</t>
  </si>
  <si>
    <t>FEC.ktoe.CZ.ISI.BF_BOF.LOW_ENTH.THERM.SOLAR_GEO</t>
  </si>
  <si>
    <t>FEC.ktoe.CZ.ISI.BF_BOF.LOW_ENTH.HP.AMBIENT</t>
  </si>
  <si>
    <t>FEC.ktoe.CZ.ISI.BF_BOF.LOW_ENTH.THERM.ELEC</t>
  </si>
  <si>
    <t>Steel: Sinter/Pellet-making</t>
  </si>
  <si>
    <t>FEC.ktoe.CZ.ISI.BF_BOF.SINTERING.TOTAL.TOTAL</t>
  </si>
  <si>
    <t>FEC.ktoe.CZ.ISI.BF_BOF.SINTERING.THERM.NONCOKE_SOLIDS</t>
  </si>
  <si>
    <t>FEC.ktoe.CZ.ISI.BF_BOF.SINTERING.THERM.RFO</t>
  </si>
  <si>
    <t>FEC.ktoe.CZ.ISI.BF_BOF.SINTERING.THERM.NG_BIOGAS</t>
  </si>
  <si>
    <t>FEC.ktoe.CZ.ISI.BF_BOF.SINTERING.THERM.DERIVED</t>
  </si>
  <si>
    <t>FEC.ktoe.CZ.ISI.BF_BOF.SINTERING.THERM.ELEC</t>
  </si>
  <si>
    <t>Steel: Blast /Basic oxygen furnace</t>
  </si>
  <si>
    <t>FEC.ktoe.CZ.ISI.BF_BOF.BLAST_FURNACE.TOTAL.TOTAL</t>
  </si>
  <si>
    <t>FEC.ktoe.CZ.ISI.BF_BOF.BLAST_FURNACE.THERM.NONCOKE_SOLIDS</t>
  </si>
  <si>
    <t>FEC.ktoe.CZ.ISI.BF_BOF.BLAST_FURNACE.THERM.COKE</t>
  </si>
  <si>
    <t>FEC.ktoe.CZ.ISI.BF_BOF.BLAST_FURNACE.THERM.RFO</t>
  </si>
  <si>
    <t>FEC.ktoe.CZ.ISI.BF_BOF.BLAST_FURNACE.THERM.NG_BIOGAS</t>
  </si>
  <si>
    <t>FEC.ktoe.CZ.ISI.BF_BOF.BLAST_FURNACE.THERM.DERIVED</t>
  </si>
  <si>
    <t>Steel: Furnaces, refining and rolling</t>
  </si>
  <si>
    <t>FEC.ktoe.CZ.ISI.BF_BOF.REFINING.TOTAL.TOTAL</t>
  </si>
  <si>
    <t>Steel: Furnaces, refining and rolling - Thermal</t>
  </si>
  <si>
    <t>FEC.ktoe.CZ.ISI.BF_BOF.REFINING.THERM.TOTAL</t>
  </si>
  <si>
    <t>FEC.ktoe.CZ.ISI.BF_BOF.REFINING.THERM.LPG</t>
  </si>
  <si>
    <t>FEC.ktoe.CZ.ISI.BF_BOF.REFINING.THERM.DIESEL_LIQBIO</t>
  </si>
  <si>
    <t>FEC.ktoe.CZ.ISI.BF_BOF.REFINING.THERM.RFO</t>
  </si>
  <si>
    <t>FEC.ktoe.CZ.ISI.BF_BOF.REFINING.THERM.NG_BIOGAS</t>
  </si>
  <si>
    <t>Steel: Furnaces, refining and rolling - Electric</t>
  </si>
  <si>
    <t>FEC.ktoe.CZ.ISI.BF_BOF.REFINING.ELEC.ELEC</t>
  </si>
  <si>
    <t>Steel: Product finishing</t>
  </si>
  <si>
    <t>Steel: Product finishing - Thermal</t>
  </si>
  <si>
    <t>FEC.ktoe.CZ.ISI.BF_BOF.FINISHING.THERM.TOTAL</t>
  </si>
  <si>
    <t>FEC.ktoe.CZ.ISI.BF_BOF.FINISHING.THERM.LPG</t>
  </si>
  <si>
    <t>FEC.ktoe.CZ.ISI.BF_BOF.FINISHING.THERM.DIESEL_LIQBIO</t>
  </si>
  <si>
    <t>FEC.ktoe.CZ.ISI.BF_BOF.FINISHING.THERM.NG_BIOGAS</t>
  </si>
  <si>
    <t>Steel: Product finishing - Steam</t>
  </si>
  <si>
    <t>FEC.ktoe.CZ.ISI.BF_BOF.FINISHING_STEAM.TOTAL.TOTAL</t>
  </si>
  <si>
    <t>FEC.ktoe.CZ.ISI.BF_BOF.FINISHING_STEAM.STEAM.NONCOKE_SOLIDS</t>
  </si>
  <si>
    <t>FEC.ktoe.CZ.ISI.BF_BOF.FINISHING_STEAM.STEAM.RFG</t>
  </si>
  <si>
    <t>FEC.ktoe.CZ.ISI.BF_BOF.FINISHING_STEAM.STEAM.LPG</t>
  </si>
  <si>
    <t>FEC.ktoe.CZ.ISI.BF_BOF.FINISHING_STEAM.STEAM.DIESEL_LIQBIO</t>
  </si>
  <si>
    <t>FEC.ktoe.CZ.ISI.BF_BOF.FINISHING_STEAM.STEAM.RFO</t>
  </si>
  <si>
    <t>FEC.ktoe.CZ.ISI.BF_BOF.FINISHING_STEAM.STEAM.OTHER</t>
  </si>
  <si>
    <t>FEC.ktoe.CZ.ISI.BF_BOF.FINISHING_STEAM.STEAM.NG_BIOGAS</t>
  </si>
  <si>
    <t>FEC.ktoe.CZ.ISI.BF_BOF.FINISHING_STEAM.STEAM.DERIVED</t>
  </si>
  <si>
    <t>FEC.ktoe.CZ.ISI.BF_BOF.FINISHING_STEAM.STEAM.BIOMASS_WASTE</t>
  </si>
  <si>
    <t>FEC.ktoe.CZ.ISI.BF_BOF.FINISHING_STEAM.STEAM.STEAM_DISTR</t>
  </si>
  <si>
    <t>Steel: Product finishing - Electric</t>
  </si>
  <si>
    <t>FEC.ktoe.CZ.ISI.BF_BOF.FINISHING.ELEC.ELEC</t>
  </si>
  <si>
    <t>FEC.ktoe.CZ.ISI.EAF.TOTAL.TOTAL.TOTAL</t>
  </si>
  <si>
    <t>FEC.ktoe.CZ.ISI.EAF.LIGHT.GENERIC.ELEC</t>
  </si>
  <si>
    <t>FEC.ktoe.CZ.ISI.EAF.AIRCOMP.GENERIC.ELEC</t>
  </si>
  <si>
    <t>FEC.ktoe.CZ.ISI.EAF.MOTOR.GENERIC.ELEC</t>
  </si>
  <si>
    <t>FEC.ktoe.CZ.ISI.EAF.FANS.GENERIC.ELEC</t>
  </si>
  <si>
    <t>FEC.ktoe.CZ.ISI.EAF.LOW_ENTH.TOTAL.TOTAL</t>
  </si>
  <si>
    <t>FEC.ktoe.CZ.ISI.EAF.LOW_ENTH.THERM.DIESEL_LIQBIO</t>
  </si>
  <si>
    <t>FEC.ktoe.CZ.ISI.EAF.LOW_ENTH.THERM.NG_BIOGAS</t>
  </si>
  <si>
    <t>FEC.ktoe.CZ.ISI.EAF.LOW_ENTH.THERM.SOLAR_GEO</t>
  </si>
  <si>
    <t>FEC.ktoe.CZ.ISI.EAF.LOW_ENTH.HP.AMBIENT</t>
  </si>
  <si>
    <t>FEC.ktoe.CZ.ISI.EAF.LOW_ENTH.THERM.ELEC</t>
  </si>
  <si>
    <t>Steel: Smelters</t>
  </si>
  <si>
    <t>FEC.ktoe.CZ.ISI.EAF.SMELTING.TOTAL.TOTAL</t>
  </si>
  <si>
    <t>FEC.ktoe.CZ.ISI.EAF.SMELTING.THERM.NONCOKE_SOLIDS</t>
  </si>
  <si>
    <t>FEC.ktoe.CZ.ISI.EAF.SMELTING.THERM.RFO</t>
  </si>
  <si>
    <t>FEC.ktoe.CZ.ISI.EAF.SMELTING.THERM.NG_BIOGAS</t>
  </si>
  <si>
    <t>FEC.ktoe.CZ.ISI.EAF.SMELTING.THERM.DERIVED</t>
  </si>
  <si>
    <t>Steel: Electric arc</t>
  </si>
  <si>
    <t>FEC.ktoe.CZ.ISI.EAF.ARC_FURNACE.ELEC.ELEC</t>
  </si>
  <si>
    <t>FEC.ktoe.CZ.ISI.EAF.REFINING.TOTAL.TOTAL</t>
  </si>
  <si>
    <t>FEC.ktoe.CZ.ISI.EAF.REFINING.THERM.TOTAL</t>
  </si>
  <si>
    <t>FEC.ktoe.CZ.ISI.EAF.REFINING.THERM.LPG</t>
  </si>
  <si>
    <t>FEC.ktoe.CZ.ISI.EAF.REFINING.THERM.DIESEL_LIQBIO</t>
  </si>
  <si>
    <t>FEC.ktoe.CZ.ISI.EAF.REFINING.THERM.RFO</t>
  </si>
  <si>
    <t>FEC.ktoe.CZ.ISI.EAF.REFINING.THERM.NG_BIOGAS</t>
  </si>
  <si>
    <t>FEC.ktoe.CZ.ISI.EAF.REFINING.ELEC.ELEC</t>
  </si>
  <si>
    <t>FEC.ktoe.CZ.ISI.EAF.FINISHING.THERM.TOTAL</t>
  </si>
  <si>
    <t>FEC.ktoe.CZ.ISI.EAF.FINISHING.THERM.LPG</t>
  </si>
  <si>
    <t>FEC.ktoe.CZ.ISI.EAF.FINISHING.THERM.DIESEL_LIQBIO</t>
  </si>
  <si>
    <t>FEC.ktoe.CZ.ISI.EAF.FINISHING.THERM.NG_BIOGAS</t>
  </si>
  <si>
    <t>FEC.ktoe.CZ.ISI.EAF.FINISHING_STEAM.TOTAL.TOTAL</t>
  </si>
  <si>
    <t>FEC.ktoe.CZ.ISI.EAF.FINISHING_STEAM.STEAM.NONCOKE_SOLIDS</t>
  </si>
  <si>
    <t>FEC.ktoe.CZ.ISI.EAF.FINISHING_STEAM.STEAM.RFG</t>
  </si>
  <si>
    <t>FEC.ktoe.CZ.ISI.EAF.FINISHING_STEAM.STEAM.LPG</t>
  </si>
  <si>
    <t>FEC.ktoe.CZ.ISI.EAF.FINISHING_STEAM.STEAM.DIESEL_LIQBIO</t>
  </si>
  <si>
    <t>FEC.ktoe.CZ.ISI.EAF.FINISHING_STEAM.STEAM.RFO</t>
  </si>
  <si>
    <t>FEC.ktoe.CZ.ISI.EAF.FINISHING_STEAM.STEAM.OTHER</t>
  </si>
  <si>
    <t>FEC.ktoe.CZ.ISI.EAF.FINISHING_STEAM.STEAM.NG_BIOGAS</t>
  </si>
  <si>
    <t>FEC.ktoe.CZ.ISI.EAF.FINISHING_STEAM.STEAM.DERIVED</t>
  </si>
  <si>
    <t>FEC.ktoe.CZ.ISI.EAF.FINISHING_STEAM.STEAM.BIOMASS_WASTE</t>
  </si>
  <si>
    <t>FEC.ktoe.CZ.ISI.EAF.FINISHING_STEAM.STEAM.STEAM_DISTR</t>
  </si>
  <si>
    <t>FEC.ktoe.CZ.ISI.EAF.FINISHING.ELEC.ELEC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</si>
  <si>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</si>
  <si>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</si>
  <si>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</si>
  <si>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UED.ktoe.CZ.ISI.BF_BOF.TOTAL.TOTAL.TOTAL</t>
  </si>
  <si>
    <t>UED.ktoe.CZ.ISI.BF_BOF.LIGHT.GENERIC.ELEC</t>
  </si>
  <si>
    <t>UED.ktoe.CZ.ISI.BF_BOF.AIRCOMP.GENERIC.ELEC</t>
  </si>
  <si>
    <t>UED.ktoe.CZ.ISI.BF_BOF.MOTOR.GENERIC.ELEC</t>
  </si>
  <si>
    <t>UED.ktoe.CZ.ISI.BF_BOF.FANS.GENERIC.ELEC</t>
  </si>
  <si>
    <t>UED.ktoe.CZ.ISI.BF_BOF.LOW_ENTH.TOTAL.TOTAL</t>
  </si>
  <si>
    <t>UED.ktoe.CZ.ISI.BF_BOF.LOW_ENTH.THERM.DIESEL_LIQBIO</t>
  </si>
  <si>
    <t>UED.ktoe.CZ.ISI.BF_BOF.LOW_ENTH.THERM.NG_BIOGAS</t>
  </si>
  <si>
    <t>UED.ktoe.CZ.ISI.BF_BOF.LOW_ENTH.THERM.SOLAR_GEO</t>
  </si>
  <si>
    <t>UED.ktoe.CZ.ISI.BF_BOF.LOW_ENTH.HP.AMBIENT</t>
  </si>
  <si>
    <t>UED.ktoe.CZ.ISI.BF_BOF.LOW_ENTH.THERM.ELEC</t>
  </si>
  <si>
    <t>UED.ktoe.CZ.ISI.BF_BOF.SINTERING.TOTAL.TOTAL</t>
  </si>
  <si>
    <t>UED.ktoe.CZ.ISI.BF_BOF.SINTERING.THERM.NONCOKE_SOLIDS</t>
  </si>
  <si>
    <t>UED.ktoe.CZ.ISI.BF_BOF.SINTERING.THERM.RFO</t>
  </si>
  <si>
    <t>UED.ktoe.CZ.ISI.BF_BOF.SINTERING.THERM.NG_BIOGAS</t>
  </si>
  <si>
    <t>UED.ktoe.CZ.ISI.BF_BOF.SINTERING.THERM.DERIVED</t>
  </si>
  <si>
    <t>UED.ktoe.CZ.ISI.BF_BOF.SINTERING.THERM.ELEC</t>
  </si>
  <si>
    <t>UED.ktoe.CZ.ISI.BF_BOF.BLAST_FURNACE.TOTAL.TOTAL</t>
  </si>
  <si>
    <t>UED.ktoe.CZ.ISI.BF_BOF.BLAST_FURNACE.THERM.NONCOKE_SOLIDS</t>
  </si>
  <si>
    <t>UED.ktoe.CZ.ISI.BF_BOF.BLAST_FURNACE.THERM.COKE</t>
  </si>
  <si>
    <t>UED.ktoe.CZ.ISI.BF_BOF.BLAST_FURNACE.THERM.RFO</t>
  </si>
  <si>
    <t>UED.ktoe.CZ.ISI.BF_BOF.BLAST_FURNACE.THERM.NG_BIOGAS</t>
  </si>
  <si>
    <t>UED.ktoe.CZ.ISI.BF_BOF.BLAST_FURNACE.THERM.DERIVED</t>
  </si>
  <si>
    <t>UED.ktoe.CZ.ISI.BF_BOF.REFINING.TOTAL.TOTAL</t>
  </si>
  <si>
    <t>UED.ktoe.CZ.ISI.BF_BOF.REFINING.THERM.TOTAL</t>
  </si>
  <si>
    <t>UED.ktoe.CZ.ISI.BF_BOF.REFINING.THERM.LPG</t>
  </si>
  <si>
    <t>UED.ktoe.CZ.ISI.BF_BOF.REFINING.THERM.DIESEL_LIQBIO</t>
  </si>
  <si>
    <t>UED.ktoe.CZ.ISI.BF_BOF.REFINING.THERM.RFO</t>
  </si>
  <si>
    <t>UED.ktoe.CZ.ISI.BF_BOF.REFINING.THERM.NG_BIOGAS</t>
  </si>
  <si>
    <t>UED.ktoe.CZ.ISI.BF_BOF.REFINING.ELEC.ELEC</t>
  </si>
  <si>
    <t>UED.ktoe.CZ.ISI.BF_BOF.FINISHING.THERM.TOTAL</t>
  </si>
  <si>
    <t>UED.ktoe.CZ.ISI.BF_BOF.FINISHING.THERM.LPG</t>
  </si>
  <si>
    <t>UED.ktoe.CZ.ISI.BF_BOF.FINISHING.THERM.DIESEL_LIQBIO</t>
  </si>
  <si>
    <t>UED.ktoe.CZ.ISI.BF_BOF.FINISHING.THERM.NG_BIOGAS</t>
  </si>
  <si>
    <t>UED.ktoe.CZ.ISI.BF_BOF.FINISHING_STEAM.TOTAL.TOTAL</t>
  </si>
  <si>
    <t>UED.ktoe.CZ.ISI.BF_BOF.FINISHING_STEAM.STEAM.NONCOKE_SOLIDS</t>
  </si>
  <si>
    <t>UED.ktoe.CZ.ISI.BF_BOF.FINISHING_STEAM.STEAM.RFG</t>
  </si>
  <si>
    <t>UED.ktoe.CZ.ISI.BF_BOF.FINISHING_STEAM.STEAM.LPG</t>
  </si>
  <si>
    <t>UED.ktoe.CZ.ISI.BF_BOF.FINISHING_STEAM.STEAM.DIESEL_LIQBIO</t>
  </si>
  <si>
    <t>UED.ktoe.CZ.ISI.BF_BOF.FINISHING_STEAM.STEAM.RFO</t>
  </si>
  <si>
    <t>UED.ktoe.CZ.ISI.BF_BOF.FINISHING_STEAM.STEAM.OTHER</t>
  </si>
  <si>
    <t>UED.ktoe.CZ.ISI.BF_BOF.FINISHING_STEAM.STEAM.NG_BIOGAS</t>
  </si>
  <si>
    <t>UED.ktoe.CZ.ISI.BF_BOF.FINISHING_STEAM.STEAM.DERIVED</t>
  </si>
  <si>
    <t>UED.ktoe.CZ.ISI.BF_BOF.FINISHING_STEAM.STEAM.BIOMASS_WASTE</t>
  </si>
  <si>
    <t>UED.ktoe.CZ.ISI.BF_BOF.FINISHING_STEAM.STEAM.STEAM_DISTR</t>
  </si>
  <si>
    <t>UED.ktoe.CZ.ISI.BF_BOF.FINISHING.ELEC.ELEC</t>
  </si>
  <si>
    <t>UED.ktoe.CZ.ISI.EAF.TOTAL.TOTAL.TOTAL</t>
  </si>
  <si>
    <t>UED.ktoe.CZ.ISI.EAF.LIGHT.GENERIC.ELEC</t>
  </si>
  <si>
    <t>UED.ktoe.CZ.ISI.EAF.AIRCOMP.GENERIC.ELEC</t>
  </si>
  <si>
    <t>UED.ktoe.CZ.ISI.EAF.MOTOR.GENERIC.ELEC</t>
  </si>
  <si>
    <t>UED.ktoe.CZ.ISI.EAF.FANS.GENERIC.ELEC</t>
  </si>
  <si>
    <t>UED.ktoe.CZ.ISI.EAF.LOW_ENTH.TOTAL.TOTAL</t>
  </si>
  <si>
    <t>UED.ktoe.CZ.ISI.EAF.LOW_ENTH.THERM.DIESEL_LIQBIO</t>
  </si>
  <si>
    <t>UED.ktoe.CZ.ISI.EAF.LOW_ENTH.THERM.NG_BIOGAS</t>
  </si>
  <si>
    <t>UED.ktoe.CZ.ISI.EAF.LOW_ENTH.THERM.SOLAR_GEO</t>
  </si>
  <si>
    <t>UED.ktoe.CZ.ISI.EAF.LOW_ENTH.HP.AMBIENT</t>
  </si>
  <si>
    <t>UED.ktoe.CZ.ISI.EAF.LOW_ENTH.THERM.ELEC</t>
  </si>
  <si>
    <t>UED.ktoe.CZ.ISI.EAF.SMELTING.TOTAL.TOTAL</t>
  </si>
  <si>
    <t>UED.ktoe.CZ.ISI.EAF.SMELTING.THERM.NONCOKE_SOLIDS</t>
  </si>
  <si>
    <t>UED.ktoe.CZ.ISI.EAF.SMELTING.THERM.RFO</t>
  </si>
  <si>
    <t>UED.ktoe.CZ.ISI.EAF.SMELTING.THERM.NG_BIOGAS</t>
  </si>
  <si>
    <t>UED.ktoe.CZ.ISI.EAF.SMELTING.THERM.DERIVED</t>
  </si>
  <si>
    <t>UED.ktoe.CZ.ISI.EAF.ARC_FURNACE.ELEC.ELEC</t>
  </si>
  <si>
    <t>UED.ktoe.CZ.ISI.EAF.REFINING.TOTAL.TOTAL</t>
  </si>
  <si>
    <t>UED.ktoe.CZ.ISI.EAF.REFINING.THERM.TOTAL</t>
  </si>
  <si>
    <t>UED.ktoe.CZ.ISI.EAF.REFINING.THERM.LPG</t>
  </si>
  <si>
    <t>UED.ktoe.CZ.ISI.EAF.REFINING.THERM.DIESEL_LIQBIO</t>
  </si>
  <si>
    <t>UED.ktoe.CZ.ISI.EAF.REFINING.THERM.RFO</t>
  </si>
  <si>
    <t>UED.ktoe.CZ.ISI.EAF.REFINING.THERM.NG_BIOGAS</t>
  </si>
  <si>
    <t>UED.ktoe.CZ.ISI.EAF.REFINING.ELEC.ELEC</t>
  </si>
  <si>
    <t>UED.ktoe.CZ.ISI.EAF.FINISHING.THERM.TOTAL</t>
  </si>
  <si>
    <t>UED.ktoe.CZ.ISI.EAF.FINISHING.THERM.LPG</t>
  </si>
  <si>
    <t>UED.ktoe.CZ.ISI.EAF.FINISHING.THERM.DIESEL_LIQBIO</t>
  </si>
  <si>
    <t>UED.ktoe.CZ.ISI.EAF.FINISHING.THERM.NG_BIOGAS</t>
  </si>
  <si>
    <t>UED.ktoe.CZ.ISI.EAF.FINISHING_STEAM.TOTAL.TOTAL</t>
  </si>
  <si>
    <t>UED.ktoe.CZ.ISI.EAF.FINISHING_STEAM.STEAM.NONCOKE_SOLIDS</t>
  </si>
  <si>
    <t>UED.ktoe.CZ.ISI.EAF.FINISHING_STEAM.STEAM.RFG</t>
  </si>
  <si>
    <t>UED.ktoe.CZ.ISI.EAF.FINISHING_STEAM.STEAM.LPG</t>
  </si>
  <si>
    <t>UED.ktoe.CZ.ISI.EAF.FINISHING_STEAM.STEAM.DIESEL_LIQBIO</t>
  </si>
  <si>
    <t>UED.ktoe.CZ.ISI.EAF.FINISHING_STEAM.STEAM.RFO</t>
  </si>
  <si>
    <t>UED.ktoe.CZ.ISI.EAF.FINISHING_STEAM.STEAM.OTHER</t>
  </si>
  <si>
    <t>UED.ktoe.CZ.ISI.EAF.FINISHING_STEAM.STEAM.NG_BIOGAS</t>
  </si>
  <si>
    <t>UED.ktoe.CZ.ISI.EAF.FINISHING_STEAM.STEAM.DERIVED</t>
  </si>
  <si>
    <t>UED.ktoe.CZ.ISI.EAF.FINISHING_STEAM.STEAM.BIOMASS_WASTE</t>
  </si>
  <si>
    <t>UED.ktoe.CZ.ISI.EAF.FINISHING_STEAM.STEAM.STEAM_DISTR</t>
  </si>
  <si>
    <t>UED.ktoe.CZ.ISI.EAF.FINISHING.ELEC.ELEC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</si>
  <si>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</si>
  <si>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</si>
  <si>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</si>
  <si>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FUEL_EMI.ktCO2.CZ.ISI.BF_BOF.LIGHT.GENERIC.ELEC</t>
  </si>
  <si>
    <t>FUEL_EMI.ktCO2.CZ.ISI.BF_BOF.AIRCOMP.GENERIC.ELEC</t>
  </si>
  <si>
    <t>FUEL_EMI.ktCO2.CZ.ISI.BF_BOF.MOTOR.GENERIC.ELEC</t>
  </si>
  <si>
    <t>FUEL_EMI.ktCO2.CZ.ISI.BF_BOF.FANS.GENERIC.ELEC</t>
  </si>
  <si>
    <t>FUEL_EMI.ktCO2.CZ.ISI.BF_BOF.LOW_ENTH.TOTAL.TOTAL</t>
  </si>
  <si>
    <t>FUEL_EMI.ktCO2.CZ.ISI.BF_BOF.LOW_ENTH.THERM.DIESEL_LIQBIO</t>
  </si>
  <si>
    <t>FUEL_EMI.ktCO2.CZ.ISI.BF_BOF.LOW_ENTH.THERM.NG_BIOGAS</t>
  </si>
  <si>
    <t>FUEL_EMI.ktCO2.CZ.ISI.BF_BOF.LOW_ENTH.THERM.SOLAR_GEO</t>
  </si>
  <si>
    <t>FUEL_EMI.ktCO2.CZ.ISI.BF_BOF.LOW_ENTH.HP.AMBIENT</t>
  </si>
  <si>
    <t>FUEL_EMI.ktCO2.CZ.ISI.BF_BOF.LOW_ENTH.THERM.ELEC</t>
  </si>
  <si>
    <t>FUEL_EMI.ktCO2.CZ.ISI.BF_BOF.SINTERING.TOTAL.TOTAL</t>
  </si>
  <si>
    <t>FUEL_EMI.ktCO2.CZ.ISI.BF_BOF.SINTERING.THERM.NONCOKE_SOLIDS</t>
  </si>
  <si>
    <t>FUEL_EMI.ktCO2.CZ.ISI.BF_BOF.SINTERING.THERM.RFO</t>
  </si>
  <si>
    <t>FUEL_EMI.ktCO2.CZ.ISI.BF_BOF.SINTERING.THERM.NG_BIOGAS</t>
  </si>
  <si>
    <t>FUEL_EMI.ktCO2.CZ.ISI.BF_BOF.SINTERING.THERM.DERIVED</t>
  </si>
  <si>
    <t>FUEL_EMI.ktCO2.CZ.ISI.BF_BOF.SINTERING.THERM.ELEC</t>
  </si>
  <si>
    <t>FUEL_EMI.ktCO2.CZ.ISI.BF_BOF.BLAST_FURNACE.TOTAL.TOTAL</t>
  </si>
  <si>
    <t>FUEL_EMI.ktCO2.CZ.ISI.BF_BOF.BLAST_FURNACE.THERM.NONCOKE_SOLIDS</t>
  </si>
  <si>
    <t>FUEL_EMI.ktCO2.CZ.ISI.BF_BOF.BLAST_FURNACE.THERM.COKE</t>
  </si>
  <si>
    <t>FUEL_EMI.ktCO2.CZ.ISI.BF_BOF.BLAST_FURNACE.THERM.RFO</t>
  </si>
  <si>
    <t>FUEL_EMI.ktCO2.CZ.ISI.BF_BOF.BLAST_FURNACE.THERM.NG_BIOGAS</t>
  </si>
  <si>
    <t>FUEL_EMI.ktCO2.CZ.ISI.BF_BOF.BLAST_FURNACE.THERM.DERIVED</t>
  </si>
  <si>
    <t>FUEL_EMI.ktCO2.CZ.ISI.BF_BOF.REFINING.TOTAL.TOTAL</t>
  </si>
  <si>
    <t>FUEL_EMI.ktCO2.CZ.ISI.BF_BOF.REFINING.THERM.TOTAL</t>
  </si>
  <si>
    <t>FUEL_EMI.ktCO2.CZ.ISI.BF_BOF.REFINING.THERM.LPG</t>
  </si>
  <si>
    <t>FUEL_EMI.ktCO2.CZ.ISI.BF_BOF.REFINING.THERM.DIESEL_LIQBIO</t>
  </si>
  <si>
    <t>FUEL_EMI.ktCO2.CZ.ISI.BF_BOF.REFINING.THERM.RFO</t>
  </si>
  <si>
    <t>FUEL_EMI.ktCO2.CZ.ISI.BF_BOF.REFINING.THERM.NG_BIOGAS</t>
  </si>
  <si>
    <t>FUEL_EMI.ktCO2.CZ.ISI.BF_BOF.REFINING.ELEC.ELEC</t>
  </si>
  <si>
    <t>FUEL_EMI.ktCO2.CZ.ISI.BF_BOF.FINISHING.THERM.TOTAL</t>
  </si>
  <si>
    <t>FUEL_EMI.ktCO2.CZ.ISI.BF_BOF.FINISHING.THERM.LPG</t>
  </si>
  <si>
    <t>FUEL_EMI.ktCO2.CZ.ISI.BF_BOF.FINISHING.THERM.DIESEL_LIQBIO</t>
  </si>
  <si>
    <t>FUEL_EMI.ktCO2.CZ.ISI.BF_BOF.FINISHING.THERM.NG_BIOGAS</t>
  </si>
  <si>
    <t>FUEL_EMI.ktCO2.CZ.ISI.BF_BOF.FINISHING_STEAM.TOTAL.TOTAL</t>
  </si>
  <si>
    <t>FUEL_EMI.ktCO2.CZ.ISI.BF_BOF.FINISHING_STEAM.STEAM.NONCOKE_SOLIDS</t>
  </si>
  <si>
    <t>FUEL_EMI.ktCO2.CZ.ISI.BF_BOF.FINISHING_STEAM.STEAM.RFG</t>
  </si>
  <si>
    <t>FUEL_EMI.ktCO2.CZ.ISI.BF_BOF.FINISHING_STEAM.STEAM.LPG</t>
  </si>
  <si>
    <t>FUEL_EMI.ktCO2.CZ.ISI.BF_BOF.FINISHING_STEAM.STEAM.DIESEL_LIQBIO</t>
  </si>
  <si>
    <t>FUEL_EMI.ktCO2.CZ.ISI.BF_BOF.FINISHING_STEAM.STEAM.RFO</t>
  </si>
  <si>
    <t>FUEL_EMI.ktCO2.CZ.ISI.BF_BOF.FINISHING_STEAM.STEAM.OTHER</t>
  </si>
  <si>
    <t>FUEL_EMI.ktCO2.CZ.ISI.BF_BOF.FINISHING_STEAM.STEAM.NG_BIOGAS</t>
  </si>
  <si>
    <t>FUEL_EMI.ktCO2.CZ.ISI.BF_BOF.FINISHING_STEAM.STEAM.DERIVED</t>
  </si>
  <si>
    <t>FUEL_EMI.ktCO2.CZ.ISI.BF_BOF.FINISHING_STEAM.STEAM.BIOMASS_WASTE</t>
  </si>
  <si>
    <t>FUEL_EMI.ktCO2.CZ.ISI.BF_BOF.FINISHING_STEAM.STEAM.STEAM_DISTR</t>
  </si>
  <si>
    <t>FUEL_EMI.ktCO2.CZ.ISI.BF_BOF.FINISHING.ELEC.ELEC</t>
  </si>
  <si>
    <t>PROCESS_EMI.ktCO2.CZ.ISI.BF_BOF</t>
  </si>
  <si>
    <t>FUEL_EMI.ktCO2.CZ.ISI.EAF.LIGHT.GENERIC.ELEC</t>
  </si>
  <si>
    <t>FUEL_EMI.ktCO2.CZ.ISI.EAF.AIRCOMP.GENERIC.ELEC</t>
  </si>
  <si>
    <t>FUEL_EMI.ktCO2.CZ.ISI.EAF.MOTOR.GENERIC.ELEC</t>
  </si>
  <si>
    <t>FUEL_EMI.ktCO2.CZ.ISI.EAF.FANS.GENERIC.ELEC</t>
  </si>
  <si>
    <t>FUEL_EMI.ktCO2.CZ.ISI.EAF.LOW_ENTH.TOTAL.TOTAL</t>
  </si>
  <si>
    <t>FUEL_EMI.ktCO2.CZ.ISI.EAF.LOW_ENTH.THERM.DIESEL_LIQBIO</t>
  </si>
  <si>
    <t>FUEL_EMI.ktCO2.CZ.ISI.EAF.LOW_ENTH.THERM.NG_BIOGAS</t>
  </si>
  <si>
    <t>FUEL_EMI.ktCO2.CZ.ISI.EAF.LOW_ENTH.THERM.SOLAR_GEO</t>
  </si>
  <si>
    <t>FUEL_EMI.ktCO2.CZ.ISI.EAF.LOW_ENTH.HP.AMBIENT</t>
  </si>
  <si>
    <t>FUEL_EMI.ktCO2.CZ.ISI.EAF.LOW_ENTH.THERM.ELEC</t>
  </si>
  <si>
    <t>FUEL_EMI.ktCO2.CZ.ISI.EAF.SMELTING.TOTAL.TOTAL</t>
  </si>
  <si>
    <t>FUEL_EMI.ktCO2.CZ.ISI.EAF.SMELTING.THERM.NONCOKE_SOLIDS</t>
  </si>
  <si>
    <t>FUEL_EMI.ktCO2.CZ.ISI.EAF.SMELTING.THERM.RFO</t>
  </si>
  <si>
    <t>FUEL_EMI.ktCO2.CZ.ISI.EAF.SMELTING.THERM.NG_BIOGAS</t>
  </si>
  <si>
    <t>FUEL_EMI.ktCO2.CZ.ISI.EAF.SMELTING.THERM.DERIVED</t>
  </si>
  <si>
    <t>FUEL_EMI.ktCO2.CZ.ISI.EAF.ARC_FURNACE.ELEC.ELEC</t>
  </si>
  <si>
    <t>FUEL_EMI.ktCO2.CZ.ISI.EAF.REFINING.TOTAL.TOTAL</t>
  </si>
  <si>
    <t>FUEL_EMI.ktCO2.CZ.ISI.EAF.REFINING.THERM.TOTAL</t>
  </si>
  <si>
    <t>FUEL_EMI.ktCO2.CZ.ISI.EAF.REFINING.THERM.LPG</t>
  </si>
  <si>
    <t>FUEL_EMI.ktCO2.CZ.ISI.EAF.REFINING.THERM.DIESEL_LIQBIO</t>
  </si>
  <si>
    <t>FUEL_EMI.ktCO2.CZ.ISI.EAF.REFINING.THERM.RFO</t>
  </si>
  <si>
    <t>FUEL_EMI.ktCO2.CZ.ISI.EAF.REFINING.THERM.NG_BIOGAS</t>
  </si>
  <si>
    <t>FUEL_EMI.ktCO2.CZ.ISI.EAF.REFINING.ELEC.ELEC</t>
  </si>
  <si>
    <t>FUEL_EMI.ktCO2.CZ.ISI.EAF.FINISHING.THERM.TOTAL</t>
  </si>
  <si>
    <t>FUEL_EMI.ktCO2.CZ.ISI.EAF.FINISHING.THERM.LPG</t>
  </si>
  <si>
    <t>FUEL_EMI.ktCO2.CZ.ISI.EAF.FINISHING.THERM.DIESEL_LIQBIO</t>
  </si>
  <si>
    <t>FUEL_EMI.ktCO2.CZ.ISI.EAF.FINISHING.THERM.NG_BIOGAS</t>
  </si>
  <si>
    <t>FUEL_EMI.ktCO2.CZ.ISI.EAF.FINISHING_STEAM.TOTAL.TOTAL</t>
  </si>
  <si>
    <t>FUEL_EMI.ktCO2.CZ.ISI.EAF.FINISHING_STEAM.STEAM.NONCOKE_SOLIDS</t>
  </si>
  <si>
    <t>FUEL_EMI.ktCO2.CZ.ISI.EAF.FINISHING_STEAM.STEAM.RFG</t>
  </si>
  <si>
    <t>FUEL_EMI.ktCO2.CZ.ISI.EAF.FINISHING_STEAM.STEAM.LPG</t>
  </si>
  <si>
    <t>FUEL_EMI.ktCO2.CZ.ISI.EAF.FINISHING_STEAM.STEAM.DIESEL_LIQBIO</t>
  </si>
  <si>
    <t>FUEL_EMI.ktCO2.CZ.ISI.EAF.FINISHING_STEAM.STEAM.RFO</t>
  </si>
  <si>
    <t>FUEL_EMI.ktCO2.CZ.ISI.EAF.FINISHING_STEAM.STEAM.OTHER</t>
  </si>
  <si>
    <t>FUEL_EMI.ktCO2.CZ.ISI.EAF.FINISHING_STEAM.STEAM.NG_BIOGAS</t>
  </si>
  <si>
    <t>FUEL_EMI.ktCO2.CZ.ISI.EAF.FINISHING_STEAM.STEAM.DERIVED</t>
  </si>
  <si>
    <t>FUEL_EMI.ktCO2.CZ.ISI.EAF.FINISHING_STEAM.STEAM.BIOMASS_WASTE</t>
  </si>
  <si>
    <t>FUEL_EMI.ktCO2.CZ.ISI.EAF.FINISHING_STEAM.STEAM.STEAM_DISTR</t>
  </si>
  <si>
    <t>FUEL_EMI.ktCO2.CZ.ISI.EAF.FINISHING.ELEC.ELEC</t>
  </si>
  <si>
    <t>PROCESS_EMI.ktCO2.CZ.ISI.EAF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</si>
  <si>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</si>
  <si>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</si>
  <si>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</si>
  <si>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</si>
  <si>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VA.Meuro2023.CZ.NFM.ALUMINA</t>
  </si>
  <si>
    <t>VA.Meuro2023.CZ.NFM.PRIM_ALU</t>
  </si>
  <si>
    <t>VA.Meuro2023.CZ.NFM.SEC_ALU</t>
  </si>
  <si>
    <t>VA.Meuro2023.CZ.NFM.OTHER_NFM</t>
  </si>
  <si>
    <t>Physical output (kt)</t>
  </si>
  <si>
    <t>Alumina production (kt)</t>
  </si>
  <si>
    <t>OUTPUT.kt.CZ.NFM.ALUMINA</t>
  </si>
  <si>
    <t>Aluminium production (kt)</t>
  </si>
  <si>
    <t>OUTPUT.kt.CZ.NFM.PRIM_ALU</t>
  </si>
  <si>
    <t>OUTPUT.kt.CZ.NFM.SEC_ALU</t>
  </si>
  <si>
    <t>Other non-ferrous metals (kt lead eq.)</t>
  </si>
  <si>
    <t>OUTPUT.kt.CZ.NFM.OTHER_NFM</t>
  </si>
  <si>
    <t>Installed capacity (kt production)</t>
  </si>
  <si>
    <t>CAP.kt.CZ.NFM.ALUMINA</t>
  </si>
  <si>
    <t>CAP.kt.CZ.NFM.PRIM_ALU</t>
  </si>
  <si>
    <t>CAP.kt.CZ.NFM.SEC_ALU</t>
  </si>
  <si>
    <t>CAP.kt.CZ.NFM.OTHER_NFM</t>
  </si>
  <si>
    <t>Capacity investment (kt production)</t>
  </si>
  <si>
    <t>NEWCAP.kt.CZ.NFM.ALUMINA</t>
  </si>
  <si>
    <t>NEWCAP.kt.CZ.NFM.PRIM_ALU</t>
  </si>
  <si>
    <t>NEWCAP.kt.CZ.NFM.SEC_ALU</t>
  </si>
  <si>
    <t>NEWCAP.kt.CZ.NFM.OTHER_NFM</t>
  </si>
  <si>
    <t>Decommissioned capacity (kt production)</t>
  </si>
  <si>
    <t>Idle capacity (kt production)</t>
  </si>
  <si>
    <t>FEC.ktoe.CZ.NFM.TOTAL.TOTAL.TOTAL.TOTAL</t>
  </si>
  <si>
    <t>FEC.ktoe.CZ.NFM.TOTAL.TOTAL.TOTAL.SOLIDS</t>
  </si>
  <si>
    <t>FEC.ktoe.CZ.NFM.TOTAL.TOTAL.TOTAL.RFG</t>
  </si>
  <si>
    <t>FEC.ktoe.CZ.NFM.TOTAL.TOTAL.TOTAL.LPG</t>
  </si>
  <si>
    <t>FEC.ktoe.CZ.NFM.TOTAL.TOTAL.TOTAL.DIESEL</t>
  </si>
  <si>
    <t>FEC.ktoe.CZ.NFM.TOTAL.TOTAL.TOTAL.RFO</t>
  </si>
  <si>
    <t>FEC.ktoe.CZ.NFM.TOTAL.TOTAL.TOTAL.OTHER</t>
  </si>
  <si>
    <t>FEC.ktoe.CZ.NFM.TOTAL.TOTAL.TOTAL.NG</t>
  </si>
  <si>
    <t>FEC.ktoe.CZ.NFM.TOTAL.TOTAL.TOTAL.DERIVED</t>
  </si>
  <si>
    <t>FEC.ktoe.CZ.NFM.TOTAL.TOTAL.TOTAL.BIOMASS_WASTE</t>
  </si>
  <si>
    <t>FEC.ktoe.CZ.NFM.TOTAL.TOTAL.TOTAL.BIOGAS</t>
  </si>
  <si>
    <t>FEC.ktoe.CZ.NFM.TOTAL.TOTAL.TOTAL.LIQBIO</t>
  </si>
  <si>
    <t>FEC.ktoe.CZ.NFM.TOTAL.TOTAL.TOTAL.SOLAR</t>
  </si>
  <si>
    <t>FEC.ktoe.CZ.NFM.TOTAL.TOTAL.TOTAL.GEO</t>
  </si>
  <si>
    <t>FEC.ktoe.CZ.NFM.TOTAL.TOTAL.TOTAL.AMBIENT</t>
  </si>
  <si>
    <t>FEC.ktoe.CZ.NFM.TOTAL.TOTAL.TOTAL.STEAM_DISTR</t>
  </si>
  <si>
    <t>FEC.ktoe.CZ.NFM.TOTAL.TOTAL.TOTAL.ELEC</t>
  </si>
  <si>
    <t>FEC.ktoe.CZ.NFM.ALUMINA.TOTAL.TOTAL.TOTAL</t>
  </si>
  <si>
    <t>FEC.ktoe.CZ.NFM.ALUMINA.LIGHT.GENERIC.ELEC</t>
  </si>
  <si>
    <t>FEC.ktoe.CZ.NFM.ALUMINA.AIRCOMP.GENERIC.ELEC</t>
  </si>
  <si>
    <t>FEC.ktoe.CZ.NFM.ALUMINA.MOTOR.GENERIC.ELEC</t>
  </si>
  <si>
    <t>FEC.ktoe.CZ.NFM.ALUMINA.FANS.GENERIC.ELEC</t>
  </si>
  <si>
    <t>FEC.ktoe.CZ.NFM.ALUMINA.LOW_ENTH.TOTAL.TOTAL</t>
  </si>
  <si>
    <t>FEC.ktoe.CZ.NFM.ALUMINA.LOW_ENTH.THERM.DIESEL_LIQBIO</t>
  </si>
  <si>
    <t>FEC.ktoe.CZ.NFM.ALUMINA.LOW_ENTH.THERM.NG_BIOGAS</t>
  </si>
  <si>
    <t>FEC.ktoe.CZ.NFM.ALUMINA.LOW_ENTH.THERM.SOLAR_GEO</t>
  </si>
  <si>
    <t>FEC.ktoe.CZ.NFM.ALUMINA.LOW_ENTH.HP.AMBIENT</t>
  </si>
  <si>
    <t>FEC.ktoe.CZ.NFM.ALUMINA.LOW_ENTH.THERM.ELEC</t>
  </si>
  <si>
    <t>Alumina production: High-enthalpy heat</t>
  </si>
  <si>
    <t>FEC.ktoe.CZ.NFM.ALUMINA.A_PRODUCTION.TOTAL.TOTAL</t>
  </si>
  <si>
    <t>FEC.ktoe.CZ.NFM.ALUMINA.A_PRODUCTION.STEAM.SOLIDS</t>
  </si>
  <si>
    <t>FEC.ktoe.CZ.NFM.ALUMINA.A_PRODUCTION.STEAM.RFG</t>
  </si>
  <si>
    <t>FEC.ktoe.CZ.NFM.ALUMINA.A_PRODUCTION.STEAM.LPG</t>
  </si>
  <si>
    <t>FEC.ktoe.CZ.NFM.ALUMINA.A_PRODUCTION.STEAM.DIESEL_LIQBIO</t>
  </si>
  <si>
    <t>FEC.ktoe.CZ.NFM.ALUMINA.A_PRODUCTION.STEAM.RFO</t>
  </si>
  <si>
    <t>FEC.ktoe.CZ.NFM.ALUMINA.A_PRODUCTION.STEAM.OTHER</t>
  </si>
  <si>
    <t>FEC.ktoe.CZ.NFM.ALUMINA.A_PRODUCTION.STEAM.NG_BIOGAS</t>
  </si>
  <si>
    <t>FEC.ktoe.CZ.NFM.ALUMINA.A_PRODUCTION.STEAM.DERIVED</t>
  </si>
  <si>
    <t>FEC.ktoe.CZ.NFM.ALUMINA.A_PRODUCTION.STEAM.BIOMASS_WASTE</t>
  </si>
  <si>
    <t>FEC.ktoe.CZ.NFM.ALUMINA.A_PRODUCTION.STEAM.STEAM_DISTR</t>
  </si>
  <si>
    <t>Alumina production: Refining</t>
  </si>
  <si>
    <t>FEC.ktoe.CZ.NFM.ALUMINA.A_REFINING.TOTAL.TOTAL</t>
  </si>
  <si>
    <t>FEC.ktoe.CZ.NFM.ALUMINA.A_REFINING.THERM.LPG</t>
  </si>
  <si>
    <t>FEC.ktoe.CZ.NFM.ALUMINA.A_REFINING.THERM.DIESEL_LIQBIO</t>
  </si>
  <si>
    <t>FEC.ktoe.CZ.NFM.ALUMINA.A_REFINING.THERM.RFO</t>
  </si>
  <si>
    <t>FEC.ktoe.CZ.NFM.ALUMINA.A_REFINING.THERM.NG_BIOGAS</t>
  </si>
  <si>
    <t>FEC.ktoe.CZ.NFM.ALUMINA.A_REFINING.THERM.ELEC</t>
  </si>
  <si>
    <t>FEC.ktoe.CZ.NFM.PRIM_ALU.TOTAL.TOTAL.TOTAL</t>
  </si>
  <si>
    <t>FEC.ktoe.CZ.NFM.PRIM_ALU.LIGHT.GENERIC.ELEC</t>
  </si>
  <si>
    <t>FEC.ktoe.CZ.NFM.PRIM_ALU.AIRCOMP.GENERIC.ELEC</t>
  </si>
  <si>
    <t>FEC.ktoe.CZ.NFM.PRIM_ALU.MOTOR.GENERIC.ELEC</t>
  </si>
  <si>
    <t>FEC.ktoe.CZ.NFM.PRIM_ALU.FANS.GENERIC.ELEC</t>
  </si>
  <si>
    <t>FEC.ktoe.CZ.NFM.PRIM_ALU.LOW_ENTH.TOTAL.TOTAL</t>
  </si>
  <si>
    <t>FEC.ktoe.CZ.NFM.PRIM_ALU.LOW_ENTH.THERM.DIESEL_LIQBIO</t>
  </si>
  <si>
    <t>FEC.ktoe.CZ.NFM.PRIM_ALU.LOW_ENTH.THERM.NG_BIOGAS</t>
  </si>
  <si>
    <t>FEC.ktoe.CZ.NFM.PRIM_ALU.LOW_ENTH.THERM.SOLAR_GEO</t>
  </si>
  <si>
    <t>FEC.ktoe.CZ.NFM.PRIM_ALU.LOW_ENTH.HP.AMBIENT</t>
  </si>
  <si>
    <t>FEC.ktoe.CZ.NFM.PRIM_ALU.LOW_ENTH.THERM.ELEC</t>
  </si>
  <si>
    <t>Aluminium electrolysis (smelting)</t>
  </si>
  <si>
    <t>FEC.ktoe.CZ.NFM.PRIM_ALU.SMELTING.ELEC.ELEC</t>
  </si>
  <si>
    <t>Aluminium processing  (metallurgy e.g. cast house, reheating)</t>
  </si>
  <si>
    <t>FEC.ktoe.CZ.NFM.PRIM_ALU.PROCESSING.TOTAL.TOTAL</t>
  </si>
  <si>
    <t>Aluminium processing - Thermal</t>
  </si>
  <si>
    <t>FEC.ktoe.CZ.NFM.PRIM_ALU.PROCESSING.THERM.TOTAL</t>
  </si>
  <si>
    <t>FEC.ktoe.CZ.NFM.PRIM_ALU.PROCESSING.THERM.LPG</t>
  </si>
  <si>
    <t>FEC.ktoe.CZ.NFM.PRIM_ALU.PROCESSING.THERM.DIESEL_LIQBIO</t>
  </si>
  <si>
    <t>FEC.ktoe.CZ.NFM.PRIM_ALU.PROCESSING.THERM.RFO</t>
  </si>
  <si>
    <t>FEC.ktoe.CZ.NFM.PRIM_ALU.PROCESSING.THERM.NG_BIOGAS</t>
  </si>
  <si>
    <t>Aluminium processing - Electric</t>
  </si>
  <si>
    <t>FEC.ktoe.CZ.NFM.PRIM_ALU.PROCESSING.ELEC.ELEC</t>
  </si>
  <si>
    <t>Aluminium finishing</t>
  </si>
  <si>
    <t>Aluminium finishing - Thermal</t>
  </si>
  <si>
    <t>FEC.ktoe.CZ.NFM.PRIM_ALU.FINISHING.THERM.TOTAL</t>
  </si>
  <si>
    <t>FEC.ktoe.CZ.NFM.PRIM_ALU.FINISHING.THERM.LPG</t>
  </si>
  <si>
    <t>FEC.ktoe.CZ.NFM.PRIM_ALU.FINISHING.THERM.DIESEL_LIQBIO</t>
  </si>
  <si>
    <t>FEC.ktoe.CZ.NFM.PRIM_ALU.FINISHING.THERM.NG_BIOGAS</t>
  </si>
  <si>
    <t>Aluminium finishing - Steam</t>
  </si>
  <si>
    <t>FEC.ktoe.CZ.NFM.PRIM_ALU.FINISHING_STEAM.TOTAL.TOTAL</t>
  </si>
  <si>
    <t>FEC.ktoe.CZ.NFM.PRIM_ALU.FINISHING_STEAM.STEAM.SOLIDS</t>
  </si>
  <si>
    <t>FEC.ktoe.CZ.NFM.PRIM_ALU.FINISHING_STEAM.STEAM.RFG</t>
  </si>
  <si>
    <t>FEC.ktoe.CZ.NFM.PRIM_ALU.FINISHING_STEAM.STEAM.LPG</t>
  </si>
  <si>
    <t>FEC.ktoe.CZ.NFM.PRIM_ALU.FINISHING_STEAM.STEAM.DIESEL_LIQBIO</t>
  </si>
  <si>
    <t>FEC.ktoe.CZ.NFM.PRIM_ALU.FINISHING_STEAM.STEAM.RFO</t>
  </si>
  <si>
    <t>FEC.ktoe.CZ.NFM.PRIM_ALU.FINISHING_STEAM.STEAM.OTHER</t>
  </si>
  <si>
    <t>FEC.ktoe.CZ.NFM.PRIM_ALU.FINISHING_STEAM.STEAM.NG_BIOGAS</t>
  </si>
  <si>
    <t>FEC.ktoe.CZ.NFM.PRIM_ALU.FINISHING_STEAM.STEAM.DERIVED</t>
  </si>
  <si>
    <t>FEC.ktoe.CZ.NFM.PRIM_ALU.FINISHING_STEAM.STEAM.BIOMASS_WASTE</t>
  </si>
  <si>
    <t>FEC.ktoe.CZ.NFM.PRIM_ALU.FINISHING_STEAM.STEAM.STEAM_DISTR</t>
  </si>
  <si>
    <t>Aluminium finishing - Electric</t>
  </si>
  <si>
    <t>FEC.ktoe.CZ.NFM.PRIM_ALU.FINISHING.ELEC.ELEC</t>
  </si>
  <si>
    <t>FEC.ktoe.CZ.NFM.SEC_ALU.TOTAL.TOTAL.TOTAL</t>
  </si>
  <si>
    <t>FEC.ktoe.CZ.NFM.SEC_ALU.LIGHT.GENERIC.ELEC</t>
  </si>
  <si>
    <t>FEC.ktoe.CZ.NFM.SEC_ALU.AIRCOMP.GENERIC.ELEC</t>
  </si>
  <si>
    <t>FEC.ktoe.CZ.NFM.SEC_ALU.MOTOR.GENERIC.ELEC</t>
  </si>
  <si>
    <t>FEC.ktoe.CZ.NFM.SEC_ALU.FANS.GENERIC.ELEC</t>
  </si>
  <si>
    <t>FEC.ktoe.CZ.NFM.SEC_ALU.LOW_ENTH.TOTAL.TOTAL</t>
  </si>
  <si>
    <t>FEC.ktoe.CZ.NFM.SEC_ALU.LOW_ENTH.THERM.DIESEL_LIQBIO</t>
  </si>
  <si>
    <t>FEC.ktoe.CZ.NFM.SEC_ALU.LOW_ENTH.THERM.NG_BIOGAS</t>
  </si>
  <si>
    <t>FEC.ktoe.CZ.NFM.SEC_ALU.LOW_ENTH.THERM.SOLAR_GEO</t>
  </si>
  <si>
    <t>FEC.ktoe.CZ.NFM.SEC_ALU.LOW_ENTH.HP.AMBIENT</t>
  </si>
  <si>
    <t>FEC.ktoe.CZ.NFM.SEC_ALU.LOW_ENTH.THERM.ELEC</t>
  </si>
  <si>
    <t>Secondary aluminium (incl. pre-treatment, remelting)</t>
  </si>
  <si>
    <t>FEC.ktoe.CZ.NFM.SEC_ALU.SEC_REMELTING.TOTAL.TOTAL</t>
  </si>
  <si>
    <t>Secondary aluminium - Thermal</t>
  </si>
  <si>
    <t>FEC.ktoe.CZ.NFM.SEC_ALU.SEC_REMELTING.THERM.TOTAL</t>
  </si>
  <si>
    <t>FEC.ktoe.CZ.NFM.SEC_ALU.SEC_REMELTING.THERM.LPG</t>
  </si>
  <si>
    <t>FEC.ktoe.CZ.NFM.SEC_ALU.SEC_REMELTING.THERM.DIESEL_LIQBIO</t>
  </si>
  <si>
    <t>FEC.ktoe.CZ.NFM.SEC_ALU.SEC_REMELTING.THERM.RFO</t>
  </si>
  <si>
    <t>FEC.ktoe.CZ.NFM.SEC_ALU.SEC_REMELTING.THERM.NG_BIOGAS</t>
  </si>
  <si>
    <t>Secondary aluminium - Electric</t>
  </si>
  <si>
    <t>FEC.ktoe.CZ.NFM.SEC_ALU.SEC_REMELTING.ELEC.ELEC</t>
  </si>
  <si>
    <t>FEC.ktoe.CZ.NFM.SEC_ALU.SEC_PROCESSING.TOTAL.TOTAL</t>
  </si>
  <si>
    <t>FEC.ktoe.CZ.NFM.SEC_ALU.SEC_PROCESSING.THERM.TOTAL</t>
  </si>
  <si>
    <t>FEC.ktoe.CZ.NFM.SEC_ALU.SEC_PROCESSING.THERM.LPG</t>
  </si>
  <si>
    <t>FEC.ktoe.CZ.NFM.SEC_ALU.SEC_PROCESSING.THERM.DIESEL_LIQBIO</t>
  </si>
  <si>
    <t>FEC.ktoe.CZ.NFM.SEC_ALU.SEC_PROCESSING.THERM.RFO</t>
  </si>
  <si>
    <t>FEC.ktoe.CZ.NFM.SEC_ALU.SEC_PROCESSING.THERM.NG_BIOGAS</t>
  </si>
  <si>
    <t>FEC.ktoe.CZ.NFM.SEC_ALU.SEC_PROCESSING.ELEC.ELEC</t>
  </si>
  <si>
    <t>FEC.ktoe.CZ.NFM.SEC_ALU.SEC_FINISHING.THERM.TOTAL</t>
  </si>
  <si>
    <t>FEC.ktoe.CZ.NFM.SEC_ALU.SEC_FINISHING.THERM.LPG</t>
  </si>
  <si>
    <t>FEC.ktoe.CZ.NFM.SEC_ALU.SEC_FINISHING.THERM.DIESEL_LIQBIO</t>
  </si>
  <si>
    <t>FEC.ktoe.CZ.NFM.SEC_ALU.SEC_FINISHING.THERM.NG_BIOGAS</t>
  </si>
  <si>
    <t>FEC.ktoe.CZ.NFM.SEC_ALU.SEC_FINISHING_STEAM.TOTAL.TOTAL</t>
  </si>
  <si>
    <t>FEC.ktoe.CZ.NFM.SEC_ALU.SEC_FINISHING_STEAM.STEAM.SOLIDS</t>
  </si>
  <si>
    <t>FEC.ktoe.CZ.NFM.SEC_ALU.SEC_FINISHING_STEAM.STEAM.RFG</t>
  </si>
  <si>
    <t>FEC.ktoe.CZ.NFM.SEC_ALU.SEC_FINISHING_STEAM.STEAM.LPG</t>
  </si>
  <si>
    <t>FEC.ktoe.CZ.NFM.SEC_ALU.SEC_FINISHING_STEAM.STEAM.DIESEL_LIQBIO</t>
  </si>
  <si>
    <t>FEC.ktoe.CZ.NFM.SEC_ALU.SEC_FINISHING_STEAM.STEAM.RFO</t>
  </si>
  <si>
    <t>FEC.ktoe.CZ.NFM.SEC_ALU.SEC_FINISHING_STEAM.STEAM.OTHER</t>
  </si>
  <si>
    <t>FEC.ktoe.CZ.NFM.SEC_ALU.SEC_FINISHING_STEAM.STEAM.NG_BIOGAS</t>
  </si>
  <si>
    <t>FEC.ktoe.CZ.NFM.SEC_ALU.SEC_FINISHING_STEAM.STEAM.DERIVED</t>
  </si>
  <si>
    <t>FEC.ktoe.CZ.NFM.SEC_ALU.SEC_FINISHING_STEAM.STEAM.BIOMASS_WASTE</t>
  </si>
  <si>
    <t>FEC.ktoe.CZ.NFM.SEC_ALU.SEC_FINISHING_STEAM.STEAM.STEAM_DISTR</t>
  </si>
  <si>
    <t>FEC.ktoe.CZ.NFM.SEC_ALU.SEC_FINISHING.ELEC.ELEC</t>
  </si>
  <si>
    <t>FEC.ktoe.CZ.NFM.OTHER_NFM.TOTAL.TOTAL.TOTAL</t>
  </si>
  <si>
    <t>FEC.ktoe.CZ.NFM.OTHER_NFM.LIGHT.GENERIC.ELEC</t>
  </si>
  <si>
    <t>FEC.ktoe.CZ.NFM.OTHER_NFM.AIRCOMP.GENERIC.ELEC</t>
  </si>
  <si>
    <t>FEC.ktoe.CZ.NFM.OTHER_NFM.MOTOR.GENERIC.ELEC</t>
  </si>
  <si>
    <t>FEC.ktoe.CZ.NFM.OTHER_NFM.FANS.GENERIC.ELEC</t>
  </si>
  <si>
    <t>FEC.ktoe.CZ.NFM.OTHER_NFM.LOW_ENTH.TOTAL.TOTAL</t>
  </si>
  <si>
    <t>FEC.ktoe.CZ.NFM.OTHER_NFM.LOW_ENTH.THERM.DIESEL_LIQBIO</t>
  </si>
  <si>
    <t>FEC.ktoe.CZ.NFM.OTHER_NFM.LOW_ENTH.THERM.NG_BIOGAS</t>
  </si>
  <si>
    <t>FEC.ktoe.CZ.NFM.OTHER_NFM.LOW_ENTH.THERM.SOLAR_GEO</t>
  </si>
  <si>
    <t>FEC.ktoe.CZ.NFM.OTHER_NFM.LOW_ENTH.HP.AMBIENT</t>
  </si>
  <si>
    <t>FEC.ktoe.CZ.NFM.OTHER_NFM.LOW_ENTH.THERM.ELEC</t>
  </si>
  <si>
    <t>Other Metals: production</t>
  </si>
  <si>
    <t>FEC.ktoe.CZ.NFM.OTHER_NFM.OTH_PRODUCTION.TOTAL.TOTAL</t>
  </si>
  <si>
    <t>Metal production - Thermal</t>
  </si>
  <si>
    <t>FEC.ktoe.CZ.NFM.OTHER_NFM.OTH_PRODUCTION.THERM.TOTAL</t>
  </si>
  <si>
    <t>FEC.ktoe.CZ.NFM.OTHER_NFM.OTH_PRODUCTION.THERM.SOLIDS</t>
  </si>
  <si>
    <t>FEC.ktoe.CZ.NFM.OTHER_NFM.OTH_PRODUCTION.THERM.LPG</t>
  </si>
  <si>
    <t>FEC.ktoe.CZ.NFM.OTHER_NFM.OTH_PRODUCTION.THERM.DIESEL_LIQBIO</t>
  </si>
  <si>
    <t>FEC.ktoe.CZ.NFM.OTHER_NFM.OTH_PRODUCTION.THERM.RFO</t>
  </si>
  <si>
    <t>FEC.ktoe.CZ.NFM.OTHER_NFM.OTH_PRODUCTION.THERM.NG_BIOGAS</t>
  </si>
  <si>
    <t>Metal production - Electric</t>
  </si>
  <si>
    <t>FEC.ktoe.CZ.NFM.OTHER_NFM.OTH_PRODUCTION.ELEC.ELEC</t>
  </si>
  <si>
    <t>Metal processing  (metallurgy e.g. cast house, reheating)</t>
  </si>
  <si>
    <t>FEC.ktoe.CZ.NFM.OTHER_NFM.OTH_PROCESSING.TOTAL.TOTAL</t>
  </si>
  <si>
    <t>Metal processing - Thermal</t>
  </si>
  <si>
    <t>FEC.ktoe.CZ.NFM.OTHER_NFM.OTH_PROCESSING.THERM.TOTAL</t>
  </si>
  <si>
    <t>FEC.ktoe.CZ.NFM.OTHER_NFM.OTH_PROCESSING.THERM.LPG</t>
  </si>
  <si>
    <t>FEC.ktoe.CZ.NFM.OTHER_NFM.OTH_PROCESSING.THERM.DIESEL_LIQBIO</t>
  </si>
  <si>
    <t>FEC.ktoe.CZ.NFM.OTHER_NFM.OTH_PROCESSING.THERM.RFO</t>
  </si>
  <si>
    <t>FEC.ktoe.CZ.NFM.OTHER_NFM.OTH_PROCESSING.THERM.NG_BIOGAS</t>
  </si>
  <si>
    <t>Metal processing - Electric</t>
  </si>
  <si>
    <t>FEC.ktoe.CZ.NFM.OTHER_NFM.OTH_PROCESSING.ELEC.ELEC</t>
  </si>
  <si>
    <t>Metal finishing</t>
  </si>
  <si>
    <t>Metal finishing - Thermal</t>
  </si>
  <si>
    <t>FEC.ktoe.CZ.NFM.OTHER_NFM.OTH_FINISHING.THERM.TOTAL</t>
  </si>
  <si>
    <t>FEC.ktoe.CZ.NFM.OTHER_NFM.OTH_FINISHING.THERM.LPG</t>
  </si>
  <si>
    <t>FEC.ktoe.CZ.NFM.OTHER_NFM.OTH_FINISHING.THERM.DIESEL_LIQBIO</t>
  </si>
  <si>
    <t>FEC.ktoe.CZ.NFM.OTHER_NFM.OTH_FINISHING.THERM.NG_BIOGAS</t>
  </si>
  <si>
    <t>Metal finishing - Steam</t>
  </si>
  <si>
    <t>FEC.ktoe.CZ.NFM.OTHER_NFM.OTH_FINISHING_STEAM.TOTAL.TOTAL</t>
  </si>
  <si>
    <t>FEC.ktoe.CZ.NFM.OTHER_NFM.OTH_FINISHING_STEAM.STEAM.SOLIDS</t>
  </si>
  <si>
    <t>FEC.ktoe.CZ.NFM.OTHER_NFM.OTH_FINISHING_STEAM.STEAM.RFG</t>
  </si>
  <si>
    <t>FEC.ktoe.CZ.NFM.OTHER_NFM.OTH_FINISHING_STEAM.STEAM.LPG</t>
  </si>
  <si>
    <t>FEC.ktoe.CZ.NFM.OTHER_NFM.OTH_FINISHING_STEAM.STEAM.DIESEL_LIQBIO</t>
  </si>
  <si>
    <t>FEC.ktoe.CZ.NFM.OTHER_NFM.OTH_FINISHING_STEAM.STEAM.RFO</t>
  </si>
  <si>
    <t>FEC.ktoe.CZ.NFM.OTHER_NFM.OTH_FINISHING_STEAM.STEAM.OTHER</t>
  </si>
  <si>
    <t>FEC.ktoe.CZ.NFM.OTHER_NFM.OTH_FINISHING_STEAM.STEAM.NG_BIOGAS</t>
  </si>
  <si>
    <t>FEC.ktoe.CZ.NFM.OTHER_NFM.OTH_FINISHING_STEAM.STEAM.DERIVED</t>
  </si>
  <si>
    <t>FEC.ktoe.CZ.NFM.OTHER_NFM.OTH_FINISHING_STEAM.STEAM.BIOMASS_WASTE</t>
  </si>
  <si>
    <t>FEC.ktoe.CZ.NFM.OTHER_NFM.OTH_FINISHING_STEAM.STEAM.STEAM_DISTR</t>
  </si>
  <si>
    <t>Metal finishing - Electric</t>
  </si>
  <si>
    <t>FEC.ktoe.CZ.NFM.OTHER_NFM.OTH_FINISHING.ELEC.ELEC</t>
  </si>
  <si>
    <t>UED.ktoe.CZ.NFM.ALUMINA.TOTAL.TOTAL.TOTAL</t>
  </si>
  <si>
    <t>UED.ktoe.CZ.NFM.ALUMINA.LIGHT.GENERIC.ELEC</t>
  </si>
  <si>
    <t>UED.ktoe.CZ.NFM.ALUMINA.AIRCOMP.GENERIC.ELEC</t>
  </si>
  <si>
    <t>UED.ktoe.CZ.NFM.ALUMINA.MOTOR.GENERIC.ELEC</t>
  </si>
  <si>
    <t>UED.ktoe.CZ.NFM.ALUMINA.FANS.GENERIC.ELEC</t>
  </si>
  <si>
    <t>UED.ktoe.CZ.NFM.ALUMINA.LOW_ENTH.TOTAL.TOTAL</t>
  </si>
  <si>
    <t>UED.ktoe.CZ.NFM.ALUMINA.LOW_ENTH.THERM.DIESEL_LIQBIO</t>
  </si>
  <si>
    <t>UED.ktoe.CZ.NFM.ALUMINA.LOW_ENTH.THERM.NG_BIOGAS</t>
  </si>
  <si>
    <t>UED.ktoe.CZ.NFM.ALUMINA.LOW_ENTH.THERM.SOLAR_GEO</t>
  </si>
  <si>
    <t>UED.ktoe.CZ.NFM.ALUMINA.LOW_ENTH.HP.AMBIENT</t>
  </si>
  <si>
    <t>UED.ktoe.CZ.NFM.ALUMINA.LOW_ENTH.THERM.ELEC</t>
  </si>
  <si>
    <t>UED.ktoe.CZ.NFM.ALUMINA.A_PRODUCTION.TOTAL.TOTAL</t>
  </si>
  <si>
    <t>UED.ktoe.CZ.NFM.ALUMINA.A_PRODUCTION.STEAM.SOLIDS</t>
  </si>
  <si>
    <t>UED.ktoe.CZ.NFM.ALUMINA.A_PRODUCTION.STEAM.RFG</t>
  </si>
  <si>
    <t>UED.ktoe.CZ.NFM.ALUMINA.A_PRODUCTION.STEAM.LPG</t>
  </si>
  <si>
    <t>UED.ktoe.CZ.NFM.ALUMINA.A_PRODUCTION.STEAM.DIESEL_LIQBIO</t>
  </si>
  <si>
    <t>UED.ktoe.CZ.NFM.ALUMINA.A_PRODUCTION.STEAM.RFO</t>
  </si>
  <si>
    <t>UED.ktoe.CZ.NFM.ALUMINA.A_PRODUCTION.STEAM.OTHER</t>
  </si>
  <si>
    <t>UED.ktoe.CZ.NFM.ALUMINA.A_PRODUCTION.STEAM.NG_BIOGAS</t>
  </si>
  <si>
    <t>UED.ktoe.CZ.NFM.ALUMINA.A_PRODUCTION.STEAM.DERIVED</t>
  </si>
  <si>
    <t>UED.ktoe.CZ.NFM.ALUMINA.A_PRODUCTION.STEAM.BIOMASS_WASTE</t>
  </si>
  <si>
    <t>UED.ktoe.CZ.NFM.ALUMINA.A_PRODUCTION.STEAM.STEAM_DISTR</t>
  </si>
  <si>
    <t>UED.ktoe.CZ.NFM.ALUMINA.A_REFINING.TOTAL.TOTAL</t>
  </si>
  <si>
    <t>UED.ktoe.CZ.NFM.ALUMINA.A_REFINING.THERM.LPG</t>
  </si>
  <si>
    <t>UED.ktoe.CZ.NFM.ALUMINA.A_REFINING.THERM.DIESEL_LIQBIO</t>
  </si>
  <si>
    <t>UED.ktoe.CZ.NFM.ALUMINA.A_REFINING.THERM.RFO</t>
  </si>
  <si>
    <t>UED.ktoe.CZ.NFM.ALUMINA.A_REFINING.THERM.NG_BIOGAS</t>
  </si>
  <si>
    <t>UED.ktoe.CZ.NFM.ALUMINA.A_REFINING.THERM.ELEC</t>
  </si>
  <si>
    <t>UED.ktoe.CZ.NFM.PRIM_ALU.TOTAL.TOTAL.TOTAL</t>
  </si>
  <si>
    <t>UED.ktoe.CZ.NFM.PRIM_ALU.LIGHT.GENERIC.ELEC</t>
  </si>
  <si>
    <t>UED.ktoe.CZ.NFM.PRIM_ALU.AIRCOMP.GENERIC.ELEC</t>
  </si>
  <si>
    <t>UED.ktoe.CZ.NFM.PRIM_ALU.MOTOR.GENERIC.ELEC</t>
  </si>
  <si>
    <t>UED.ktoe.CZ.NFM.PRIM_ALU.FANS.GENERIC.ELEC</t>
  </si>
  <si>
    <t>UED.ktoe.CZ.NFM.PRIM_ALU.LOW_ENTH.TOTAL.TOTAL</t>
  </si>
  <si>
    <t>UED.ktoe.CZ.NFM.PRIM_ALU.LOW_ENTH.THERM.DIESEL_LIQBIO</t>
  </si>
  <si>
    <t>UED.ktoe.CZ.NFM.PRIM_ALU.LOW_ENTH.THERM.NG_BIOGAS</t>
  </si>
  <si>
    <t>UED.ktoe.CZ.NFM.PRIM_ALU.LOW_ENTH.THERM.SOLAR_GEO</t>
  </si>
  <si>
    <t>UED.ktoe.CZ.NFM.PRIM_ALU.LOW_ENTH.HP.AMBIENT</t>
  </si>
  <si>
    <t>UED.ktoe.CZ.NFM.PRIM_ALU.LOW_ENTH.THERM.ELEC</t>
  </si>
  <si>
    <t>UED.ktoe.CZ.NFM.PRIM_ALU.SMELTING.ELEC.ELEC</t>
  </si>
  <si>
    <t>UED.ktoe.CZ.NFM.PRIM_ALU.PROCESSING.TOTAL.TOTAL</t>
  </si>
  <si>
    <t>UED.ktoe.CZ.NFM.PRIM_ALU.PROCESSING.THERM.TOTAL</t>
  </si>
  <si>
    <t>UED.ktoe.CZ.NFM.PRIM_ALU.PROCESSING.THERM.LPG</t>
  </si>
  <si>
    <t>UED.ktoe.CZ.NFM.PRIM_ALU.PROCESSING.THERM.DIESEL_LIQBIO</t>
  </si>
  <si>
    <t>UED.ktoe.CZ.NFM.PRIM_ALU.PROCESSING.THERM.RFO</t>
  </si>
  <si>
    <t>UED.ktoe.CZ.NFM.PRIM_ALU.PROCESSING.THERM.NG_BIOGAS</t>
  </si>
  <si>
    <t>UED.ktoe.CZ.NFM.PRIM_ALU.PROCESSING.ELEC.ELEC</t>
  </si>
  <si>
    <t>UED.ktoe.CZ.NFM.PRIM_ALU.FINISHING.THERM.TOTAL</t>
  </si>
  <si>
    <t>UED.ktoe.CZ.NFM.PRIM_ALU.FINISHING.THERM.LPG</t>
  </si>
  <si>
    <t>UED.ktoe.CZ.NFM.PRIM_ALU.FINISHING.THERM.DIESEL_LIQBIO</t>
  </si>
  <si>
    <t>UED.ktoe.CZ.NFM.PRIM_ALU.FINISHING.THERM.NG_BIOGAS</t>
  </si>
  <si>
    <t>UED.ktoe.CZ.NFM.PRIM_ALU.FINISHING_STEAM.TOTAL.TOTAL</t>
  </si>
  <si>
    <t>UED.ktoe.CZ.NFM.PRIM_ALU.FINISHING_STEAM.STEAM.SOLIDS</t>
  </si>
  <si>
    <t>UED.ktoe.CZ.NFM.PRIM_ALU.FINISHING_STEAM.STEAM.RFG</t>
  </si>
  <si>
    <t>UED.ktoe.CZ.NFM.PRIM_ALU.FINISHING_STEAM.STEAM.LPG</t>
  </si>
  <si>
    <t>UED.ktoe.CZ.NFM.PRIM_ALU.FINISHING_STEAM.STEAM.DIESEL_LIQBIO</t>
  </si>
  <si>
    <t>UED.ktoe.CZ.NFM.PRIM_ALU.FINISHING_STEAM.STEAM.RFO</t>
  </si>
  <si>
    <t>UED.ktoe.CZ.NFM.PRIM_ALU.FINISHING_STEAM.STEAM.OTHER</t>
  </si>
  <si>
    <t>UED.ktoe.CZ.NFM.PRIM_ALU.FINISHING_STEAM.STEAM.NG_BIOGAS</t>
  </si>
  <si>
    <t>UED.ktoe.CZ.NFM.PRIM_ALU.FINISHING_STEAM.STEAM.DERIVED</t>
  </si>
  <si>
    <t>UED.ktoe.CZ.NFM.PRIM_ALU.FINISHING_STEAM.STEAM.BIOMASS_WASTE</t>
  </si>
  <si>
    <t>UED.ktoe.CZ.NFM.PRIM_ALU.FINISHING_STEAM.STEAM.STEAM_DISTR</t>
  </si>
  <si>
    <t>UED.ktoe.CZ.NFM.PRIM_ALU.FINISHING.ELEC.ELEC</t>
  </si>
  <si>
    <t>UED.ktoe.CZ.NFM.SEC_ALU.TOTAL.TOTAL.TOTAL</t>
  </si>
  <si>
    <t>UED.ktoe.CZ.NFM.SEC_ALU.LIGHT.GENERIC.ELEC</t>
  </si>
  <si>
    <t>UED.ktoe.CZ.NFM.SEC_ALU.AIRCOMP.GENERIC.ELEC</t>
  </si>
  <si>
    <t>UED.ktoe.CZ.NFM.SEC_ALU.MOTOR.GENERIC.ELEC</t>
  </si>
  <si>
    <t>UED.ktoe.CZ.NFM.SEC_ALU.FANS.GENERIC.ELEC</t>
  </si>
  <si>
    <t>UED.ktoe.CZ.NFM.SEC_ALU.LOW_ENTH.TOTAL.TOTAL</t>
  </si>
  <si>
    <t>UED.ktoe.CZ.NFM.SEC_ALU.LOW_ENTH.THERM.DIESEL_LIQBIO</t>
  </si>
  <si>
    <t>UED.ktoe.CZ.NFM.SEC_ALU.LOW_ENTH.THERM.NG_BIOGAS</t>
  </si>
  <si>
    <t>UED.ktoe.CZ.NFM.SEC_ALU.LOW_ENTH.THERM.SOLAR_GEO</t>
  </si>
  <si>
    <t>UED.ktoe.CZ.NFM.SEC_ALU.LOW_ENTH.HP.AMBIENT</t>
  </si>
  <si>
    <t>UED.ktoe.CZ.NFM.SEC_ALU.LOW_ENTH.THERM.ELEC</t>
  </si>
  <si>
    <t>UED.ktoe.CZ.NFM.SEC_ALU.SEC_REMELTING.TOTAL.TOTAL</t>
  </si>
  <si>
    <t>UED.ktoe.CZ.NFM.SEC_ALU.SEC_REMELTING.THERM.TOTAL</t>
  </si>
  <si>
    <t>UED.ktoe.CZ.NFM.SEC_ALU.SEC_REMELTING.THERM.LPG</t>
  </si>
  <si>
    <t>UED.ktoe.CZ.NFM.SEC_ALU.SEC_REMELTING.THERM.DIESEL_LIQBIO</t>
  </si>
  <si>
    <t>UED.ktoe.CZ.NFM.SEC_ALU.SEC_REMELTING.THERM.RFO</t>
  </si>
  <si>
    <t>UED.ktoe.CZ.NFM.SEC_ALU.SEC_REMELTING.THERM.NG_BIOGAS</t>
  </si>
  <si>
    <t>UED.ktoe.CZ.NFM.SEC_ALU.SEC_REMELTING.ELEC.ELEC</t>
  </si>
  <si>
    <t>UED.ktoe.CZ.NFM.SEC_ALU.SEC_PROCESSING.TOTAL.TOTAL</t>
  </si>
  <si>
    <t>UED.ktoe.CZ.NFM.SEC_ALU.SEC_PROCESSING.THERM.TOTAL</t>
  </si>
  <si>
    <t>UED.ktoe.CZ.NFM.SEC_ALU.SEC_PROCESSING.THERM.LPG</t>
  </si>
  <si>
    <t>UED.ktoe.CZ.NFM.SEC_ALU.SEC_PROCESSING.THERM.DIESEL_LIQBIO</t>
  </si>
  <si>
    <t>UED.ktoe.CZ.NFM.SEC_ALU.SEC_PROCESSING.THERM.RFO</t>
  </si>
  <si>
    <t>UED.ktoe.CZ.NFM.SEC_ALU.SEC_PROCESSING.THERM.NG_BIOGAS</t>
  </si>
  <si>
    <t>UED.ktoe.CZ.NFM.SEC_ALU.SEC_PROCESSING.ELEC.ELEC</t>
  </si>
  <si>
    <t>UED.ktoe.CZ.NFM.SEC_ALU.SEC_FINISHING.THERM.TOTAL</t>
  </si>
  <si>
    <t>UED.ktoe.CZ.NFM.SEC_ALU.SEC_FINISHING.THERM.LPG</t>
  </si>
  <si>
    <t>UED.ktoe.CZ.NFM.SEC_ALU.SEC_FINISHING.THERM.DIESEL_LIQBIO</t>
  </si>
  <si>
    <t>UED.ktoe.CZ.NFM.SEC_ALU.SEC_FINISHING.THERM.NG_BIOGAS</t>
  </si>
  <si>
    <t>UED.ktoe.CZ.NFM.SEC_ALU.SEC_FINISHING_STEAM.TOTAL.TOTAL</t>
  </si>
  <si>
    <t>UED.ktoe.CZ.NFM.SEC_ALU.SEC_FINISHING_STEAM.STEAM.SOLIDS</t>
  </si>
  <si>
    <t>UED.ktoe.CZ.NFM.SEC_ALU.SEC_FINISHING_STEAM.STEAM.RFG</t>
  </si>
  <si>
    <t>UED.ktoe.CZ.NFM.SEC_ALU.SEC_FINISHING_STEAM.STEAM.LPG</t>
  </si>
  <si>
    <t>UED.ktoe.CZ.NFM.SEC_ALU.SEC_FINISHING_STEAM.STEAM.DIESEL_LIQBIO</t>
  </si>
  <si>
    <t>UED.ktoe.CZ.NFM.SEC_ALU.SEC_FINISHING_STEAM.STEAM.RFO</t>
  </si>
  <si>
    <t>UED.ktoe.CZ.NFM.SEC_ALU.SEC_FINISHING_STEAM.STEAM.OTHER</t>
  </si>
  <si>
    <t>UED.ktoe.CZ.NFM.SEC_ALU.SEC_FINISHING_STEAM.STEAM.NG_BIOGAS</t>
  </si>
  <si>
    <t>UED.ktoe.CZ.NFM.SEC_ALU.SEC_FINISHING_STEAM.STEAM.DERIVED</t>
  </si>
  <si>
    <t>UED.ktoe.CZ.NFM.SEC_ALU.SEC_FINISHING_STEAM.STEAM.BIOMASS_WASTE</t>
  </si>
  <si>
    <t>UED.ktoe.CZ.NFM.SEC_ALU.SEC_FINISHING_STEAM.STEAM.STEAM_DISTR</t>
  </si>
  <si>
    <t>UED.ktoe.CZ.NFM.SEC_ALU.SEC_FINISHING.ELEC.ELEC</t>
  </si>
  <si>
    <t>UED.ktoe.CZ.NFM.OTHER_NFM.TOTAL.TOTAL.TOTAL</t>
  </si>
  <si>
    <t>UED.ktoe.CZ.NFM.OTHER_NFM.LIGHT.GENERIC.ELEC</t>
  </si>
  <si>
    <t>UED.ktoe.CZ.NFM.OTHER_NFM.AIRCOMP.GENERIC.ELEC</t>
  </si>
  <si>
    <t>UED.ktoe.CZ.NFM.OTHER_NFM.MOTOR.GENERIC.ELEC</t>
  </si>
  <si>
    <t>UED.ktoe.CZ.NFM.OTHER_NFM.FANS.GENERIC.ELEC</t>
  </si>
  <si>
    <t>UED.ktoe.CZ.NFM.OTHER_NFM.LOW_ENTH.TOTAL.TOTAL</t>
  </si>
  <si>
    <t>UED.ktoe.CZ.NFM.OTHER_NFM.LOW_ENTH.THERM.DIESEL_LIQBIO</t>
  </si>
  <si>
    <t>UED.ktoe.CZ.NFM.OTHER_NFM.LOW_ENTH.THERM.NG_BIOGAS</t>
  </si>
  <si>
    <t>UED.ktoe.CZ.NFM.OTHER_NFM.LOW_ENTH.THERM.SOLAR_GEO</t>
  </si>
  <si>
    <t>UED.ktoe.CZ.NFM.OTHER_NFM.LOW_ENTH.HP.AMBIENT</t>
  </si>
  <si>
    <t>UED.ktoe.CZ.NFM.OTHER_NFM.LOW_ENTH.THERM.ELEC</t>
  </si>
  <si>
    <t>UED.ktoe.CZ.NFM.OTHER_NFM.OTH_PRODUCTION.TOTAL.TOTAL</t>
  </si>
  <si>
    <t>UED.ktoe.CZ.NFM.OTHER_NFM.OTH_PRODUCTION.THERM.TOTAL</t>
  </si>
  <si>
    <t>UED.ktoe.CZ.NFM.OTHER_NFM.OTH_PRODUCTION.THERM.SOLIDS</t>
  </si>
  <si>
    <t>UED.ktoe.CZ.NFM.OTHER_NFM.OTH_PRODUCTION.THERM.LPG</t>
  </si>
  <si>
    <t>UED.ktoe.CZ.NFM.OTHER_NFM.OTH_PRODUCTION.THERM.DIESEL_LIQBIO</t>
  </si>
  <si>
    <t>UED.ktoe.CZ.NFM.OTHER_NFM.OTH_PRODUCTION.THERM.RFO</t>
  </si>
  <si>
    <t>UED.ktoe.CZ.NFM.OTHER_NFM.OTH_PRODUCTION.THERM.NG_BIOGAS</t>
  </si>
  <si>
    <t>UED.ktoe.CZ.NFM.OTHER_NFM.OTH_PRODUCTION.ELEC.ELEC</t>
  </si>
  <si>
    <t>UED.ktoe.CZ.NFM.OTHER_NFM.OTH_PROCESSING.TOTAL.TOTAL</t>
  </si>
  <si>
    <t>UED.ktoe.CZ.NFM.OTHER_NFM.OTH_PROCESSING.THERM.TOTAL</t>
  </si>
  <si>
    <t>UED.ktoe.CZ.NFM.OTHER_NFM.OTH_PROCESSING.THERM.LPG</t>
  </si>
  <si>
    <t>UED.ktoe.CZ.NFM.OTHER_NFM.OTH_PROCESSING.THERM.DIESEL_LIQBIO</t>
  </si>
  <si>
    <t>UED.ktoe.CZ.NFM.OTHER_NFM.OTH_PROCESSING.THERM.RFO</t>
  </si>
  <si>
    <t>UED.ktoe.CZ.NFM.OTHER_NFM.OTH_PROCESSING.THERM.NG_BIOGAS</t>
  </si>
  <si>
    <t>UED.ktoe.CZ.NFM.OTHER_NFM.OTH_PROCESSING.ELEC.ELEC</t>
  </si>
  <si>
    <t>UED.ktoe.CZ.NFM.OTHER_NFM.OTH_FINISHING.THERM.TOTAL</t>
  </si>
  <si>
    <t>UED.ktoe.CZ.NFM.OTHER_NFM.OTH_FINISHING.THERM.LPG</t>
  </si>
  <si>
    <t>UED.ktoe.CZ.NFM.OTHER_NFM.OTH_FINISHING.THERM.DIESEL_LIQBIO</t>
  </si>
  <si>
    <t>UED.ktoe.CZ.NFM.OTHER_NFM.OTH_FINISHING.THERM.NG_BIOGAS</t>
  </si>
  <si>
    <t>UED.ktoe.CZ.NFM.OTHER_NFM.OTH_FINISHING_STEAM.TOTAL.TOTAL</t>
  </si>
  <si>
    <t>UED.ktoe.CZ.NFM.OTHER_NFM.OTH_FINISHING_STEAM.STEAM.SOLIDS</t>
  </si>
  <si>
    <t>UED.ktoe.CZ.NFM.OTHER_NFM.OTH_FINISHING_STEAM.STEAM.RFG</t>
  </si>
  <si>
    <t>UED.ktoe.CZ.NFM.OTHER_NFM.OTH_FINISHING_STEAM.STEAM.LPG</t>
  </si>
  <si>
    <t>UED.ktoe.CZ.NFM.OTHER_NFM.OTH_FINISHING_STEAM.STEAM.DIESEL_LIQBIO</t>
  </si>
  <si>
    <t>UED.ktoe.CZ.NFM.OTHER_NFM.OTH_FINISHING_STEAM.STEAM.RFO</t>
  </si>
  <si>
    <t>UED.ktoe.CZ.NFM.OTHER_NFM.OTH_FINISHING_STEAM.STEAM.OTHER</t>
  </si>
  <si>
    <t>UED.ktoe.CZ.NFM.OTHER_NFM.OTH_FINISHING_STEAM.STEAM.NG_BIOGAS</t>
  </si>
  <si>
    <t>UED.ktoe.CZ.NFM.OTHER_NFM.OTH_FINISHING_STEAM.STEAM.DERIVED</t>
  </si>
  <si>
    <t>UED.ktoe.CZ.NFM.OTHER_NFM.OTH_FINISHING_STEAM.STEAM.BIOMASS_WASTE</t>
  </si>
  <si>
    <t>UED.ktoe.CZ.NFM.OTHER_NFM.OTH_FINISHING_STEAM.STEAM.STEAM_DISTR</t>
  </si>
  <si>
    <t>UED.ktoe.CZ.NFM.OTHER_NFM.OTH_FINISHING.ELEC.ELEC</t>
  </si>
  <si>
    <t>FUEL_EMI.ktCO2.CZ.NFM.ALUMINA.TOTAL.TOTAL.TOTAL</t>
  </si>
  <si>
    <t>FUEL_EMI.ktCO2.CZ.NFM.ALUMINA.LIGHT.GENERIC.ELEC</t>
  </si>
  <si>
    <t>FUEL_EMI.ktCO2.CZ.NFM.ALUMINA.AIRCOMP.GENERIC.ELEC</t>
  </si>
  <si>
    <t>FUEL_EMI.ktCO2.CZ.NFM.ALUMINA.MOTOR.GENERIC.ELEC</t>
  </si>
  <si>
    <t>FUEL_EMI.ktCO2.CZ.NFM.ALUMINA.FANS.GENERIC.ELEC</t>
  </si>
  <si>
    <t>FUEL_EMI.ktCO2.CZ.NFM.ALUMINA.LOW_ENTH.TOTAL.TOTAL</t>
  </si>
  <si>
    <t>FUEL_EMI.ktCO2.CZ.NFM.ALUMINA.LOW_ENTH.THERM.DIESEL_LIQBIO</t>
  </si>
  <si>
    <t>FUEL_EMI.ktCO2.CZ.NFM.ALUMINA.LOW_ENTH.THERM.NG_BIOGAS</t>
  </si>
  <si>
    <t>FUEL_EMI.ktCO2.CZ.NFM.ALUMINA.LOW_ENTH.THERM.SOLAR_GEO</t>
  </si>
  <si>
    <t>FUEL_EMI.ktCO2.CZ.NFM.ALUMINA.LOW_ENTH.HP.AMBIENT</t>
  </si>
  <si>
    <t>FUEL_EMI.ktCO2.CZ.NFM.ALUMINA.LOW_ENTH.THERM.ELEC</t>
  </si>
  <si>
    <t>FUEL_EMI.ktCO2.CZ.NFM.ALUMINA.A_PRODUCTION.TOTAL.TOTAL</t>
  </si>
  <si>
    <t>FUEL_EMI.ktCO2.CZ.NFM.ALUMINA.A_PRODUCTION.STEAM.SOLIDS</t>
  </si>
  <si>
    <t>FUEL_EMI.ktCO2.CZ.NFM.ALUMINA.A_PRODUCTION.STEAM.RFG</t>
  </si>
  <si>
    <t>FUEL_EMI.ktCO2.CZ.NFM.ALUMINA.A_PRODUCTION.STEAM.LPG</t>
  </si>
  <si>
    <t>FUEL_EMI.ktCO2.CZ.NFM.ALUMINA.A_PRODUCTION.STEAM.DIESEL_LIQBIO</t>
  </si>
  <si>
    <t>FUEL_EMI.ktCO2.CZ.NFM.ALUMINA.A_PRODUCTION.STEAM.RFO</t>
  </si>
  <si>
    <t>FUEL_EMI.ktCO2.CZ.NFM.ALUMINA.A_PRODUCTION.STEAM.OTHER</t>
  </si>
  <si>
    <t>FUEL_EMI.ktCO2.CZ.NFM.ALUMINA.A_PRODUCTION.STEAM.NG_BIOGAS</t>
  </si>
  <si>
    <t>FUEL_EMI.ktCO2.CZ.NFM.ALUMINA.A_PRODUCTION.STEAM.DERIVED</t>
  </si>
  <si>
    <t>FUEL_EMI.ktCO2.CZ.NFM.ALUMINA.A_PRODUCTION.STEAM.BIOMASS_WASTE</t>
  </si>
  <si>
    <t>FUEL_EMI.ktCO2.CZ.NFM.ALUMINA.A_PRODUCTION.STEAM.STEAM_DISTR</t>
  </si>
  <si>
    <t>FUEL_EMI.ktCO2.CZ.NFM.ALUMINA.A_REFINING.TOTAL.TOTAL</t>
  </si>
  <si>
    <t>FUEL_EMI.ktCO2.CZ.NFM.ALUMINA.A_REFINING.THERM.LPG</t>
  </si>
  <si>
    <t>FUEL_EMI.ktCO2.CZ.NFM.ALUMINA.A_REFINING.THERM.DIESEL_LIQBIO</t>
  </si>
  <si>
    <t>FUEL_EMI.ktCO2.CZ.NFM.ALUMINA.A_REFINING.THERM.RFO</t>
  </si>
  <si>
    <t>FUEL_EMI.ktCO2.CZ.NFM.ALUMINA.A_REFINING.THERM.NG_BIOGAS</t>
  </si>
  <si>
    <t>FUEL_EMI.ktCO2.CZ.NFM.ALUMINA.A_REFINING.THERM.ELEC</t>
  </si>
  <si>
    <t>FUEL_EMI.ktCO2.CZ.NFM.PRIM_ALU.LIGHT.GENERIC.ELEC</t>
  </si>
  <si>
    <t>FUEL_EMI.ktCO2.CZ.NFM.PRIM_ALU.AIRCOMP.GENERIC.ELEC</t>
  </si>
  <si>
    <t>FUEL_EMI.ktCO2.CZ.NFM.PRIM_ALU.MOTOR.GENERIC.ELEC</t>
  </si>
  <si>
    <t>FUEL_EMI.ktCO2.CZ.NFM.PRIM_ALU.FANS.GENERIC.ELEC</t>
  </si>
  <si>
    <t>FUEL_EMI.ktCO2.CZ.NFM.PRIM_ALU.LOW_ENTH.TOTAL.TOTAL</t>
  </si>
  <si>
    <t>FUEL_EMI.ktCO2.CZ.NFM.PRIM_ALU.LOW_ENTH.THERM.DIESEL_LIQBIO</t>
  </si>
  <si>
    <t>FUEL_EMI.ktCO2.CZ.NFM.PRIM_ALU.LOW_ENTH.THERM.NG_BIOGAS</t>
  </si>
  <si>
    <t>FUEL_EMI.ktCO2.CZ.NFM.PRIM_ALU.LOW_ENTH.THERM.SOLAR_GEO</t>
  </si>
  <si>
    <t>FUEL_EMI.ktCO2.CZ.NFM.PRIM_ALU.LOW_ENTH.HP.AMBIENT</t>
  </si>
  <si>
    <t>FUEL_EMI.ktCO2.CZ.NFM.PRIM_ALU.LOW_ENTH.THERM.ELEC</t>
  </si>
  <si>
    <t>FUEL_EMI.ktCO2.CZ.NFM.PRIM_ALU.SMELTING.ELEC.ELEC</t>
  </si>
  <si>
    <t>FUEL_EMI.ktCO2.CZ.NFM.PRIM_ALU.PROCESSING.TOTAL.TOTAL</t>
  </si>
  <si>
    <t>FUEL_EMI.ktCO2.CZ.NFM.PRIM_ALU.PROCESSING.THERM.TOTAL</t>
  </si>
  <si>
    <t>FUEL_EMI.ktCO2.CZ.NFM.PRIM_ALU.PROCESSING.THERM.LPG</t>
  </si>
  <si>
    <t>FUEL_EMI.ktCO2.CZ.NFM.PRIM_ALU.PROCESSING.THERM.DIESEL_LIQBIO</t>
  </si>
  <si>
    <t>FUEL_EMI.ktCO2.CZ.NFM.PRIM_ALU.PROCESSING.THERM.RFO</t>
  </si>
  <si>
    <t>FUEL_EMI.ktCO2.CZ.NFM.PRIM_ALU.PROCESSING.THERM.NG_BIOGAS</t>
  </si>
  <si>
    <t>FUEL_EMI.ktCO2.CZ.NFM.PRIM_ALU.PROCESSING.ELEC.ELEC</t>
  </si>
  <si>
    <t>FUEL_EMI.ktCO2.CZ.NFM.PRIM_ALU.FINISHING.THERM.TOTAL</t>
  </si>
  <si>
    <t>FUEL_EMI.ktCO2.CZ.NFM.PRIM_ALU.FINISHING.THERM.LPG</t>
  </si>
  <si>
    <t>FUEL_EMI.ktCO2.CZ.NFM.PRIM_ALU.FINISHING.THERM.DIESEL_LIQBIO</t>
  </si>
  <si>
    <t>FUEL_EMI.ktCO2.CZ.NFM.PRIM_ALU.FINISHING.THERM.NG_BIOGAS</t>
  </si>
  <si>
    <t>FUEL_EMI.ktCO2.CZ.NFM.PRIM_ALU.FINISHING_STEAM.TOTAL.TOTAL</t>
  </si>
  <si>
    <t>FUEL_EMI.ktCO2.CZ.NFM.PRIM_ALU.FINISHING_STEAM.STEAM.SOLIDS</t>
  </si>
  <si>
    <t>FUEL_EMI.ktCO2.CZ.NFM.PRIM_ALU.FINISHING_STEAM.STEAM.RFG</t>
  </si>
  <si>
    <t>FUEL_EMI.ktCO2.CZ.NFM.PRIM_ALU.FINISHING_STEAM.STEAM.LPG</t>
  </si>
  <si>
    <t>FUEL_EMI.ktCO2.CZ.NFM.PRIM_ALU.FINISHING_STEAM.STEAM.DIESEL_LIQBIO</t>
  </si>
  <si>
    <t>FUEL_EMI.ktCO2.CZ.NFM.PRIM_ALU.FINISHING_STEAM.STEAM.RFO</t>
  </si>
  <si>
    <t>FUEL_EMI.ktCO2.CZ.NFM.PRIM_ALU.FINISHING_STEAM.STEAM.OTHER</t>
  </si>
  <si>
    <t>FUEL_EMI.ktCO2.CZ.NFM.PRIM_ALU.FINISHING_STEAM.STEAM.NG_BIOGAS</t>
  </si>
  <si>
    <t>FUEL_EMI.ktCO2.CZ.NFM.PRIM_ALU.FINISHING_STEAM.STEAM.DERIVED</t>
  </si>
  <si>
    <t>FUEL_EMI.ktCO2.CZ.NFM.PRIM_ALU.FINISHING_STEAM.STEAM.BIOMASS_WASTE</t>
  </si>
  <si>
    <t>FUEL_EMI.ktCO2.CZ.NFM.PRIM_ALU.FINISHING_STEAM.STEAM.STEAM_DISTR</t>
  </si>
  <si>
    <t>FUEL_EMI.ktCO2.CZ.NFM.PRIM_ALU.FINISHING.ELEC.ELEC</t>
  </si>
  <si>
    <t>PROCESS_EMI.ktCO2.CZ.NFM.PRIM_ALU</t>
  </si>
  <si>
    <t>FUEL_EMI.ktCO2.CZ.NFM.SEC_ALU.TOTAL.TOTAL.TOTAL</t>
  </si>
  <si>
    <t>FUEL_EMI.ktCO2.CZ.NFM.SEC_ALU.LIGHT.GENERIC.ELEC</t>
  </si>
  <si>
    <t>FUEL_EMI.ktCO2.CZ.NFM.SEC_ALU.AIRCOMP.GENERIC.ELEC</t>
  </si>
  <si>
    <t>FUEL_EMI.ktCO2.CZ.NFM.SEC_ALU.MOTOR.GENERIC.ELEC</t>
  </si>
  <si>
    <t>FUEL_EMI.ktCO2.CZ.NFM.SEC_ALU.FANS.GENERIC.ELEC</t>
  </si>
  <si>
    <t>FUEL_EMI.ktCO2.CZ.NFM.SEC_ALU.LOW_ENTH.TOTAL.TOTAL</t>
  </si>
  <si>
    <t>FUEL_EMI.ktCO2.CZ.NFM.SEC_ALU.LOW_ENTH.THERM.DIESEL_LIQBIO</t>
  </si>
  <si>
    <t>FUEL_EMI.ktCO2.CZ.NFM.SEC_ALU.LOW_ENTH.THERM.NG_BIOGAS</t>
  </si>
  <si>
    <t>FUEL_EMI.ktCO2.CZ.NFM.SEC_ALU.LOW_ENTH.THERM.SOLAR_GEO</t>
  </si>
  <si>
    <t>FUEL_EMI.ktCO2.CZ.NFM.SEC_ALU.LOW_ENTH.HP.AMBIENT</t>
  </si>
  <si>
    <t>FUEL_EMI.ktCO2.CZ.NFM.SEC_ALU.LOW_ENTH.THERM.ELEC</t>
  </si>
  <si>
    <t>FUEL_EMI.ktCO2.CZ.NFM.SEC_ALU.SEC_REMELTING.TOTAL.TOTAL</t>
  </si>
  <si>
    <t>FUEL_EMI.ktCO2.CZ.NFM.SEC_ALU.SEC_REMELTING.THERM.TOTAL</t>
  </si>
  <si>
    <t>FUEL_EMI.ktCO2.CZ.NFM.SEC_ALU.SEC_REMELTING.THERM.LPG</t>
  </si>
  <si>
    <t>FUEL_EMI.ktCO2.CZ.NFM.SEC_ALU.SEC_REMELTING.THERM.DIESEL_LIQBIO</t>
  </si>
  <si>
    <t>FUEL_EMI.ktCO2.CZ.NFM.SEC_ALU.SEC_REMELTING.THERM.RFO</t>
  </si>
  <si>
    <t>FUEL_EMI.ktCO2.CZ.NFM.SEC_ALU.SEC_REMELTING.THERM.NG_BIOGAS</t>
  </si>
  <si>
    <t>FUEL_EMI.ktCO2.CZ.NFM.SEC_ALU.SEC_REMELTING.ELEC.ELEC</t>
  </si>
  <si>
    <t>FUEL_EMI.ktCO2.CZ.NFM.SEC_ALU.SEC_PROCESSING.TOTAL.TOTAL</t>
  </si>
  <si>
    <t>FUEL_EMI.ktCO2.CZ.NFM.SEC_ALU.SEC_PROCESSING.THERM.TOTAL</t>
  </si>
  <si>
    <t>FUEL_EMI.ktCO2.CZ.NFM.SEC_ALU.SEC_PROCESSING.THERM.LPG</t>
  </si>
  <si>
    <t>FUEL_EMI.ktCO2.CZ.NFM.SEC_ALU.SEC_PROCESSING.THERM.DIESEL_LIQBIO</t>
  </si>
  <si>
    <t>FUEL_EMI.ktCO2.CZ.NFM.SEC_ALU.SEC_PROCESSING.THERM.RFO</t>
  </si>
  <si>
    <t>FUEL_EMI.ktCO2.CZ.NFM.SEC_ALU.SEC_PROCESSING.THERM.NG_BIOGAS</t>
  </si>
  <si>
    <t>FUEL_EMI.ktCO2.CZ.NFM.SEC_ALU.SEC_PROCESSING.ELEC.ELEC</t>
  </si>
  <si>
    <t>FUEL_EMI.ktCO2.CZ.NFM.SEC_ALU.SEC_FINISHING.THERM.TOTAL</t>
  </si>
  <si>
    <t>FUEL_EMI.ktCO2.CZ.NFM.SEC_ALU.SEC_FINISHING.THERM.LPG</t>
  </si>
  <si>
    <t>FUEL_EMI.ktCO2.CZ.NFM.SEC_ALU.SEC_FINISHING.THERM.DIESEL_LIQBIO</t>
  </si>
  <si>
    <t>FUEL_EMI.ktCO2.CZ.NFM.SEC_ALU.SEC_FINISHING.THERM.NG_BIOGAS</t>
  </si>
  <si>
    <t>FUEL_EMI.ktCO2.CZ.NFM.SEC_ALU.SEC_FINISHING_STEAM.TOTAL.TOTAL</t>
  </si>
  <si>
    <t>FUEL_EMI.ktCO2.CZ.NFM.SEC_ALU.SEC_FINISHING_STEAM.STEAM.SOLIDS</t>
  </si>
  <si>
    <t>FUEL_EMI.ktCO2.CZ.NFM.SEC_ALU.SEC_FINISHING_STEAM.STEAM.RFG</t>
  </si>
  <si>
    <t>FUEL_EMI.ktCO2.CZ.NFM.SEC_ALU.SEC_FINISHING_STEAM.STEAM.LPG</t>
  </si>
  <si>
    <t>FUEL_EMI.ktCO2.CZ.NFM.SEC_ALU.SEC_FINISHING_STEAM.STEAM.DIESEL_LIQBIO</t>
  </si>
  <si>
    <t>FUEL_EMI.ktCO2.CZ.NFM.SEC_ALU.SEC_FINISHING_STEAM.STEAM.RFO</t>
  </si>
  <si>
    <t>FUEL_EMI.ktCO2.CZ.NFM.SEC_ALU.SEC_FINISHING_STEAM.STEAM.OTHER</t>
  </si>
  <si>
    <t>FUEL_EMI.ktCO2.CZ.NFM.SEC_ALU.SEC_FINISHING_STEAM.STEAM.NG_BIOGAS</t>
  </si>
  <si>
    <t>FUEL_EMI.ktCO2.CZ.NFM.SEC_ALU.SEC_FINISHING_STEAM.STEAM.DERIVED</t>
  </si>
  <si>
    <t>FUEL_EMI.ktCO2.CZ.NFM.SEC_ALU.SEC_FINISHING_STEAM.STEAM.BIOMASS_WASTE</t>
  </si>
  <si>
    <t>FUEL_EMI.ktCO2.CZ.NFM.SEC_ALU.SEC_FINISHING_STEAM.STEAM.STEAM_DISTR</t>
  </si>
  <si>
    <t>FUEL_EMI.ktCO2.CZ.NFM.SEC_ALU.SEC_FINISHING.ELEC.ELEC</t>
  </si>
  <si>
    <t>FUEL_EMI.ktCO2.CZ.NFM.OTHER_NFM.LIGHT.GENERIC.ELEC</t>
  </si>
  <si>
    <t>FUEL_EMI.ktCO2.CZ.NFM.OTHER_NFM.AIRCOMP.GENERIC.ELEC</t>
  </si>
  <si>
    <t>FUEL_EMI.ktCO2.CZ.NFM.OTHER_NFM.MOTOR.GENERIC.ELEC</t>
  </si>
  <si>
    <t>FUEL_EMI.ktCO2.CZ.NFM.OTHER_NFM.FANS.GENERIC.ELEC</t>
  </si>
  <si>
    <t>FUEL_EMI.ktCO2.CZ.NFM.OTHER_NFM.LOW_ENTH.TOTAL.TOTAL</t>
  </si>
  <si>
    <t>FUEL_EMI.ktCO2.CZ.NFM.OTHER_NFM.LOW_ENTH.THERM.DIESEL_LIQBIO</t>
  </si>
  <si>
    <t>FUEL_EMI.ktCO2.CZ.NFM.OTHER_NFM.LOW_ENTH.THERM.NG_BIOGAS</t>
  </si>
  <si>
    <t>FUEL_EMI.ktCO2.CZ.NFM.OTHER_NFM.LOW_ENTH.THERM.SOLAR_GEO</t>
  </si>
  <si>
    <t>FUEL_EMI.ktCO2.CZ.NFM.OTHER_NFM.LOW_ENTH.HP.AMBIENT</t>
  </si>
  <si>
    <t>FUEL_EMI.ktCO2.CZ.NFM.OTHER_NFM.LOW_ENTH.THERM.ELEC</t>
  </si>
  <si>
    <t>FUEL_EMI.ktCO2.CZ.NFM.OTHER_NFM.OTH_PRODUCTION.TOTAL.TOTAL</t>
  </si>
  <si>
    <t>FUEL_EMI.ktCO2.CZ.NFM.OTHER_NFM.OTH_PRODUCTION.THERM.TOTAL</t>
  </si>
  <si>
    <t>FUEL_EMI.ktCO2.CZ.NFM.OTHER_NFM.OTH_PRODUCTION.THERM.SOLIDS</t>
  </si>
  <si>
    <t>FUEL_EMI.ktCO2.CZ.NFM.OTHER_NFM.OTH_PRODUCTION.THERM.LPG</t>
  </si>
  <si>
    <t>FUEL_EMI.ktCO2.CZ.NFM.OTHER_NFM.OTH_PRODUCTION.THERM.DIESEL_LIQBIO</t>
  </si>
  <si>
    <t>FUEL_EMI.ktCO2.CZ.NFM.OTHER_NFM.OTH_PRODUCTION.THERM.RFO</t>
  </si>
  <si>
    <t>FUEL_EMI.ktCO2.CZ.NFM.OTHER_NFM.OTH_PRODUCTION.THERM.NG_BIOGAS</t>
  </si>
  <si>
    <t>FUEL_EMI.ktCO2.CZ.NFM.OTHER_NFM.OTH_PRODUCTION.ELEC.ELEC</t>
  </si>
  <si>
    <t>FUEL_EMI.ktCO2.CZ.NFM.OTHER_NFM.OTH_PROCESSING.TOTAL.TOTAL</t>
  </si>
  <si>
    <t>FUEL_EMI.ktCO2.CZ.NFM.OTHER_NFM.OTH_PROCESSING.THERM.TOTAL</t>
  </si>
  <si>
    <t>FUEL_EMI.ktCO2.CZ.NFM.OTHER_NFM.OTH_PROCESSING.THERM.LPG</t>
  </si>
  <si>
    <t>FUEL_EMI.ktCO2.CZ.NFM.OTHER_NFM.OTH_PROCESSING.THERM.DIESEL_LIQBIO</t>
  </si>
  <si>
    <t>FUEL_EMI.ktCO2.CZ.NFM.OTHER_NFM.OTH_PROCESSING.THERM.RFO</t>
  </si>
  <si>
    <t>FUEL_EMI.ktCO2.CZ.NFM.OTHER_NFM.OTH_PROCESSING.THERM.NG_BIOGAS</t>
  </si>
  <si>
    <t>FUEL_EMI.ktCO2.CZ.NFM.OTHER_NFM.OTH_PROCESSING.ELEC.ELEC</t>
  </si>
  <si>
    <t>FUEL_EMI.ktCO2.CZ.NFM.OTHER_NFM.OTH_FINISHING.THERM.TOTAL</t>
  </si>
  <si>
    <t>FUEL_EMI.ktCO2.CZ.NFM.OTHER_NFM.OTH_FINISHING.THERM.LPG</t>
  </si>
  <si>
    <t>FUEL_EMI.ktCO2.CZ.NFM.OTHER_NFM.OTH_FINISHING.THERM.DIESEL_LIQBIO</t>
  </si>
  <si>
    <t>FUEL_EMI.ktCO2.CZ.NFM.OTHER_NFM.OTH_FINISHING.THERM.NG_BIOGAS</t>
  </si>
  <si>
    <t>FUEL_EMI.ktCO2.CZ.NFM.OTHER_NFM.OTH_FINISHING_STEAM.TOTAL.TOTAL</t>
  </si>
  <si>
    <t>FUEL_EMI.ktCO2.CZ.NFM.OTHER_NFM.OTH_FINISHING_STEAM.STEAM.SOLIDS</t>
  </si>
  <si>
    <t>FUEL_EMI.ktCO2.CZ.NFM.OTHER_NFM.OTH_FINISHING_STEAM.STEAM.RFG</t>
  </si>
  <si>
    <t>FUEL_EMI.ktCO2.CZ.NFM.OTHER_NFM.OTH_FINISHING_STEAM.STEAM.LPG</t>
  </si>
  <si>
    <t>FUEL_EMI.ktCO2.CZ.NFM.OTHER_NFM.OTH_FINISHING_STEAM.STEAM.DIESEL_LIQBIO</t>
  </si>
  <si>
    <t>FUEL_EMI.ktCO2.CZ.NFM.OTHER_NFM.OTH_FINISHING_STEAM.STEAM.RFO</t>
  </si>
  <si>
    <t>FUEL_EMI.ktCO2.CZ.NFM.OTHER_NFM.OTH_FINISHING_STEAM.STEAM.OTHER</t>
  </si>
  <si>
    <t>FUEL_EMI.ktCO2.CZ.NFM.OTHER_NFM.OTH_FINISHING_STEAM.STEAM.NG_BIOGAS</t>
  </si>
  <si>
    <t>FUEL_EMI.ktCO2.CZ.NFM.OTHER_NFM.OTH_FINISHING_STEAM.STEAM.DERIVED</t>
  </si>
  <si>
    <t>FUEL_EMI.ktCO2.CZ.NFM.OTHER_NFM.OTH_FINISHING_STEAM.STEAM.BIOMASS_WASTE</t>
  </si>
  <si>
    <t>FUEL_EMI.ktCO2.CZ.NFM.OTHER_NFM.OTH_FINISHING_STEAM.STEAM.STEAM_DISTR</t>
  </si>
  <si>
    <t>FUEL_EMI.ktCO2.CZ.NFM.OTHER_NFM.OTH_FINISHING.ELEC.ELEC</t>
  </si>
  <si>
    <t>PROCESS_EMI.ktCO2.CZ.NFM.OTHER_NFM</t>
  </si>
  <si>
    <t>Aluminium - primary production (without process emissions)</t>
  </si>
  <si>
    <t>Other non-ferrous metals (without process emissions)</t>
  </si>
  <si>
    <t>Basic and other chemicals</t>
  </si>
  <si>
    <t>VA.Meuro2023.CZ.CHI.BASIC_CHEM</t>
  </si>
  <si>
    <t>VA.Meuro2023.CZ.CHI.OTHER_CHEM</t>
  </si>
  <si>
    <t>VA.Meuro2023.CZ.CHI.PHARM</t>
  </si>
  <si>
    <t>Basic chemicals (kt ethylene eq.)</t>
  </si>
  <si>
    <t>OUTPUT.kt.CZ.CHI.BASIC_CHEM</t>
  </si>
  <si>
    <t>Other chemicals (kt ethylene eq.)</t>
  </si>
  <si>
    <t>OUTPUT.kt.CZ.CHI.OTHER_CHEM</t>
  </si>
  <si>
    <t>Pharmaceutical products etc. (kt ethylene eq.)</t>
  </si>
  <si>
    <t>OUTPUT.kt.CZ.CHI.PHARM</t>
  </si>
  <si>
    <t>CAP.kt.CZ.CHI.BASIC_CHEM</t>
  </si>
  <si>
    <t>CAP.kt.CZ.CHI.OTHER_CHEM</t>
  </si>
  <si>
    <t>CAP.kt.CZ.CHI.PHARM</t>
  </si>
  <si>
    <t>NEWCAP.kt.CZ.CHI.BASIC_CHEM</t>
  </si>
  <si>
    <t>NEWCAP.kt.CZ.CHI.OTHER_CHEM</t>
  </si>
  <si>
    <t>NEWCAP.kt.CZ.CHI.PHARM</t>
  </si>
  <si>
    <t>FEC.ktoe.CZ.CHI.TOTAL.TOTAL.TOTAL.TOTAL</t>
  </si>
  <si>
    <t>FEC.ktoe.CZ.CHI.TOTAL.TOTAL.TOTAL.SOLIDS</t>
  </si>
  <si>
    <t>FEC.ktoe.CZ.CHI.TOTAL.TOTAL.TOTAL.RFG</t>
  </si>
  <si>
    <t>FEC.ktoe.CZ.CHI.TOTAL.TOTAL.TOTAL.LPG</t>
  </si>
  <si>
    <t>FEC.ktoe.CZ.CHI.TOTAL.TOTAL.TOTAL.DIESEL</t>
  </si>
  <si>
    <t>FEC.ktoe.CZ.CHI.TOTAL.TOTAL.TOTAL.RFO</t>
  </si>
  <si>
    <t>FEC.ktoe.CZ.CHI.TOTAL.TOTAL.TOTAL.OTHER</t>
  </si>
  <si>
    <t>FEC.ktoe.CZ.CHI.TOTAL.TOTAL.TOTAL.NG</t>
  </si>
  <si>
    <t>FEC.ktoe.CZ.CHI.TOTAL.TOTAL.TOTAL.DERIVED</t>
  </si>
  <si>
    <t>FEC.ktoe.CZ.CHI.TOTAL.TOTAL.TOTAL.BIOMASS_WASTE</t>
  </si>
  <si>
    <t>FEC.ktoe.CZ.CHI.TOTAL.TOTAL.TOTAL.BIOGAS</t>
  </si>
  <si>
    <t>FEC.ktoe.CZ.CHI.TOTAL.TOTAL.TOTAL.LIQBIO</t>
  </si>
  <si>
    <t>FEC.ktoe.CZ.CHI.TOTAL.TOTAL.TOTAL.SOLAR</t>
  </si>
  <si>
    <t>FEC.ktoe.CZ.CHI.TOTAL.TOTAL.TOTAL.GEO</t>
  </si>
  <si>
    <t>FEC.ktoe.CZ.CHI.TOTAL.TOTAL.TOTAL.AMBIENT</t>
  </si>
  <si>
    <t>FEC.ktoe.CZ.CHI.TOTAL.TOTAL.TOTAL.STEAM_DISTR</t>
  </si>
  <si>
    <t>FEC.ktoe.CZ.CHI.TOTAL.TOTAL.TOTAL.ELEC</t>
  </si>
  <si>
    <t>Non-energy use in the Chemical industry (ktoe)</t>
  </si>
  <si>
    <t>NONENERGY.ktoe.CZ.CHI.TOTAL.TOTAL.TOTAL.TOTAL</t>
  </si>
  <si>
    <t>NONENERGY.ktoe.CZ.CHI.TOTAL.TOTAL.TOTAL.SOLIDS</t>
  </si>
  <si>
    <t>NONENERGY.ktoe.CZ.CHI.TOTAL.TOTAL.TOTAL.RFG</t>
  </si>
  <si>
    <t>NONENERGY.ktoe.CZ.CHI.TOTAL.TOTAL.TOTAL.LPG</t>
  </si>
  <si>
    <t>NONENERGY.ktoe.CZ.CHI.TOTAL.TOTAL.TOTAL.DIESEL</t>
  </si>
  <si>
    <t>NONENERGY.ktoe.CZ.CHI.TOTAL.TOTAL.TOTAL.RFO</t>
  </si>
  <si>
    <t>NONENERGY.ktoe.CZ.CHI.TOTAL.TOTAL.TOTAL.OTHER</t>
  </si>
  <si>
    <t>NONENERGY.ktoe.CZ.CHI.TOTAL.TOTAL.TOTAL.NAPHTHA</t>
  </si>
  <si>
    <t>NONENERGY.ktoe.CZ.CHI.TOTAL.TOTAL.TOTAL.NG_BIOGAS</t>
  </si>
  <si>
    <t>NONENERGY.ktoe.CZ.CHI.TOTAL.TOTAL.TOTAL.DERIVED</t>
  </si>
  <si>
    <t>NONENERGY.ktoe.CZ.CHI.TOTAL.TOTAL.TOTAL.BIOMASS_WASTE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</si>
  <si>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</si>
  <si>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</si>
  <si>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</si>
  <si>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</si>
  <si>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</si>
  <si>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FEC.ktoe.CZ.CHI.BASIC_CHEM.LIGHT.GENERIC.ELEC</t>
  </si>
  <si>
    <t>FEC.ktoe.CZ.CHI.BASIC_CHEM.AIRCOMP.GENERIC.ELEC</t>
  </si>
  <si>
    <t>FEC.ktoe.CZ.CHI.BASIC_CHEM.MOTOR.GENERIC.ELEC</t>
  </si>
  <si>
    <t>FEC.ktoe.CZ.CHI.BASIC_CHEM.FANS.GENERIC.ELEC</t>
  </si>
  <si>
    <t>FEC.ktoe.CZ.CHI.BASIC_CHEM.LOW_ENTH.TOTAL.TOTAL</t>
  </si>
  <si>
    <t>FEC.ktoe.CZ.CHI.BASIC_CHEM.LOW_ENTH.THERM.DIESEL_LIQBIO</t>
  </si>
  <si>
    <t>FEC.ktoe.CZ.CHI.BASIC_CHEM.LOW_ENTH.THERM.NG_BIOGAS</t>
  </si>
  <si>
    <t>FEC.ktoe.CZ.CHI.BASIC_CHEM.LOW_ENTH.THERM.SOLAR_GEO</t>
  </si>
  <si>
    <t>FEC.ktoe.CZ.CHI.BASIC_CHEM.LOW_ENTH.HP.AMBIENT</t>
  </si>
  <si>
    <t>FEC.ktoe.CZ.CHI.BASIC_CHEM.LOW_ENTH.THERM.ELEC</t>
  </si>
  <si>
    <t>Chemicals: Feedstock (energy used as raw material)</t>
  </si>
  <si>
    <t>Chemicals: Steam processing</t>
  </si>
  <si>
    <t>FEC.ktoe.CZ.CHI.BASIC_CHEM.PROCESSING.TOTAL.TOTAL</t>
  </si>
  <si>
    <t>FEC.ktoe.CZ.CHI.BASIC_CHEM.PROCESSING.STEAM.SOLIDS</t>
  </si>
  <si>
    <t>FEC.ktoe.CZ.CHI.BASIC_CHEM.PROCESSING.STEAM.RFG</t>
  </si>
  <si>
    <t>FEC.ktoe.CZ.CHI.BASIC_CHEM.PROCESSING.STEAM.LPG</t>
  </si>
  <si>
    <t>FEC.ktoe.CZ.CHI.BASIC_CHEM.PROCESSING.STEAM.DIESEL_LIQBIO</t>
  </si>
  <si>
    <t>FEC.ktoe.CZ.CHI.BASIC_CHEM.PROCESSING.STEAM.RFO</t>
  </si>
  <si>
    <t>FEC.ktoe.CZ.CHI.BASIC_CHEM.PROCESSING.STEAM.OTHER</t>
  </si>
  <si>
    <t>FEC.ktoe.CZ.CHI.BASIC_CHEM.PROCESSING.STEAM.NG_BIOGAS</t>
  </si>
  <si>
    <t>FEC.ktoe.CZ.CHI.BASIC_CHEM.PROCESSING.STEAM.DERIVED</t>
  </si>
  <si>
    <t>FEC.ktoe.CZ.CHI.BASIC_CHEM.PROCESSING.STEAM.BIOMASS_WASTE</t>
  </si>
  <si>
    <t>FEC.ktoe.CZ.CHI.BASIC_CHEM.PROCESSING.STEAM.STEAM_DISTR</t>
  </si>
  <si>
    <t>Chemicals: Furnaces</t>
  </si>
  <si>
    <t>FEC.ktoe.CZ.CHI.BASIC_CHEM.PROC_HEAT.TOTAL.TOTAL</t>
  </si>
  <si>
    <t>Chemicals: Furnaces - Thermal</t>
  </si>
  <si>
    <t>FEC.ktoe.CZ.CHI.BASIC_CHEM.PROC_HEAT.THERM.TOTAL</t>
  </si>
  <si>
    <t>FEC.ktoe.CZ.CHI.BASIC_CHEM.PROC_HEAT.THERM.SOLIDS</t>
  </si>
  <si>
    <t>FEC.ktoe.CZ.CHI.BASIC_CHEM.PROC_HEAT.THERM.LPG</t>
  </si>
  <si>
    <t>FEC.ktoe.CZ.CHI.BASIC_CHEM.PROC_HEAT.THERM.DIESEL_LIQBIO</t>
  </si>
  <si>
    <t>FEC.ktoe.CZ.CHI.BASIC_CHEM.PROC_HEAT.THERM.RFO</t>
  </si>
  <si>
    <t>FEC.ktoe.CZ.CHI.BASIC_CHEM.PROC_HEAT.THERM.NG_BIOGAS</t>
  </si>
  <si>
    <t>Chemicals: Furnaces - Electric</t>
  </si>
  <si>
    <t>FEC.ktoe.CZ.CHI.BASIC_CHEM.PROC_HEAT.ELEC.ELEC</t>
  </si>
  <si>
    <t>Chemicals: Process cooling</t>
  </si>
  <si>
    <t>Chemicals: Process cooling - Natural gas and biogas</t>
  </si>
  <si>
    <t>FEC.ktoe.CZ.CHI.BASIC_CHEM.PROC_COOL.THERM.NG_BIOGAS</t>
  </si>
  <si>
    <t>Chemicals: Process cooling - Steam</t>
  </si>
  <si>
    <t>FEC.ktoe.CZ.CHI.BASIC_CHEM.PROC_COOL_STEAM.TOTAL.TOTAL</t>
  </si>
  <si>
    <t>FEC.ktoe.CZ.CHI.BASIC_CHEM.PROC_COOL_STEAM.STEAM.SOLIDS</t>
  </si>
  <si>
    <t>FEC.ktoe.CZ.CHI.BASIC_CHEM.PROC_COOL_STEAM.STEAM.RFG</t>
  </si>
  <si>
    <t>FEC.ktoe.CZ.CHI.BASIC_CHEM.PROC_COOL_STEAM.STEAM.LPG</t>
  </si>
  <si>
    <t>FEC.ktoe.CZ.CHI.BASIC_CHEM.PROC_COOL_STEAM.STEAM.DIESEL_LIQBIO</t>
  </si>
  <si>
    <t>FEC.ktoe.CZ.CHI.BASIC_CHEM.PROC_COOL_STEAM.STEAM.RFO</t>
  </si>
  <si>
    <t>FEC.ktoe.CZ.CHI.BASIC_CHEM.PROC_COOL_STEAM.STEAM.OTHER</t>
  </si>
  <si>
    <t>FEC.ktoe.CZ.CHI.BASIC_CHEM.PROC_COOL_STEAM.STEAM.NG_BIOGAS</t>
  </si>
  <si>
    <t>FEC.ktoe.CZ.CHI.BASIC_CHEM.PROC_COOL_STEAM.STEAM.DERIVED</t>
  </si>
  <si>
    <t>FEC.ktoe.CZ.CHI.BASIC_CHEM.PROC_COOL_STEAM.STEAM.BIOMASS_WASTE</t>
  </si>
  <si>
    <t>FEC.ktoe.CZ.CHI.BASIC_CHEM.PROC_COOL_STEAM.STEAM.STEAM_DISTR</t>
  </si>
  <si>
    <t>Chemicals: Process cooling - Electric</t>
  </si>
  <si>
    <t>FEC.ktoe.CZ.CHI.BASIC_CHEM.PROC_COOL.ELEC.ELEC</t>
  </si>
  <si>
    <t>Chemicals: Generic electric process</t>
  </si>
  <si>
    <t>FEC.ktoe.CZ.CHI.BASIC_CHEM.GENERIC.MECH.ELEC</t>
  </si>
  <si>
    <t>FEC.ktoe.CZ.CHI.OTHER_CHEM.TOTAL.TOTAL.TOTAL</t>
  </si>
  <si>
    <t>FEC.ktoe.CZ.CHI.OTHER_CHEM.LIGHT.GENERIC.ELEC</t>
  </si>
  <si>
    <t>FEC.ktoe.CZ.CHI.OTHER_CHEM.AIRCOMP.GENERIC.ELEC</t>
  </si>
  <si>
    <t>FEC.ktoe.CZ.CHI.OTHER_CHEM.MOTOR.GENERIC.ELEC</t>
  </si>
  <si>
    <t>FEC.ktoe.CZ.CHI.OTHER_CHEM.FANS.GENERIC.ELEC</t>
  </si>
  <si>
    <t>FEC.ktoe.CZ.CHI.OTHER_CHEM.LOW_ENTH.TOTAL.TOTAL</t>
  </si>
  <si>
    <t>FEC.ktoe.CZ.CHI.OTHER_CHEM.LOW_ENTH.THERM.DIESEL_LIQBIO</t>
  </si>
  <si>
    <t>FEC.ktoe.CZ.CHI.OTHER_CHEM.LOW_ENTH.THERM.NG_BIOGAS</t>
  </si>
  <si>
    <t>FEC.ktoe.CZ.CHI.OTHER_CHEM.LOW_ENTH.THERM.SOLAR_GEO</t>
  </si>
  <si>
    <t>FEC.ktoe.CZ.CHI.OTHER_CHEM.LOW_ENTH.HP.AMBIENT</t>
  </si>
  <si>
    <t>FEC.ktoe.CZ.CHI.OTHER_CHEM.LOW_ENTH.THERM.ELEC</t>
  </si>
  <si>
    <t>Chemicals: High-enthalpy heat processing</t>
  </si>
  <si>
    <t>High-enthalpy heat processing - Steam</t>
  </si>
  <si>
    <t>FEC.ktoe.CZ.CHI.OTHER_CHEM.PROCESSING_STEAM.TOTAL.TOTAL</t>
  </si>
  <si>
    <t>FEC.ktoe.CZ.CHI.OTHER_CHEM.PROCESSING_STEAM.STEAM.SOLIDS</t>
  </si>
  <si>
    <t>FEC.ktoe.CZ.CHI.OTHER_CHEM.PROCESSING_STEAM.STEAM.RFG</t>
  </si>
  <si>
    <t>FEC.ktoe.CZ.CHI.OTHER_CHEM.PROCESSING_STEAM.STEAM.LPG</t>
  </si>
  <si>
    <t>FEC.ktoe.CZ.CHI.OTHER_CHEM.PROCESSING_STEAM.STEAM.DIESEL_LIQBIO</t>
  </si>
  <si>
    <t>FEC.ktoe.CZ.CHI.OTHER_CHEM.PROCESSING_STEAM.STEAM.RFO</t>
  </si>
  <si>
    <t>FEC.ktoe.CZ.CHI.OTHER_CHEM.PROCESSING_STEAM.STEAM.OTHER</t>
  </si>
  <si>
    <t>FEC.ktoe.CZ.CHI.OTHER_CHEM.PROCESSING_STEAM.STEAM.NG_BIOGAS</t>
  </si>
  <si>
    <t>FEC.ktoe.CZ.CHI.OTHER_CHEM.PROCESSING_STEAM.STEAM.DERIVED</t>
  </si>
  <si>
    <t>FEC.ktoe.CZ.CHI.OTHER_CHEM.PROCESSING_STEAM.STEAM.BIOMASS_WASTE</t>
  </si>
  <si>
    <t>FEC.ktoe.CZ.CHI.OTHER_CHEM.PROCESSING_STEAM.STEAM.STEAM_DISTR</t>
  </si>
  <si>
    <t>High-enthalpy heat processing - Electric (microwave)</t>
  </si>
  <si>
    <t>FEC.ktoe.CZ.CHI.OTHER_CHEM.PROCESSING.MICROW.ELEC</t>
  </si>
  <si>
    <t>FEC.ktoe.CZ.CHI.OTHER_CHEM.PROC_HEAT.TOTAL.TOTAL</t>
  </si>
  <si>
    <t>FEC.ktoe.CZ.CHI.OTHER_CHEM.PROC_HEAT.THERM.TOTAL</t>
  </si>
  <si>
    <t>FEC.ktoe.CZ.CHI.OTHER_CHEM.PROC_HEAT.THERM.SOLIDS</t>
  </si>
  <si>
    <t>FEC.ktoe.CZ.CHI.OTHER_CHEM.PROC_HEAT.THERM.LPG</t>
  </si>
  <si>
    <t>FEC.ktoe.CZ.CHI.OTHER_CHEM.PROC_HEAT.THERM.DIESEL_LIQBIO</t>
  </si>
  <si>
    <t>FEC.ktoe.CZ.CHI.OTHER_CHEM.PROC_HEAT.THERM.RFO</t>
  </si>
  <si>
    <t>FEC.ktoe.CZ.CHI.OTHER_CHEM.PROC_HEAT.THERM.NG_BIOGAS</t>
  </si>
  <si>
    <t>FEC.ktoe.CZ.CHI.OTHER_CHEM.PROC_HEAT.ELEC.ELEC</t>
  </si>
  <si>
    <t>FEC.ktoe.CZ.CHI.OTHER_CHEM.PROC_COOL.THERM.NG_BIOGAS</t>
  </si>
  <si>
    <t>FEC.ktoe.CZ.CHI.OTHER_CHEM.PROC_COOL_STEAM.TOTAL.TOTAL</t>
  </si>
  <si>
    <t>FEC.ktoe.CZ.CHI.OTHER_CHEM.PROC_COOL_STEAM.STEAM.SOLIDS</t>
  </si>
  <si>
    <t>FEC.ktoe.CZ.CHI.OTHER_CHEM.PROC_COOL_STEAM.STEAM.RFG</t>
  </si>
  <si>
    <t>FEC.ktoe.CZ.CHI.OTHER_CHEM.PROC_COOL_STEAM.STEAM.LPG</t>
  </si>
  <si>
    <t>FEC.ktoe.CZ.CHI.OTHER_CHEM.PROC_COOL_STEAM.STEAM.DIESEL_LIQBIO</t>
  </si>
  <si>
    <t>FEC.ktoe.CZ.CHI.OTHER_CHEM.PROC_COOL_STEAM.STEAM.RFO</t>
  </si>
  <si>
    <t>FEC.ktoe.CZ.CHI.OTHER_CHEM.PROC_COOL_STEAM.STEAM.OTHER</t>
  </si>
  <si>
    <t>FEC.ktoe.CZ.CHI.OTHER_CHEM.PROC_COOL_STEAM.STEAM.NG_BIOGAS</t>
  </si>
  <si>
    <t>FEC.ktoe.CZ.CHI.OTHER_CHEM.PROC_COOL_STEAM.STEAM.DERIVED</t>
  </si>
  <si>
    <t>FEC.ktoe.CZ.CHI.OTHER_CHEM.PROC_COOL_STEAM.STEAM.BIOMASS_WASTE</t>
  </si>
  <si>
    <t>FEC.ktoe.CZ.CHI.OTHER_CHEM.PROC_COOL_STEAM.STEAM.STEAM_DISTR</t>
  </si>
  <si>
    <t>FEC.ktoe.CZ.CHI.OTHER_CHEM.PROC_COOL.ELEC.ELEC</t>
  </si>
  <si>
    <t>FEC.ktoe.CZ.CHI.OTHER_CHEM.GENERIC.MECH.ELEC</t>
  </si>
  <si>
    <t>FEC.ktoe.CZ.CHI.PHARM.TOTAL.TOTAL.TOTAL</t>
  </si>
  <si>
    <t>FEC.ktoe.CZ.CHI.PHARM.LIGHT.GENERIC.ELEC</t>
  </si>
  <si>
    <t>FEC.ktoe.CZ.CHI.PHARM.AIRCOMP.GENERIC.ELEC</t>
  </si>
  <si>
    <t>FEC.ktoe.CZ.CHI.PHARM.MOTOR.GENERIC.ELEC</t>
  </si>
  <si>
    <t>FEC.ktoe.CZ.CHI.PHARM.FANS.GENERIC.ELEC</t>
  </si>
  <si>
    <t>FEC.ktoe.CZ.CHI.PHARM.LOW_ENTH.TOTAL.TOTAL</t>
  </si>
  <si>
    <t>FEC.ktoe.CZ.CHI.PHARM.LOW_ENTH.THERM.DIESEL_LIQBIO</t>
  </si>
  <si>
    <t>FEC.ktoe.CZ.CHI.PHARM.LOW_ENTH.THERM.NG_BIOGAS</t>
  </si>
  <si>
    <t>FEC.ktoe.CZ.CHI.PHARM.LOW_ENTH.THERM.SOLAR_GEO</t>
  </si>
  <si>
    <t>FEC.ktoe.CZ.CHI.PHARM.LOW_ENTH.HP.AMBIENT</t>
  </si>
  <si>
    <t>FEC.ktoe.CZ.CHI.PHARM.LOW_ENTH.THERM.ELEC</t>
  </si>
  <si>
    <t>FEC.ktoe.CZ.CHI.PHARM.PROCESSING_STEAM.TOTAL.TOTAL</t>
  </si>
  <si>
    <t>FEC.ktoe.CZ.CHI.PHARM.PROCESSING_STEAM.STEAM.SOLIDS</t>
  </si>
  <si>
    <t>FEC.ktoe.CZ.CHI.PHARM.PROCESSING_STEAM.STEAM.RFG</t>
  </si>
  <si>
    <t>FEC.ktoe.CZ.CHI.PHARM.PROCESSING_STEAM.STEAM.LPG</t>
  </si>
  <si>
    <t>FEC.ktoe.CZ.CHI.PHARM.PROCESSING_STEAM.STEAM.DIESEL_LIQBIO</t>
  </si>
  <si>
    <t>FEC.ktoe.CZ.CHI.PHARM.PROCESSING_STEAM.STEAM.RFO</t>
  </si>
  <si>
    <t>FEC.ktoe.CZ.CHI.PHARM.PROCESSING_STEAM.STEAM.OTHER</t>
  </si>
  <si>
    <t>FEC.ktoe.CZ.CHI.PHARM.PROCESSING_STEAM.STEAM.NG_BIOGAS</t>
  </si>
  <si>
    <t>FEC.ktoe.CZ.CHI.PHARM.PROCESSING_STEAM.STEAM.DERIVED</t>
  </si>
  <si>
    <t>FEC.ktoe.CZ.CHI.PHARM.PROCESSING_STEAM.STEAM.BIOMASS_WASTE</t>
  </si>
  <si>
    <t>FEC.ktoe.CZ.CHI.PHARM.PROCESSING_STEAM.STEAM.STEAM_DISTR</t>
  </si>
  <si>
    <t>FEC.ktoe.CZ.CHI.PHARM.PROCESSING.MICROW.ELEC</t>
  </si>
  <si>
    <t>FEC.ktoe.CZ.CHI.PHARM.PROC_HEAT.TOTAL.TOTAL</t>
  </si>
  <si>
    <t>FEC.ktoe.CZ.CHI.PHARM.PROC_HEAT.THERM.TOTAL</t>
  </si>
  <si>
    <t>FEC.ktoe.CZ.CHI.PHARM.PROC_HEAT.THERM.SOLIDS</t>
  </si>
  <si>
    <t>FEC.ktoe.CZ.CHI.PHARM.PROC_HEAT.THERM.LPG</t>
  </si>
  <si>
    <t>FEC.ktoe.CZ.CHI.PHARM.PROC_HEAT.THERM.DIESEL_LIQBIO</t>
  </si>
  <si>
    <t>FEC.ktoe.CZ.CHI.PHARM.PROC_HEAT.THERM.RFO</t>
  </si>
  <si>
    <t>FEC.ktoe.CZ.CHI.PHARM.PROC_HEAT.THERM.NG_BIOGAS</t>
  </si>
  <si>
    <t>FEC.ktoe.CZ.CHI.PHARM.PROC_HEAT.ELEC.ELEC</t>
  </si>
  <si>
    <t>FEC.ktoe.CZ.CHI.PHARM.PROC_COOL.THERM.NG_BIOGAS</t>
  </si>
  <si>
    <t>FEC.ktoe.CZ.CHI.PHARM.PROC_COOL_STEAM.TOTAL.TOTAL</t>
  </si>
  <si>
    <t>FEC.ktoe.CZ.CHI.PHARM.PROC_COOL_STEAM.STEAM.SOLIDS</t>
  </si>
  <si>
    <t>FEC.ktoe.CZ.CHI.PHARM.PROC_COOL_STEAM.STEAM.RFG</t>
  </si>
  <si>
    <t>FEC.ktoe.CZ.CHI.PHARM.PROC_COOL_STEAM.STEAM.LPG</t>
  </si>
  <si>
    <t>FEC.ktoe.CZ.CHI.PHARM.PROC_COOL_STEAM.STEAM.DIESEL_LIQBIO</t>
  </si>
  <si>
    <t>FEC.ktoe.CZ.CHI.PHARM.PROC_COOL_STEAM.STEAM.RFO</t>
  </si>
  <si>
    <t>FEC.ktoe.CZ.CHI.PHARM.PROC_COOL_STEAM.STEAM.OTHER</t>
  </si>
  <si>
    <t>FEC.ktoe.CZ.CHI.PHARM.PROC_COOL_STEAM.STEAM.NG_BIOGAS</t>
  </si>
  <si>
    <t>FEC.ktoe.CZ.CHI.PHARM.PROC_COOL_STEAM.STEAM.DERIVED</t>
  </si>
  <si>
    <t>FEC.ktoe.CZ.CHI.PHARM.PROC_COOL_STEAM.STEAM.BIOMASS_WASTE</t>
  </si>
  <si>
    <t>FEC.ktoe.CZ.CHI.PHARM.PROC_COOL_STEAM.STEAM.STEAM_DISTR</t>
  </si>
  <si>
    <t>FEC.ktoe.CZ.CHI.PHARM.PROC_COOL.ELEC.ELEC</t>
  </si>
  <si>
    <t>FEC.ktoe.CZ.CHI.PHARM.GENERIC.MECH.ELEC</t>
  </si>
  <si>
    <t>Chemicals: Process cooling - Natural gas</t>
  </si>
  <si>
    <t>UED.ktoe.CZ.CHI.BASIC_CHEM.LIGHT.GENERIC.ELEC</t>
  </si>
  <si>
    <t>UED.ktoe.CZ.CHI.BASIC_CHEM.AIRCOMP.GENERIC.ELEC</t>
  </si>
  <si>
    <t>UED.ktoe.CZ.CHI.BASIC_CHEM.MOTOR.GENERIC.ELEC</t>
  </si>
  <si>
    <t>UED.ktoe.CZ.CHI.BASIC_CHEM.FANS.GENERIC.ELEC</t>
  </si>
  <si>
    <t>UED.ktoe.CZ.CHI.BASIC_CHEM.LOW_ENTH.TOTAL.TOTAL</t>
  </si>
  <si>
    <t>UED.ktoe.CZ.CHI.BASIC_CHEM.LOW_ENTH.THERM.DIESEL_LIQBIO</t>
  </si>
  <si>
    <t>UED.ktoe.CZ.CHI.BASIC_CHEM.LOW_ENTH.THERM.NG_BIOGAS</t>
  </si>
  <si>
    <t>UED.ktoe.CZ.CHI.BASIC_CHEM.LOW_ENTH.THERM.SOLAR_GEO</t>
  </si>
  <si>
    <t>UED.ktoe.CZ.CHI.BASIC_CHEM.LOW_ENTH.HP.AMBIENT</t>
  </si>
  <si>
    <t>UED.ktoe.CZ.CHI.BASIC_CHEM.LOW_ENTH.THERM.ELEC</t>
  </si>
  <si>
    <t>UED.ktoe.CZ.CHI.BASIC_CHEM.PROCESSING.TOTAL.TOTAL</t>
  </si>
  <si>
    <t>UED.ktoe.CZ.CHI.BASIC_CHEM.PROCESSING.STEAM.SOLIDS</t>
  </si>
  <si>
    <t>UED.ktoe.CZ.CHI.BASIC_CHEM.PROCESSING.STEAM.RFG</t>
  </si>
  <si>
    <t>UED.ktoe.CZ.CHI.BASIC_CHEM.PROCESSING.STEAM.LPG</t>
  </si>
  <si>
    <t>UED.ktoe.CZ.CHI.BASIC_CHEM.PROCESSING.STEAM.DIESEL_LIQBIO</t>
  </si>
  <si>
    <t>UED.ktoe.CZ.CHI.BASIC_CHEM.PROCESSING.STEAM.RFO</t>
  </si>
  <si>
    <t>UED.ktoe.CZ.CHI.BASIC_CHEM.PROCESSING.STEAM.OTHER</t>
  </si>
  <si>
    <t>UED.ktoe.CZ.CHI.BASIC_CHEM.PROCESSING.STEAM.NG_BIOGAS</t>
  </si>
  <si>
    <t>UED.ktoe.CZ.CHI.BASIC_CHEM.PROCESSING.STEAM.DERIVED</t>
  </si>
  <si>
    <t>UED.ktoe.CZ.CHI.BASIC_CHEM.PROCESSING.STEAM.BIOMASS_WASTE</t>
  </si>
  <si>
    <t>UED.ktoe.CZ.CHI.BASIC_CHEM.PROCESSING.STEAM.STEAM_DISTR</t>
  </si>
  <si>
    <t>UED.ktoe.CZ.CHI.BASIC_CHEM.PROC_HEAT.TOTAL.TOTAL</t>
  </si>
  <si>
    <t>UED.ktoe.CZ.CHI.BASIC_CHEM.PROC_HEAT.THERM.TOTAL</t>
  </si>
  <si>
    <t>UED.ktoe.CZ.CHI.BASIC_CHEM.PROC_HEAT.THERM.SOLIDS</t>
  </si>
  <si>
    <t>UED.ktoe.CZ.CHI.BASIC_CHEM.PROC_HEAT.THERM.LPG</t>
  </si>
  <si>
    <t>UED.ktoe.CZ.CHI.BASIC_CHEM.PROC_HEAT.THERM.DIESEL_LIQBIO</t>
  </si>
  <si>
    <t>UED.ktoe.CZ.CHI.BASIC_CHEM.PROC_HEAT.THERM.RFO</t>
  </si>
  <si>
    <t>UED.ktoe.CZ.CHI.BASIC_CHEM.PROC_HEAT.THERM.NG_BIOGAS</t>
  </si>
  <si>
    <t>UED.ktoe.CZ.CHI.BASIC_CHEM.PROC_HEAT.ELEC.ELEC</t>
  </si>
  <si>
    <t>UED.ktoe.CZ.CHI.BASIC_CHEM.PROC_COOL.THERM.NG_BIOGAS</t>
  </si>
  <si>
    <t>UED.ktoe.CZ.CHI.BASIC_CHEM.PROC_COOL_STEAM.TOTAL.TOTAL</t>
  </si>
  <si>
    <t>UED.ktoe.CZ.CHI.BASIC_CHEM.PROC_COOL_STEAM.STEAM.SOLIDS</t>
  </si>
  <si>
    <t>UED.ktoe.CZ.CHI.BASIC_CHEM.PROC_COOL_STEAM.STEAM.RFG</t>
  </si>
  <si>
    <t>UED.ktoe.CZ.CHI.BASIC_CHEM.PROC_COOL_STEAM.STEAM.LPG</t>
  </si>
  <si>
    <t>UED.ktoe.CZ.CHI.BASIC_CHEM.PROC_COOL_STEAM.STEAM.DIESEL_LIQBIO</t>
  </si>
  <si>
    <t>UED.ktoe.CZ.CHI.BASIC_CHEM.PROC_COOL_STEAM.STEAM.RFO</t>
  </si>
  <si>
    <t>UED.ktoe.CZ.CHI.BASIC_CHEM.PROC_COOL_STEAM.STEAM.OTHER</t>
  </si>
  <si>
    <t>UED.ktoe.CZ.CHI.BASIC_CHEM.PROC_COOL_STEAM.STEAM.NG_BIOGAS</t>
  </si>
  <si>
    <t>UED.ktoe.CZ.CHI.BASIC_CHEM.PROC_COOL_STEAM.STEAM.DERIVED</t>
  </si>
  <si>
    <t>UED.ktoe.CZ.CHI.BASIC_CHEM.PROC_COOL_STEAM.STEAM.BIOMASS_WASTE</t>
  </si>
  <si>
    <t>UED.ktoe.CZ.CHI.BASIC_CHEM.PROC_COOL_STEAM.STEAM.STEAM_DISTR</t>
  </si>
  <si>
    <t>UED.ktoe.CZ.CHI.BASIC_CHEM.PROC_COOL.ELEC.ELEC</t>
  </si>
  <si>
    <t>UED.ktoe.CZ.CHI.BASIC_CHEM.GENERIC.MECH.ELEC</t>
  </si>
  <si>
    <t>UED.ktoe.CZ.CHI.OTHER_CHEM.TOTAL.TOTAL.TOTAL</t>
  </si>
  <si>
    <t>UED.ktoe.CZ.CHI.OTHER_CHEM.LIGHT.GENERIC.ELEC</t>
  </si>
  <si>
    <t>UED.ktoe.CZ.CHI.OTHER_CHEM.AIRCOMP.GENERIC.ELEC</t>
  </si>
  <si>
    <t>UED.ktoe.CZ.CHI.OTHER_CHEM.MOTOR.GENERIC.ELEC</t>
  </si>
  <si>
    <t>UED.ktoe.CZ.CHI.OTHER_CHEM.FANS.GENERIC.ELEC</t>
  </si>
  <si>
    <t>UED.ktoe.CZ.CHI.OTHER_CHEM.LOW_ENTH.TOTAL.TOTAL</t>
  </si>
  <si>
    <t>UED.ktoe.CZ.CHI.OTHER_CHEM.LOW_ENTH.THERM.DIESEL_LIQBIO</t>
  </si>
  <si>
    <t>UED.ktoe.CZ.CHI.OTHER_CHEM.LOW_ENTH.THERM.NG_BIOGAS</t>
  </si>
  <si>
    <t>UED.ktoe.CZ.CHI.OTHER_CHEM.LOW_ENTH.THERM.SOLAR_GEO</t>
  </si>
  <si>
    <t>UED.ktoe.CZ.CHI.OTHER_CHEM.LOW_ENTH.HP.AMBIENT</t>
  </si>
  <si>
    <t>UED.ktoe.CZ.CHI.OTHER_CHEM.LOW_ENTH.THERM.ELEC</t>
  </si>
  <si>
    <t>UED.ktoe.CZ.CHI.OTHER_CHEM.PROCESSING_STEAM.TOTAL.TOTAL</t>
  </si>
  <si>
    <t>UED.ktoe.CZ.CHI.OTHER_CHEM.PROCESSING_STEAM.STEAM.SOLIDS</t>
  </si>
  <si>
    <t>UED.ktoe.CZ.CHI.OTHER_CHEM.PROCESSING_STEAM.STEAM.RFG</t>
  </si>
  <si>
    <t>UED.ktoe.CZ.CHI.OTHER_CHEM.PROCESSING_STEAM.STEAM.LPG</t>
  </si>
  <si>
    <t>UED.ktoe.CZ.CHI.OTHER_CHEM.PROCESSING_STEAM.STEAM.DIESEL_LIQBIO</t>
  </si>
  <si>
    <t>UED.ktoe.CZ.CHI.OTHER_CHEM.PROCESSING_STEAM.STEAM.RFO</t>
  </si>
  <si>
    <t>UED.ktoe.CZ.CHI.OTHER_CHEM.PROCESSING_STEAM.STEAM.OTHER</t>
  </si>
  <si>
    <t>UED.ktoe.CZ.CHI.OTHER_CHEM.PROCESSING_STEAM.STEAM.NG_BIOGAS</t>
  </si>
  <si>
    <t>UED.ktoe.CZ.CHI.OTHER_CHEM.PROCESSING_STEAM.STEAM.DERIVED</t>
  </si>
  <si>
    <t>UED.ktoe.CZ.CHI.OTHER_CHEM.PROCESSING_STEAM.STEAM.BIOMASS_WASTE</t>
  </si>
  <si>
    <t>UED.ktoe.CZ.CHI.OTHER_CHEM.PROCESSING_STEAM.STEAM.STEAM_DISTR</t>
  </si>
  <si>
    <t>UED.ktoe.CZ.CHI.OTHER_CHEM.PROCESSING.MICROW.ELEC</t>
  </si>
  <si>
    <t>UED.ktoe.CZ.CHI.OTHER_CHEM.PROC_HEAT.TOTAL.TOTAL</t>
  </si>
  <si>
    <t>UED.ktoe.CZ.CHI.OTHER_CHEM.PROC_HEAT.THERM.TOTAL</t>
  </si>
  <si>
    <t>UED.ktoe.CZ.CHI.OTHER_CHEM.PROC_HEAT.THERM.SOLIDS</t>
  </si>
  <si>
    <t>UED.ktoe.CZ.CHI.OTHER_CHEM.PROC_HEAT.THERM.LPG</t>
  </si>
  <si>
    <t>UED.ktoe.CZ.CHI.OTHER_CHEM.PROC_HEAT.THERM.DIESEL_LIQBIO</t>
  </si>
  <si>
    <t>UED.ktoe.CZ.CHI.OTHER_CHEM.PROC_HEAT.THERM.RFO</t>
  </si>
  <si>
    <t>UED.ktoe.CZ.CHI.OTHER_CHEM.PROC_HEAT.THERM.NG_BIOGAS</t>
  </si>
  <si>
    <t>UED.ktoe.CZ.CHI.OTHER_CHEM.PROC_HEAT.ELEC.ELEC</t>
  </si>
  <si>
    <t>UED.ktoe.CZ.CHI.OTHER_CHEM.PROC_COOL.THERM.NG_BIOGAS</t>
  </si>
  <si>
    <t>UED.ktoe.CZ.CHI.OTHER_CHEM.PROC_COOL_STEAM.TOTAL.TOTAL</t>
  </si>
  <si>
    <t>UED.ktoe.CZ.CHI.OTHER_CHEM.PROC_COOL_STEAM.STEAM.SOLIDS</t>
  </si>
  <si>
    <t>UED.ktoe.CZ.CHI.OTHER_CHEM.PROC_COOL_STEAM.STEAM.RFG</t>
  </si>
  <si>
    <t>UED.ktoe.CZ.CHI.OTHER_CHEM.PROC_COOL_STEAM.STEAM.LPG</t>
  </si>
  <si>
    <t>UED.ktoe.CZ.CHI.OTHER_CHEM.PROC_COOL_STEAM.STEAM.DIESEL_LIQBIO</t>
  </si>
  <si>
    <t>UED.ktoe.CZ.CHI.OTHER_CHEM.PROC_COOL_STEAM.STEAM.RFO</t>
  </si>
  <si>
    <t>UED.ktoe.CZ.CHI.OTHER_CHEM.PROC_COOL_STEAM.STEAM.OTHER</t>
  </si>
  <si>
    <t>UED.ktoe.CZ.CHI.OTHER_CHEM.PROC_COOL_STEAM.STEAM.NG_BIOGAS</t>
  </si>
  <si>
    <t>UED.ktoe.CZ.CHI.OTHER_CHEM.PROC_COOL_STEAM.STEAM.DERIVED</t>
  </si>
  <si>
    <t>UED.ktoe.CZ.CHI.OTHER_CHEM.PROC_COOL_STEAM.STEAM.BIOMASS_WASTE</t>
  </si>
  <si>
    <t>UED.ktoe.CZ.CHI.OTHER_CHEM.PROC_COOL_STEAM.STEAM.STEAM_DISTR</t>
  </si>
  <si>
    <t>UED.ktoe.CZ.CHI.OTHER_CHEM.PROC_COOL.ELEC.ELEC</t>
  </si>
  <si>
    <t>UED.ktoe.CZ.CHI.OTHER_CHEM.GENERIC.MECH.ELEC</t>
  </si>
  <si>
    <t>UED.ktoe.CZ.CHI.PHARM.TOTAL.TOTAL.TOTAL</t>
  </si>
  <si>
    <t>UED.ktoe.CZ.CHI.PHARM.LIGHT.GENERIC.ELEC</t>
  </si>
  <si>
    <t>UED.ktoe.CZ.CHI.PHARM.AIRCOMP.GENERIC.ELEC</t>
  </si>
  <si>
    <t>UED.ktoe.CZ.CHI.PHARM.MOTOR.GENERIC.ELEC</t>
  </si>
  <si>
    <t>UED.ktoe.CZ.CHI.PHARM.FANS.GENERIC.ELEC</t>
  </si>
  <si>
    <t>UED.ktoe.CZ.CHI.PHARM.LOW_ENTH.TOTAL.TOTAL</t>
  </si>
  <si>
    <t>UED.ktoe.CZ.CHI.PHARM.LOW_ENTH.THERM.DIESEL_LIQBIO</t>
  </si>
  <si>
    <t>UED.ktoe.CZ.CHI.PHARM.LOW_ENTH.THERM.NG_BIOGAS</t>
  </si>
  <si>
    <t>UED.ktoe.CZ.CHI.PHARM.LOW_ENTH.THERM.SOLAR_GEO</t>
  </si>
  <si>
    <t>UED.ktoe.CZ.CHI.PHARM.LOW_ENTH.HP.AMBIENT</t>
  </si>
  <si>
    <t>UED.ktoe.CZ.CHI.PHARM.LOW_ENTH.THERM.ELEC</t>
  </si>
  <si>
    <t>UED.ktoe.CZ.CHI.PHARM.PROCESSING_STEAM.TOTAL.TOTAL</t>
  </si>
  <si>
    <t>UED.ktoe.CZ.CHI.PHARM.PROCESSING_STEAM.STEAM.SOLIDS</t>
  </si>
  <si>
    <t>UED.ktoe.CZ.CHI.PHARM.PROCESSING_STEAM.STEAM.RFG</t>
  </si>
  <si>
    <t>UED.ktoe.CZ.CHI.PHARM.PROCESSING_STEAM.STEAM.LPG</t>
  </si>
  <si>
    <t>UED.ktoe.CZ.CHI.PHARM.PROCESSING_STEAM.STEAM.DIESEL_LIQBIO</t>
  </si>
  <si>
    <t>UED.ktoe.CZ.CHI.PHARM.PROCESSING_STEAM.STEAM.RFO</t>
  </si>
  <si>
    <t>UED.ktoe.CZ.CHI.PHARM.PROCESSING_STEAM.STEAM.OTHER</t>
  </si>
  <si>
    <t>UED.ktoe.CZ.CHI.PHARM.PROCESSING_STEAM.STEAM.NG_BIOGAS</t>
  </si>
  <si>
    <t>UED.ktoe.CZ.CHI.PHARM.PROCESSING_STEAM.STEAM.DERIVED</t>
  </si>
  <si>
    <t>UED.ktoe.CZ.CHI.PHARM.PROCESSING_STEAM.STEAM.BIOMASS_WASTE</t>
  </si>
  <si>
    <t>UED.ktoe.CZ.CHI.PHARM.PROCESSING_STEAM.STEAM.STEAM_DISTR</t>
  </si>
  <si>
    <t>UED.ktoe.CZ.CHI.PHARM.PROCESSING.MICROW.ELEC</t>
  </si>
  <si>
    <t>UED.ktoe.CZ.CHI.PHARM.PROC_HEAT.TOTAL.TOTAL</t>
  </si>
  <si>
    <t>UED.ktoe.CZ.CHI.PHARM.PROC_HEAT.THERM.TOTAL</t>
  </si>
  <si>
    <t>UED.ktoe.CZ.CHI.PHARM.PROC_HEAT.THERM.SOLIDS</t>
  </si>
  <si>
    <t>UED.ktoe.CZ.CHI.PHARM.PROC_HEAT.THERM.LPG</t>
  </si>
  <si>
    <t>UED.ktoe.CZ.CHI.PHARM.PROC_HEAT.THERM.DIESEL_LIQBIO</t>
  </si>
  <si>
    <t>UED.ktoe.CZ.CHI.PHARM.PROC_HEAT.THERM.RFO</t>
  </si>
  <si>
    <t>UED.ktoe.CZ.CHI.PHARM.PROC_HEAT.THERM.NG_BIOGAS</t>
  </si>
  <si>
    <t>UED.ktoe.CZ.CHI.PHARM.PROC_HEAT.ELEC.ELEC</t>
  </si>
  <si>
    <t>UED.ktoe.CZ.CHI.PHARM.PROC_COOL.THERM.NG_BIOGAS</t>
  </si>
  <si>
    <t>UED.ktoe.CZ.CHI.PHARM.PROC_COOL_STEAM.TOTAL.TOTAL</t>
  </si>
  <si>
    <t>UED.ktoe.CZ.CHI.PHARM.PROC_COOL_STEAM.STEAM.SOLIDS</t>
  </si>
  <si>
    <t>UED.ktoe.CZ.CHI.PHARM.PROC_COOL_STEAM.STEAM.RFG</t>
  </si>
  <si>
    <t>UED.ktoe.CZ.CHI.PHARM.PROC_COOL_STEAM.STEAM.LPG</t>
  </si>
  <si>
    <t>UED.ktoe.CZ.CHI.PHARM.PROC_COOL_STEAM.STEAM.DIESEL_LIQBIO</t>
  </si>
  <si>
    <t>UED.ktoe.CZ.CHI.PHARM.PROC_COOL_STEAM.STEAM.RFO</t>
  </si>
  <si>
    <t>UED.ktoe.CZ.CHI.PHARM.PROC_COOL_STEAM.STEAM.OTHER</t>
  </si>
  <si>
    <t>UED.ktoe.CZ.CHI.PHARM.PROC_COOL_STEAM.STEAM.NG_BIOGAS</t>
  </si>
  <si>
    <t>UED.ktoe.CZ.CHI.PHARM.PROC_COOL_STEAM.STEAM.DERIVED</t>
  </si>
  <si>
    <t>UED.ktoe.CZ.CHI.PHARM.PROC_COOL_STEAM.STEAM.BIOMASS_WASTE</t>
  </si>
  <si>
    <t>UED.ktoe.CZ.CHI.PHARM.PROC_COOL_STEAM.STEAM.STEAM_DISTR</t>
  </si>
  <si>
    <t>UED.ktoe.CZ.CHI.PHARM.PROC_COOL.ELEC.ELEC</t>
  </si>
  <si>
    <t>UED.ktoe.CZ.CHI.PHARM.GENERIC.MECH.ELEC</t>
  </si>
  <si>
    <t>Basic chemicals (energy consumption)</t>
  </si>
  <si>
    <t>FUEL_EMI.ktCO2.CZ.CHI.BASIC_CHEM.LIGHT.GENERIC.ELEC</t>
  </si>
  <si>
    <t>FUEL_EMI.ktCO2.CZ.CHI.BASIC_CHEM.AIRCOMP.GENERIC.ELEC</t>
  </si>
  <si>
    <t>FUEL_EMI.ktCO2.CZ.CHI.BASIC_CHEM.MOTOR.GENERIC.ELEC</t>
  </si>
  <si>
    <t>FUEL_EMI.ktCO2.CZ.CHI.BASIC_CHEM.FANS.GENERIC.ELEC</t>
  </si>
  <si>
    <t>FUEL_EMI.ktCO2.CZ.CHI.BASIC_CHEM.LOW_ENTH.TOTAL.TOTAL</t>
  </si>
  <si>
    <t>FUEL_EMI.ktCO2.CZ.CHI.BASIC_CHEM.LOW_ENTH.THERM.DIESEL_LIQBIO</t>
  </si>
  <si>
    <t>FUEL_EMI.ktCO2.CZ.CHI.BASIC_CHEM.LOW_ENTH.THERM.NG_BIOGAS</t>
  </si>
  <si>
    <t>FUEL_EMI.ktCO2.CZ.CHI.BASIC_CHEM.LOW_ENTH.THERM.SOLAR_GEO</t>
  </si>
  <si>
    <t>FUEL_EMI.ktCO2.CZ.CHI.BASIC_CHEM.LOW_ENTH.HP.AMBIENT</t>
  </si>
  <si>
    <t>FUEL_EMI.ktCO2.CZ.CHI.BASIC_CHEM.LOW_ENTH.THERM.ELEC</t>
  </si>
  <si>
    <t>FUEL_EMI.ktCO2.CZ.CHI.BASIC_CHEM.PROCESSING.TOTAL.TOTAL</t>
  </si>
  <si>
    <t>FUEL_EMI.ktCO2.CZ.CHI.BASIC_CHEM.PROCESSING.STEAM.SOLIDS</t>
  </si>
  <si>
    <t>FUEL_EMI.ktCO2.CZ.CHI.BASIC_CHEM.PROCESSING.STEAM.RFG</t>
  </si>
  <si>
    <t>FUEL_EMI.ktCO2.CZ.CHI.BASIC_CHEM.PROCESSING.STEAM.LPG</t>
  </si>
  <si>
    <t>FUEL_EMI.ktCO2.CZ.CHI.BASIC_CHEM.PROCESSING.STEAM.DIESEL_LIQBIO</t>
  </si>
  <si>
    <t>FUEL_EMI.ktCO2.CZ.CHI.BASIC_CHEM.PROCESSING.STEAM.RFO</t>
  </si>
  <si>
    <t>FUEL_EMI.ktCO2.CZ.CHI.BASIC_CHEM.PROCESSING.STEAM.OTHER</t>
  </si>
  <si>
    <t>FUEL_EMI.ktCO2.CZ.CHI.BASIC_CHEM.PROCESSING.STEAM.NG_BIOGAS</t>
  </si>
  <si>
    <t>FUEL_EMI.ktCO2.CZ.CHI.BASIC_CHEM.PROCESSING.STEAM.DERIVED</t>
  </si>
  <si>
    <t>FUEL_EMI.ktCO2.CZ.CHI.BASIC_CHEM.PROCESSING.STEAM.BIOMASS_WASTE</t>
  </si>
  <si>
    <t>FUEL_EMI.ktCO2.CZ.CHI.BASIC_CHEM.PROCESSING.STEAM.STEAM_DISTR</t>
  </si>
  <si>
    <t>FUEL_EMI.ktCO2.CZ.CHI.BASIC_CHEM.PROC_HEAT.TOTAL.TOTAL</t>
  </si>
  <si>
    <t>FUEL_EMI.ktCO2.CZ.CHI.BASIC_CHEM.PROC_HEAT.THERM.TOTAL</t>
  </si>
  <si>
    <t>FUEL_EMI.ktCO2.CZ.CHI.BASIC_CHEM.PROC_HEAT.THERM.SOLIDS</t>
  </si>
  <si>
    <t>FUEL_EMI.ktCO2.CZ.CHI.BASIC_CHEM.PROC_HEAT.THERM.LPG</t>
  </si>
  <si>
    <t>FUEL_EMI.ktCO2.CZ.CHI.BASIC_CHEM.PROC_HEAT.THERM.DIESEL_LIQBIO</t>
  </si>
  <si>
    <t>FUEL_EMI.ktCO2.CZ.CHI.BASIC_CHEM.PROC_HEAT.THERM.RFO</t>
  </si>
  <si>
    <t>FUEL_EMI.ktCO2.CZ.CHI.BASIC_CHEM.PROC_HEAT.THERM.NG_BIOGAS</t>
  </si>
  <si>
    <t>FUEL_EMI.ktCO2.CZ.CHI.BASIC_CHEM.PROC_HEAT.ELEC.ELEC</t>
  </si>
  <si>
    <t>FUEL_EMI.ktCO2.CZ.CHI.BASIC_CHEM.PROC_COOL.THERM.NG_BIOGAS</t>
  </si>
  <si>
    <t>FUEL_EMI.ktCO2.CZ.CHI.BASIC_CHEM.PROC_COOL_STEAM.TOTAL.TOTAL</t>
  </si>
  <si>
    <t>FUEL_EMI.ktCO2.CZ.CHI.BASIC_CHEM.PROC_COOL_STEAM.STEAM.SOLIDS</t>
  </si>
  <si>
    <t>FUEL_EMI.ktCO2.CZ.CHI.BASIC_CHEM.PROC_COOL_STEAM.STEAM.RFG</t>
  </si>
  <si>
    <t>FUEL_EMI.ktCO2.CZ.CHI.BASIC_CHEM.PROC_COOL_STEAM.STEAM.LPG</t>
  </si>
  <si>
    <t>FUEL_EMI.ktCO2.CZ.CHI.BASIC_CHEM.PROC_COOL_STEAM.STEAM.DIESEL_LIQBIO</t>
  </si>
  <si>
    <t>FUEL_EMI.ktCO2.CZ.CHI.BASIC_CHEM.PROC_COOL_STEAM.STEAM.RFO</t>
  </si>
  <si>
    <t>FUEL_EMI.ktCO2.CZ.CHI.BASIC_CHEM.PROC_COOL_STEAM.STEAM.OTHER</t>
  </si>
  <si>
    <t>FUEL_EMI.ktCO2.CZ.CHI.BASIC_CHEM.PROC_COOL_STEAM.STEAM.NG_BIOGAS</t>
  </si>
  <si>
    <t>FUEL_EMI.ktCO2.CZ.CHI.BASIC_CHEM.PROC_COOL_STEAM.STEAM.DERIVED</t>
  </si>
  <si>
    <t>FUEL_EMI.ktCO2.CZ.CHI.BASIC_CHEM.PROC_COOL_STEAM.STEAM.BIOMASS_WASTE</t>
  </si>
  <si>
    <t>FUEL_EMI.ktCO2.CZ.CHI.BASIC_CHEM.PROC_COOL_STEAM.STEAM.STEAM_DISTR</t>
  </si>
  <si>
    <t>FUEL_EMI.ktCO2.CZ.CHI.BASIC_CHEM.PROC_COOL.ELEC.ELEC</t>
  </si>
  <si>
    <t>FUEL_EMI.ktCO2.CZ.CHI.BASIC_CHEM.GENERIC.MECH.ELEC</t>
  </si>
  <si>
    <t>PROCESS_EMI.ktCO2.CZ.CHI.BASIC_CHEM</t>
  </si>
  <si>
    <t>FUEL_EMI.ktCO2.CZ.CHI.OTHER_CHEM.LIGHT.GENERIC.ELEC</t>
  </si>
  <si>
    <t>FUEL_EMI.ktCO2.CZ.CHI.OTHER_CHEM.AIRCOMP.GENERIC.ELEC</t>
  </si>
  <si>
    <t>FUEL_EMI.ktCO2.CZ.CHI.OTHER_CHEM.MOTOR.GENERIC.ELEC</t>
  </si>
  <si>
    <t>FUEL_EMI.ktCO2.CZ.CHI.OTHER_CHEM.FANS.GENERIC.ELEC</t>
  </si>
  <si>
    <t>FUEL_EMI.ktCO2.CZ.CHI.OTHER_CHEM.LOW_ENTH.TOTAL.TOTAL</t>
  </si>
  <si>
    <t>FUEL_EMI.ktCO2.CZ.CHI.OTHER_CHEM.LOW_ENTH.THERM.DIESEL_LIQBIO</t>
  </si>
  <si>
    <t>FUEL_EMI.ktCO2.CZ.CHI.OTHER_CHEM.LOW_ENTH.THERM.NG_BIOGAS</t>
  </si>
  <si>
    <t>FUEL_EMI.ktCO2.CZ.CHI.OTHER_CHEM.LOW_ENTH.THERM.SOLAR_GEO</t>
  </si>
  <si>
    <t>FUEL_EMI.ktCO2.CZ.CHI.OTHER_CHEM.LOW_ENTH.HP.AMBIENT</t>
  </si>
  <si>
    <t>FUEL_EMI.ktCO2.CZ.CHI.OTHER_CHEM.LOW_ENTH.THERM.ELEC</t>
  </si>
  <si>
    <t>FUEL_EMI.ktCO2.CZ.CHI.OTHER_CHEM.PROCESSING_STEAM.TOTAL.TOTAL</t>
  </si>
  <si>
    <t>FUEL_EMI.ktCO2.CZ.CHI.OTHER_CHEM.PROCESSING_STEAM.STEAM.SOLIDS</t>
  </si>
  <si>
    <t>FUEL_EMI.ktCO2.CZ.CHI.OTHER_CHEM.PROCESSING_STEAM.STEAM.RFG</t>
  </si>
  <si>
    <t>FUEL_EMI.ktCO2.CZ.CHI.OTHER_CHEM.PROCESSING_STEAM.STEAM.LPG</t>
  </si>
  <si>
    <t>FUEL_EMI.ktCO2.CZ.CHI.OTHER_CHEM.PROCESSING_STEAM.STEAM.DIESEL_LIQBIO</t>
  </si>
  <si>
    <t>FUEL_EMI.ktCO2.CZ.CHI.OTHER_CHEM.PROCESSING_STEAM.STEAM.RFO</t>
  </si>
  <si>
    <t>FUEL_EMI.ktCO2.CZ.CHI.OTHER_CHEM.PROCESSING_STEAM.STEAM.OTHER</t>
  </si>
  <si>
    <t>FUEL_EMI.ktCO2.CZ.CHI.OTHER_CHEM.PROCESSING_STEAM.STEAM.NG_BIOGAS</t>
  </si>
  <si>
    <t>FUEL_EMI.ktCO2.CZ.CHI.OTHER_CHEM.PROCESSING_STEAM.STEAM.DERIVED</t>
  </si>
  <si>
    <t>FUEL_EMI.ktCO2.CZ.CHI.OTHER_CHEM.PROCESSING_STEAM.STEAM.BIOMASS_WASTE</t>
  </si>
  <si>
    <t>FUEL_EMI.ktCO2.CZ.CHI.OTHER_CHEM.PROCESSING_STEAM.STEAM.STEAM_DISTR</t>
  </si>
  <si>
    <t>FUEL_EMI.ktCO2.CZ.CHI.OTHER_CHEM.PROCESSING.MICROW.ELEC</t>
  </si>
  <si>
    <t>FUEL_EMI.ktCO2.CZ.CHI.OTHER_CHEM.PROC_HEAT.TOTAL.TOTAL</t>
  </si>
  <si>
    <t>FUEL_EMI.ktCO2.CZ.CHI.OTHER_CHEM.PROC_HEAT.THERM.TOTAL</t>
  </si>
  <si>
    <t>FUEL_EMI.ktCO2.CZ.CHI.OTHER_CHEM.PROC_HEAT.THERM.SOLIDS</t>
  </si>
  <si>
    <t>FUEL_EMI.ktCO2.CZ.CHI.OTHER_CHEM.PROC_HEAT.THERM.LPG</t>
  </si>
  <si>
    <t>FUEL_EMI.ktCO2.CZ.CHI.OTHER_CHEM.PROC_HEAT.THERM.DIESEL_LIQBIO</t>
  </si>
  <si>
    <t>FUEL_EMI.ktCO2.CZ.CHI.OTHER_CHEM.PROC_HEAT.THERM.RFO</t>
  </si>
  <si>
    <t>FUEL_EMI.ktCO2.CZ.CHI.OTHER_CHEM.PROC_HEAT.THERM.NG_BIOGAS</t>
  </si>
  <si>
    <t>FUEL_EMI.ktCO2.CZ.CHI.OTHER_CHEM.PROC_HEAT.ELEC.ELEC</t>
  </si>
  <si>
    <t>FUEL_EMI.ktCO2.CZ.CHI.OTHER_CHEM.PROC_COOL.THERM.NG_BIOGAS</t>
  </si>
  <si>
    <t>FUEL_EMI.ktCO2.CZ.CHI.OTHER_CHEM.PROC_COOL_STEAM.TOTAL.TOTAL</t>
  </si>
  <si>
    <t>FUEL_EMI.ktCO2.CZ.CHI.OTHER_CHEM.PROC_COOL_STEAM.STEAM.SOLIDS</t>
  </si>
  <si>
    <t>FUEL_EMI.ktCO2.CZ.CHI.OTHER_CHEM.PROC_COOL_STEAM.STEAM.RFG</t>
  </si>
  <si>
    <t>FUEL_EMI.ktCO2.CZ.CHI.OTHER_CHEM.PROC_COOL_STEAM.STEAM.LPG</t>
  </si>
  <si>
    <t>FUEL_EMI.ktCO2.CZ.CHI.OTHER_CHEM.PROC_COOL_STEAM.STEAM.DIESEL_LIQBIO</t>
  </si>
  <si>
    <t>FUEL_EMI.ktCO2.CZ.CHI.OTHER_CHEM.PROC_COOL_STEAM.STEAM.RFO</t>
  </si>
  <si>
    <t>FUEL_EMI.ktCO2.CZ.CHI.OTHER_CHEM.PROC_COOL_STEAM.STEAM.OTHER</t>
  </si>
  <si>
    <t>FUEL_EMI.ktCO2.CZ.CHI.OTHER_CHEM.PROC_COOL_STEAM.STEAM.NG_BIOGAS</t>
  </si>
  <si>
    <t>FUEL_EMI.ktCO2.CZ.CHI.OTHER_CHEM.PROC_COOL_STEAM.STEAM.DERIVED</t>
  </si>
  <si>
    <t>FUEL_EMI.ktCO2.CZ.CHI.OTHER_CHEM.PROC_COOL_STEAM.STEAM.BIOMASS_WASTE</t>
  </si>
  <si>
    <t>FUEL_EMI.ktCO2.CZ.CHI.OTHER_CHEM.PROC_COOL_STEAM.STEAM.STEAM_DISTR</t>
  </si>
  <si>
    <t>FUEL_EMI.ktCO2.CZ.CHI.OTHER_CHEM.PROC_COOL.ELEC.ELEC</t>
  </si>
  <si>
    <t>FUEL_EMI.ktCO2.CZ.CHI.OTHER_CHEM.GENERIC.MECH.ELEC</t>
  </si>
  <si>
    <t>PROCESS_EMI.ktCO2.CZ.CHI.OTHER_CHEM</t>
  </si>
  <si>
    <t>FUEL_EMI.ktCO2.CZ.CHI.PHARM.TOTAL.TOTAL.TOTAL</t>
  </si>
  <si>
    <t>FUEL_EMI.ktCO2.CZ.CHI.PHARM.LIGHT.GENERIC.ELEC</t>
  </si>
  <si>
    <t>FUEL_EMI.ktCO2.CZ.CHI.PHARM.AIRCOMP.GENERIC.ELEC</t>
  </si>
  <si>
    <t>FUEL_EMI.ktCO2.CZ.CHI.PHARM.MOTOR.GENERIC.ELEC</t>
  </si>
  <si>
    <t>FUEL_EMI.ktCO2.CZ.CHI.PHARM.FANS.GENERIC.ELEC</t>
  </si>
  <si>
    <t>FUEL_EMI.ktCO2.CZ.CHI.PHARM.LOW_ENTH.TOTAL.TOTAL</t>
  </si>
  <si>
    <t>FUEL_EMI.ktCO2.CZ.CHI.PHARM.LOW_ENTH.THERM.DIESEL_LIQBIO</t>
  </si>
  <si>
    <t>FUEL_EMI.ktCO2.CZ.CHI.PHARM.LOW_ENTH.THERM.NG_BIOGAS</t>
  </si>
  <si>
    <t>FUEL_EMI.ktCO2.CZ.CHI.PHARM.LOW_ENTH.THERM.SOLAR_GEO</t>
  </si>
  <si>
    <t>FUEL_EMI.ktCO2.CZ.CHI.PHARM.LOW_ENTH.HP.AMBIENT</t>
  </si>
  <si>
    <t>FUEL_EMI.ktCO2.CZ.CHI.PHARM.LOW_ENTH.THERM.ELEC</t>
  </si>
  <si>
    <t>FUEL_EMI.ktCO2.CZ.CHI.PHARM.PROCESSING_STEAM.TOTAL.TOTAL</t>
  </si>
  <si>
    <t>FUEL_EMI.ktCO2.CZ.CHI.PHARM.PROCESSING_STEAM.STEAM.SOLIDS</t>
  </si>
  <si>
    <t>FUEL_EMI.ktCO2.CZ.CHI.PHARM.PROCESSING_STEAM.STEAM.RFG</t>
  </si>
  <si>
    <t>FUEL_EMI.ktCO2.CZ.CHI.PHARM.PROCESSING_STEAM.STEAM.LPG</t>
  </si>
  <si>
    <t>FUEL_EMI.ktCO2.CZ.CHI.PHARM.PROCESSING_STEAM.STEAM.DIESEL_LIQBIO</t>
  </si>
  <si>
    <t>FUEL_EMI.ktCO2.CZ.CHI.PHARM.PROCESSING_STEAM.STEAM.RFO</t>
  </si>
  <si>
    <t>FUEL_EMI.ktCO2.CZ.CHI.PHARM.PROCESSING_STEAM.STEAM.OTHER</t>
  </si>
  <si>
    <t>FUEL_EMI.ktCO2.CZ.CHI.PHARM.PROCESSING_STEAM.STEAM.NG_BIOGAS</t>
  </si>
  <si>
    <t>FUEL_EMI.ktCO2.CZ.CHI.PHARM.PROCESSING_STEAM.STEAM.DERIVED</t>
  </si>
  <si>
    <t>FUEL_EMI.ktCO2.CZ.CHI.PHARM.PROCESSING_STEAM.STEAM.BIOMASS_WASTE</t>
  </si>
  <si>
    <t>FUEL_EMI.ktCO2.CZ.CHI.PHARM.PROCESSING_STEAM.STEAM.STEAM_DISTR</t>
  </si>
  <si>
    <t>FUEL_EMI.ktCO2.CZ.CHI.PHARM.PROCESSING.MICROW.ELEC</t>
  </si>
  <si>
    <t>FUEL_EMI.ktCO2.CZ.CHI.PHARM.PROC_HEAT.TOTAL.TOTAL</t>
  </si>
  <si>
    <t>FUEL_EMI.ktCO2.CZ.CHI.PHARM.PROC_HEAT.THERM.TOTAL</t>
  </si>
  <si>
    <t>FUEL_EMI.ktCO2.CZ.CHI.PHARM.PROC_HEAT.THERM.SOLIDS</t>
  </si>
  <si>
    <t>FUEL_EMI.ktCO2.CZ.CHI.PHARM.PROC_HEAT.THERM.LPG</t>
  </si>
  <si>
    <t>FUEL_EMI.ktCO2.CZ.CHI.PHARM.PROC_HEAT.THERM.DIESEL_LIQBIO</t>
  </si>
  <si>
    <t>FUEL_EMI.ktCO2.CZ.CHI.PHARM.PROC_HEAT.THERM.RFO</t>
  </si>
  <si>
    <t>FUEL_EMI.ktCO2.CZ.CHI.PHARM.PROC_HEAT.THERM.NG_BIOGAS</t>
  </si>
  <si>
    <t>FUEL_EMI.ktCO2.CZ.CHI.PHARM.PROC_HEAT.ELEC.ELEC</t>
  </si>
  <si>
    <t>FUEL_EMI.ktCO2.CZ.CHI.PHARM.PROC_COOL.THERM.NG_BIOGAS</t>
  </si>
  <si>
    <t>FUEL_EMI.ktCO2.CZ.CHI.PHARM.PROC_COOL_STEAM.TOTAL.TOTAL</t>
  </si>
  <si>
    <t>FUEL_EMI.ktCO2.CZ.CHI.PHARM.PROC_COOL_STEAM.STEAM.SOLIDS</t>
  </si>
  <si>
    <t>FUEL_EMI.ktCO2.CZ.CHI.PHARM.PROC_COOL_STEAM.STEAM.RFG</t>
  </si>
  <si>
    <t>FUEL_EMI.ktCO2.CZ.CHI.PHARM.PROC_COOL_STEAM.STEAM.LPG</t>
  </si>
  <si>
    <t>FUEL_EMI.ktCO2.CZ.CHI.PHARM.PROC_COOL_STEAM.STEAM.DIESEL_LIQBIO</t>
  </si>
  <si>
    <t>FUEL_EMI.ktCO2.CZ.CHI.PHARM.PROC_COOL_STEAM.STEAM.RFO</t>
  </si>
  <si>
    <t>FUEL_EMI.ktCO2.CZ.CHI.PHARM.PROC_COOL_STEAM.STEAM.OTHER</t>
  </si>
  <si>
    <t>FUEL_EMI.ktCO2.CZ.CHI.PHARM.PROC_COOL_STEAM.STEAM.NG_BIOGAS</t>
  </si>
  <si>
    <t>FUEL_EMI.ktCO2.CZ.CHI.PHARM.PROC_COOL_STEAM.STEAM.DERIVED</t>
  </si>
  <si>
    <t>FUEL_EMI.ktCO2.CZ.CHI.PHARM.PROC_COOL_STEAM.STEAM.BIOMASS_WASTE</t>
  </si>
  <si>
    <t>FUEL_EMI.ktCO2.CZ.CHI.PHARM.PROC_COOL_STEAM.STEAM.STEAM_DISTR</t>
  </si>
  <si>
    <t>FUEL_EMI.ktCO2.CZ.CHI.PHARM.PROC_COOL.ELEC.ELEC</t>
  </si>
  <si>
    <t>FUEL_EMI.ktCO2.CZ.CHI.PHARM.GENERIC.MECH.ELEC</t>
  </si>
  <si>
    <t>Basic chemicals (over energy consumption, without process emissions)</t>
  </si>
  <si>
    <t>Other chemicals (without process emissions)</t>
  </si>
  <si>
    <t>VA.Meuro2023.CZ.NMM.CEM</t>
  </si>
  <si>
    <t>VA.Meuro2023.CZ.NMM.CER</t>
  </si>
  <si>
    <t>VA.Meuro2023.CZ.NMM.GLASS</t>
  </si>
  <si>
    <t>Cement (kt)</t>
  </si>
  <si>
    <t>OUTPUT.kt.CZ.NMM.CEM</t>
  </si>
  <si>
    <t>Ceramics &amp; other NMM (kt bricks eq.)</t>
  </si>
  <si>
    <t>OUTPUT.kt.CZ.NMM.CER</t>
  </si>
  <si>
    <t>Glass production  (kt)</t>
  </si>
  <si>
    <t>OUTPUT.kt.CZ.NMM.GLASS</t>
  </si>
  <si>
    <t>CAP.kt.CZ.NMM.CEM</t>
  </si>
  <si>
    <t>CAP.kt.CZ.NMM.CER</t>
  </si>
  <si>
    <t>CAP.kt.CZ.NMM.GLASS</t>
  </si>
  <si>
    <t>NEWCAP.kt.CZ.NMM.CEM</t>
  </si>
  <si>
    <t>NEWCAP.kt.CZ.NMM.CER</t>
  </si>
  <si>
    <t>NEWCAP.kt.CZ.NMM.GLASS</t>
  </si>
  <si>
    <t>FEC.ktoe.CZ.NMM.TOTAL.TOTAL.TOTAL.TOTAL</t>
  </si>
  <si>
    <t>FEC.ktoe.CZ.NMM.TOTAL.TOTAL.TOTAL.SOLIDS</t>
  </si>
  <si>
    <t>FEC.ktoe.CZ.NMM.TOTAL.TOTAL.TOTAL.RFG</t>
  </si>
  <si>
    <t>FEC.ktoe.CZ.NMM.TOTAL.TOTAL.TOTAL.LPG</t>
  </si>
  <si>
    <t>FEC.ktoe.CZ.NMM.TOTAL.TOTAL.TOTAL.DIESEL</t>
  </si>
  <si>
    <t>FEC.ktoe.CZ.NMM.TOTAL.TOTAL.TOTAL.RFO</t>
  </si>
  <si>
    <t>FEC.ktoe.CZ.NMM.TOTAL.TOTAL.TOTAL.OTHER</t>
  </si>
  <si>
    <t>FEC.ktoe.CZ.NMM.TOTAL.TOTAL.TOTAL.NG</t>
  </si>
  <si>
    <t>FEC.ktoe.CZ.NMM.TOTAL.TOTAL.TOTAL.DERIVED</t>
  </si>
  <si>
    <t>FEC.ktoe.CZ.NMM.TOTAL.TOTAL.TOTAL.BIOMASS_WASTE</t>
  </si>
  <si>
    <t>FEC.ktoe.CZ.NMM.TOTAL.TOTAL.TOTAL.BIOGAS</t>
  </si>
  <si>
    <t>FEC.ktoe.CZ.NMM.TOTAL.TOTAL.TOTAL.LIQBIO</t>
  </si>
  <si>
    <t>FEC.ktoe.CZ.NMM.TOTAL.TOTAL.TOTAL.SOLAR</t>
  </si>
  <si>
    <t>FEC.ktoe.CZ.NMM.TOTAL.TOTAL.TOTAL.GEO</t>
  </si>
  <si>
    <t>FEC.ktoe.CZ.NMM.TOTAL.TOTAL.TOTAL.AMBIENT</t>
  </si>
  <si>
    <t>FEC.ktoe.CZ.NMM.TOTAL.TOTAL.TOTAL.STEAM_DISTR</t>
  </si>
  <si>
    <t>FEC.ktoe.CZ.NMM.TOTAL.TOTAL.TOTAL.ELEC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</si>
  <si>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</si>
  <si>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</si>
  <si>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</si>
  <si>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FEC.ktoe.CZ.NMM.CEM.TOTAL.TOTAL.TOTAL</t>
  </si>
  <si>
    <t>FEC.ktoe.CZ.NMM.CEM.LIGHT.GENERIC.ELEC</t>
  </si>
  <si>
    <t>FEC.ktoe.CZ.NMM.CEM.AIRCOMP.GENERIC.ELEC</t>
  </si>
  <si>
    <t>FEC.ktoe.CZ.NMM.CEM.MOTOR.GENERIC.ELEC</t>
  </si>
  <si>
    <t>FEC.ktoe.CZ.NMM.CEM.FANS.GENERIC.ELEC</t>
  </si>
  <si>
    <t>FEC.ktoe.CZ.NMM.CEM.LOW_ENTH.TOTAL.TOTAL</t>
  </si>
  <si>
    <t>FEC.ktoe.CZ.NMM.CEM.LOW_ENTH.THERM.DIESEL_LIQBIO</t>
  </si>
  <si>
    <t>FEC.ktoe.CZ.NMM.CEM.LOW_ENTH.THERM.NG_BIOGAS</t>
  </si>
  <si>
    <t>FEC.ktoe.CZ.NMM.CEM.LOW_ENTH.THERM.SOLAR_GEO</t>
  </si>
  <si>
    <t>FEC.ktoe.CZ.NMM.CEM.LOW_ENTH.HP.AMBIENT</t>
  </si>
  <si>
    <t>FEC.ktoe.CZ.NMM.CEM.LOW_ENTH.THERM.ELEC</t>
  </si>
  <si>
    <t>Cement: Grinding, milling of raw material</t>
  </si>
  <si>
    <t>FEC.ktoe.CZ.NMM.CEM.GRINDING_RAW.MECH.ELEC</t>
  </si>
  <si>
    <t>Cement: Pre-heating and pre-calcination</t>
  </si>
  <si>
    <t>FEC.ktoe.CZ.NMM.CEM.PREHEAT.TOTAL.TOTAL</t>
  </si>
  <si>
    <t>FEC.ktoe.CZ.NMM.CEM.PREHEAT.THERM.SOLIDS</t>
  </si>
  <si>
    <t>FEC.ktoe.CZ.NMM.CEM.PREHEAT.THERM.LPG</t>
  </si>
  <si>
    <t>FEC.ktoe.CZ.NMM.CEM.PREHEAT.THERM.DIESEL_LIQBIO</t>
  </si>
  <si>
    <t>FEC.ktoe.CZ.NMM.CEM.PREHEAT.THERM.RFO</t>
  </si>
  <si>
    <t>FEC.ktoe.CZ.NMM.CEM.PREHEAT.THERM.OTHER</t>
  </si>
  <si>
    <t>FEC.ktoe.CZ.NMM.CEM.PREHEAT.THERM.NG_BIOGAS</t>
  </si>
  <si>
    <t>FEC.ktoe.CZ.NMM.CEM.PREHEAT.THERM.BIOMASS_WASTE</t>
  </si>
  <si>
    <t>Cement: Clinker production (kilns)</t>
  </si>
  <si>
    <t>FEC.ktoe.CZ.NMM.CEM.KILN.TOTAL.TOTAL</t>
  </si>
  <si>
    <t>FEC.ktoe.CZ.NMM.CEM.KILN.THERM.SOLIDS</t>
  </si>
  <si>
    <t>FEC.ktoe.CZ.NMM.CEM.KILN.THERM.LPG</t>
  </si>
  <si>
    <t>FEC.ktoe.CZ.NMM.CEM.KILN.THERM.DIESEL_LIQBIO</t>
  </si>
  <si>
    <t>FEC.ktoe.CZ.NMM.CEM.KILN.THERM.RFO</t>
  </si>
  <si>
    <t>FEC.ktoe.CZ.NMM.CEM.KILN.THERM.OTHER</t>
  </si>
  <si>
    <t>FEC.ktoe.CZ.NMM.CEM.KILN.THERM.NG_BIOGAS</t>
  </si>
  <si>
    <t>FEC.ktoe.CZ.NMM.CEM.KILN.THERM.BIOMASS_WASTE</t>
  </si>
  <si>
    <t>Cement: Grinding, packaging and precasting</t>
  </si>
  <si>
    <t>Cement: Grinding, packaging and precasting (electricity)</t>
  </si>
  <si>
    <t>FEC.ktoe.CZ.NMM.CEM.PRECAST.MECH.ELEC</t>
  </si>
  <si>
    <t>Cement: Precasting - Steam</t>
  </si>
  <si>
    <t>FEC.ktoe.CZ.NMM.CEM.PRECAST_STEAM.TOTAL.TOTAL</t>
  </si>
  <si>
    <t>FEC.ktoe.CZ.NMM.CEM.PRECAST_STEAM.STEAM.SOLIDS</t>
  </si>
  <si>
    <t>FEC.ktoe.CZ.NMM.CEM.PRECAST_STEAM.STEAM.RFG</t>
  </si>
  <si>
    <t>FEC.ktoe.CZ.NMM.CEM.PRECAST_STEAM.STEAM.LPG</t>
  </si>
  <si>
    <t>FEC.ktoe.CZ.NMM.CEM.PRECAST_STEAM.STEAM.DIESEL_LIQBIO</t>
  </si>
  <si>
    <t>FEC.ktoe.CZ.NMM.CEM.PRECAST_STEAM.STEAM.RFO</t>
  </si>
  <si>
    <t>FEC.ktoe.CZ.NMM.CEM.PRECAST_STEAM.STEAM.OTHER</t>
  </si>
  <si>
    <t>FEC.ktoe.CZ.NMM.CEM.PRECAST_STEAM.STEAM.NG_BIOGAS</t>
  </si>
  <si>
    <t>FEC.ktoe.CZ.NMM.CEM.PRECAST_STEAM.STEAM.DERIVED</t>
  </si>
  <si>
    <t>FEC.ktoe.CZ.NMM.CEM.PRECAST_STEAM.STEAM.BIOMASS_WASTE</t>
  </si>
  <si>
    <t>FEC.ktoe.CZ.NMM.CEM.PRECAST_STEAM.STEAM.STEAM_DISTR</t>
  </si>
  <si>
    <t>FEC.ktoe.CZ.NMM.CER.TOTAL.TOTAL.TOTAL</t>
  </si>
  <si>
    <t>FEC.ktoe.CZ.NMM.CER.LIGHT.GENERIC.ELEC</t>
  </si>
  <si>
    <t>FEC.ktoe.CZ.NMM.CER.AIRCOMP.GENERIC.ELEC</t>
  </si>
  <si>
    <t>FEC.ktoe.CZ.NMM.CER.MOTOR.GENERIC.ELEC</t>
  </si>
  <si>
    <t>FEC.ktoe.CZ.NMM.CER.FANS.GENERIC.ELEC</t>
  </si>
  <si>
    <t>FEC.ktoe.CZ.NMM.CER.LOW_ENTH.TOTAL.TOTAL</t>
  </si>
  <si>
    <t>FEC.ktoe.CZ.NMM.CER.LOW_ENTH.THERM.DIESEL_LIQBIO</t>
  </si>
  <si>
    <t>FEC.ktoe.CZ.NMM.CER.LOW_ENTH.THERM.NG_BIOGAS</t>
  </si>
  <si>
    <t>FEC.ktoe.CZ.NMM.CER.LOW_ENTH.THERM.SOLAR_GEO</t>
  </si>
  <si>
    <t>FEC.ktoe.CZ.NMM.CER.LOW_ENTH.HP.AMBIENT</t>
  </si>
  <si>
    <t>FEC.ktoe.CZ.NMM.CER.LOW_ENTH.THERM.ELEC</t>
  </si>
  <si>
    <t>Ceramics: Mixing of raw material</t>
  </si>
  <si>
    <t>FEC.ktoe.CZ.NMM.CER.MIXING.MECH.ELEC</t>
  </si>
  <si>
    <t>Ceramics: Drying and sintering of raw material</t>
  </si>
  <si>
    <t>Ceramics: Thermal drying and sintering</t>
  </si>
  <si>
    <t>FEC.ktoe.CZ.NMM.CER.DRYING.TOTAL.TOTAL</t>
  </si>
  <si>
    <t>FEC.ktoe.CZ.NMM.CER.DRYING.THERM.SOLIDS</t>
  </si>
  <si>
    <t>FEC.ktoe.CZ.NMM.CER.DRYING.THERM.LPG</t>
  </si>
  <si>
    <t>FEC.ktoe.CZ.NMM.CER.DRYING.THERM.DIESEL_LIQBIO</t>
  </si>
  <si>
    <t>FEC.ktoe.CZ.NMM.CER.DRYING.THERM.RFO</t>
  </si>
  <si>
    <t>FEC.ktoe.CZ.NMM.CER.DRYING.THERM.NG_BIOGAS</t>
  </si>
  <si>
    <t>Ceramics: Steam drying and sintering</t>
  </si>
  <si>
    <t>FEC.ktoe.CZ.NMM.CER.DRYING_STEAM.TOTAL.TOTAL</t>
  </si>
  <si>
    <t>FEC.ktoe.CZ.NMM.CER.DRYING_STEAM.STEAM.SOLIDS</t>
  </si>
  <si>
    <t>FEC.ktoe.CZ.NMM.CER.DRYING_STEAM.STEAM.RFG</t>
  </si>
  <si>
    <t>FEC.ktoe.CZ.NMM.CER.DRYING_STEAM.STEAM.LPG</t>
  </si>
  <si>
    <t>FEC.ktoe.CZ.NMM.CER.DRYING_STEAM.STEAM.DIESEL_LIQBIO</t>
  </si>
  <si>
    <t>FEC.ktoe.CZ.NMM.CER.DRYING_STEAM.STEAM.RFO</t>
  </si>
  <si>
    <t>FEC.ktoe.CZ.NMM.CER.DRYING_STEAM.STEAM.OTHER</t>
  </si>
  <si>
    <t>FEC.ktoe.CZ.NMM.CER.DRYING_STEAM.STEAM.NG_BIOGAS</t>
  </si>
  <si>
    <t>FEC.ktoe.CZ.NMM.CER.DRYING_STEAM.STEAM.DERIVED</t>
  </si>
  <si>
    <t>FEC.ktoe.CZ.NMM.CER.DRYING_STEAM.STEAM.BIOMASS_WASTE</t>
  </si>
  <si>
    <t>FEC.ktoe.CZ.NMM.CER.DRYING_STEAM.STEAM.STEAM_DISTR</t>
  </si>
  <si>
    <t>Ceramics: Microwave drying and sintering</t>
  </si>
  <si>
    <t>FEC.ktoe.CZ.NMM.CER.DRYING_MICROW.MICROW.ELEC</t>
  </si>
  <si>
    <t>Ceramics: Primary production process</t>
  </si>
  <si>
    <t>Ceramics: Thermal kiln</t>
  </si>
  <si>
    <t>FEC.ktoe.CZ.NMM.CER.KILN_THERM.TOTAL.TOTAL</t>
  </si>
  <si>
    <t>FEC.ktoe.CZ.NMM.CER.KILN_THERM.THERM.SOLIDS</t>
  </si>
  <si>
    <t>FEC.ktoe.CZ.NMM.CER.KILN_THERM.THERM.LPG</t>
  </si>
  <si>
    <t>FEC.ktoe.CZ.NMM.CER.KILN_THERM.THERM.DIESEL_LIQBIO</t>
  </si>
  <si>
    <t>FEC.ktoe.CZ.NMM.CER.KILN_THERM.THERM.RFO</t>
  </si>
  <si>
    <t>FEC.ktoe.CZ.NMM.CER.KILN_THERM.THERM.OTHER</t>
  </si>
  <si>
    <t>FEC.ktoe.CZ.NMM.CER.KILN_THERM.THERM.NG_BIOGAS</t>
  </si>
  <si>
    <t>FEC.ktoe.CZ.NMM.CER.KILN_THERM.THERM.BIOMASS_WASTE</t>
  </si>
  <si>
    <t>Ceramics: Electric kiln</t>
  </si>
  <si>
    <t>FEC.ktoe.CZ.NMM.CER.KILN_ELEC.ELEC.ELEC</t>
  </si>
  <si>
    <t>Ceramics: Product finishing</t>
  </si>
  <si>
    <t>Ceramics: Thermal furnace</t>
  </si>
  <si>
    <t>FEC.ktoe.CZ.NMM.CER.FINISHING.TOTAL.TOTAL</t>
  </si>
  <si>
    <t>FEC.ktoe.CZ.NMM.CER.FINISHING.THERM.SOLIDS</t>
  </si>
  <si>
    <t>FEC.ktoe.CZ.NMM.CER.FINISHING.THERM.LPG</t>
  </si>
  <si>
    <t>FEC.ktoe.CZ.NMM.CER.FINISHING.THERM.DIESEL_LIQBIO</t>
  </si>
  <si>
    <t>FEC.ktoe.CZ.NMM.CER.FINISHING.THERM.RFO</t>
  </si>
  <si>
    <t>FEC.ktoe.CZ.NMM.CER.FINISHING.THERM.NG_BIOGAS</t>
  </si>
  <si>
    <t>Ceramics: Electric furnace</t>
  </si>
  <si>
    <t>FEC.ktoe.CZ.NMM.CER.FINISHING_ELEC.ELEC.ELEC</t>
  </si>
  <si>
    <t>FEC.ktoe.CZ.NMM.GLASS.TOTAL.TOTAL.TOTAL</t>
  </si>
  <si>
    <t>FEC.ktoe.CZ.NMM.GLASS.LIGHT.GENERIC.ELEC</t>
  </si>
  <si>
    <t>FEC.ktoe.CZ.NMM.GLASS.AIRCOMP.GENERIC.ELEC</t>
  </si>
  <si>
    <t>FEC.ktoe.CZ.NMM.GLASS.MOTOR.GENERIC.ELEC</t>
  </si>
  <si>
    <t>FEC.ktoe.CZ.NMM.GLASS.FANS.GENERIC.ELEC</t>
  </si>
  <si>
    <t>FEC.ktoe.CZ.NMM.GLASS.LOW_ENTH.TOTAL.TOTAL</t>
  </si>
  <si>
    <t>FEC.ktoe.CZ.NMM.GLASS.LOW_ENTH.THERM.DIESEL_LIQBIO</t>
  </si>
  <si>
    <t>FEC.ktoe.CZ.NMM.GLASS.LOW_ENTH.THERM.NG_BIOGAS</t>
  </si>
  <si>
    <t>FEC.ktoe.CZ.NMM.GLASS.LOW_ENTH.THERM.SOLAR_GEO</t>
  </si>
  <si>
    <t>FEC.ktoe.CZ.NMM.GLASS.LOW_ENTH.HP.AMBIENT</t>
  </si>
  <si>
    <t>FEC.ktoe.CZ.NMM.GLASS.LOW_ENTH.THERM.ELEC</t>
  </si>
  <si>
    <t>Glass: Melting tank</t>
  </si>
  <si>
    <t>Glass: Thermal melting tank</t>
  </si>
  <si>
    <t>FEC.ktoe.CZ.NMM.GLASS.MELTING.TOTAL.TOTAL</t>
  </si>
  <si>
    <t>FEC.ktoe.CZ.NMM.GLASS.MELTING.THERM.SOLIDS</t>
  </si>
  <si>
    <t>FEC.ktoe.CZ.NMM.GLASS.MELTING.THERM.LPG</t>
  </si>
  <si>
    <t>FEC.ktoe.CZ.NMM.GLASS.MELTING.THERM.DIESEL_LIQBIO</t>
  </si>
  <si>
    <t>FEC.ktoe.CZ.NMM.GLASS.MELTING.THERM.RFO</t>
  </si>
  <si>
    <t>FEC.ktoe.CZ.NMM.GLASS.MELTING.THERM.NG_BIOGAS</t>
  </si>
  <si>
    <t>Glass: Electric melting tank</t>
  </si>
  <si>
    <t>FEC.ktoe.CZ.NMM.GLASS.MELTING_ELEC.ELEC.ELEC</t>
  </si>
  <si>
    <t>Glass: Forming</t>
  </si>
  <si>
    <t>FEC.ktoe.CZ.NMM.GLASS.FORMING.ELEC.ELEC</t>
  </si>
  <si>
    <t>Glass: Annealing</t>
  </si>
  <si>
    <t>Glass: Annealing - thermal</t>
  </si>
  <si>
    <t>FEC.ktoe.CZ.NMM.GLASS.ANNEALING.TOTAL.TOTAL</t>
  </si>
  <si>
    <t>FEC.ktoe.CZ.NMM.GLASS.ANNEALING.THERM.SOLIDS</t>
  </si>
  <si>
    <t>FEC.ktoe.CZ.NMM.GLASS.ANNEALING.THERM.LPG</t>
  </si>
  <si>
    <t>FEC.ktoe.CZ.NMM.GLASS.ANNEALING.THERM.DIESEL_LIQBIO</t>
  </si>
  <si>
    <t>FEC.ktoe.CZ.NMM.GLASS.ANNEALING.THERM.RFO</t>
  </si>
  <si>
    <t>FEC.ktoe.CZ.NMM.GLASS.ANNEALING.THERM.NG_BIOGAS</t>
  </si>
  <si>
    <t>Glass: Annealing - electric</t>
  </si>
  <si>
    <t>FEC.ktoe.CZ.NMM.GLASS.ANNEALING_ELEC.ELEC.ELEC</t>
  </si>
  <si>
    <t>Glass: Finishing processes</t>
  </si>
  <si>
    <t>FEC.ktoe.CZ.NMM.GLASS.FINISHING.ELEC.ELEC</t>
  </si>
  <si>
    <t>Cement: Grinding, packaging - electric</t>
  </si>
  <si>
    <t>Cement: Precasting - steam</t>
  </si>
  <si>
    <t>UED.ktoe.CZ.NMM.CEM.TOTAL.TOTAL.TOTAL</t>
  </si>
  <si>
    <t>UED.ktoe.CZ.NMM.CEM.LIGHT.GENERIC.ELEC</t>
  </si>
  <si>
    <t>UED.ktoe.CZ.NMM.CEM.AIRCOMP.GENERIC.ELEC</t>
  </si>
  <si>
    <t>UED.ktoe.CZ.NMM.CEM.MOTOR.GENERIC.ELEC</t>
  </si>
  <si>
    <t>UED.ktoe.CZ.NMM.CEM.FANS.GENERIC.ELEC</t>
  </si>
  <si>
    <t>UED.ktoe.CZ.NMM.CEM.LOW_ENTH.TOTAL.TOTAL</t>
  </si>
  <si>
    <t>UED.ktoe.CZ.NMM.CEM.LOW_ENTH.THERM.DIESEL_LIQBIO</t>
  </si>
  <si>
    <t>UED.ktoe.CZ.NMM.CEM.LOW_ENTH.THERM.NG_BIOGAS</t>
  </si>
  <si>
    <t>UED.ktoe.CZ.NMM.CEM.LOW_ENTH.THERM.SOLAR_GEO</t>
  </si>
  <si>
    <t>UED.ktoe.CZ.NMM.CEM.LOW_ENTH.HP.AMBIENT</t>
  </si>
  <si>
    <t>UED.ktoe.CZ.NMM.CEM.LOW_ENTH.THERM.ELEC</t>
  </si>
  <si>
    <t>UED.ktoe.CZ.NMM.CEM.GRINDING_RAW.MECH.ELEC</t>
  </si>
  <si>
    <t>UED.ktoe.CZ.NMM.CEM.PREHEAT.TOTAL.TOTAL</t>
  </si>
  <si>
    <t>UED.ktoe.CZ.NMM.CEM.PREHEAT.THERM.SOLIDS</t>
  </si>
  <si>
    <t>UED.ktoe.CZ.NMM.CEM.PREHEAT.THERM.LPG</t>
  </si>
  <si>
    <t>UED.ktoe.CZ.NMM.CEM.PREHEAT.THERM.DIESEL_LIQBIO</t>
  </si>
  <si>
    <t>UED.ktoe.CZ.NMM.CEM.PREHEAT.THERM.RFO</t>
  </si>
  <si>
    <t>UED.ktoe.CZ.NMM.CEM.PREHEAT.THERM.OTHER</t>
  </si>
  <si>
    <t>UED.ktoe.CZ.NMM.CEM.PREHEAT.THERM.NG_BIOGAS</t>
  </si>
  <si>
    <t>UED.ktoe.CZ.NMM.CEM.PREHEAT.THERM.BIOMASS_WASTE</t>
  </si>
  <si>
    <t>UED.ktoe.CZ.NMM.CEM.KILN.TOTAL.TOTAL</t>
  </si>
  <si>
    <t>UED.ktoe.CZ.NMM.CEM.KILN.THERM.SOLIDS</t>
  </si>
  <si>
    <t>UED.ktoe.CZ.NMM.CEM.KILN.THERM.LPG</t>
  </si>
  <si>
    <t>UED.ktoe.CZ.NMM.CEM.KILN.THERM.DIESEL_LIQBIO</t>
  </si>
  <si>
    <t>UED.ktoe.CZ.NMM.CEM.KILN.THERM.RFO</t>
  </si>
  <si>
    <t>UED.ktoe.CZ.NMM.CEM.KILN.THERM.OTHER</t>
  </si>
  <si>
    <t>UED.ktoe.CZ.NMM.CEM.KILN.THERM.NG_BIOGAS</t>
  </si>
  <si>
    <t>UED.ktoe.CZ.NMM.CEM.KILN.THERM.BIOMASS_WASTE</t>
  </si>
  <si>
    <t>UED.ktoe.CZ.NMM.CEM.PRECAST.MECH.ELEC</t>
  </si>
  <si>
    <t>UED.ktoe.CZ.NMM.CEM.PRECAST_STEAM.TOTAL.TOTAL</t>
  </si>
  <si>
    <t>UED.ktoe.CZ.NMM.CEM.PRECAST_STEAM.STEAM.SOLIDS</t>
  </si>
  <si>
    <t>UED.ktoe.CZ.NMM.CEM.PRECAST_STEAM.STEAM.RFG</t>
  </si>
  <si>
    <t>UED.ktoe.CZ.NMM.CEM.PRECAST_STEAM.STEAM.LPG</t>
  </si>
  <si>
    <t>UED.ktoe.CZ.NMM.CEM.PRECAST_STEAM.STEAM.DIESEL_LIQBIO</t>
  </si>
  <si>
    <t>UED.ktoe.CZ.NMM.CEM.PRECAST_STEAM.STEAM.RFO</t>
  </si>
  <si>
    <t>UED.ktoe.CZ.NMM.CEM.PRECAST_STEAM.STEAM.OTHER</t>
  </si>
  <si>
    <t>UED.ktoe.CZ.NMM.CEM.PRECAST_STEAM.STEAM.NG_BIOGAS</t>
  </si>
  <si>
    <t>UED.ktoe.CZ.NMM.CEM.PRECAST_STEAM.STEAM.DERIVED</t>
  </si>
  <si>
    <t>UED.ktoe.CZ.NMM.CEM.PRECAST_STEAM.STEAM.BIOMASS_WASTE</t>
  </si>
  <si>
    <t>UED.ktoe.CZ.NMM.CEM.PRECAST_STEAM.STEAM.STEAM_DISTR</t>
  </si>
  <si>
    <t>UED.ktoe.CZ.NMM.CER.TOTAL.TOTAL.TOTAL</t>
  </si>
  <si>
    <t>UED.ktoe.CZ.NMM.CER.LIGHT.GENERIC.ELEC</t>
  </si>
  <si>
    <t>UED.ktoe.CZ.NMM.CER.AIRCOMP.GENERIC.ELEC</t>
  </si>
  <si>
    <t>UED.ktoe.CZ.NMM.CER.MOTOR.GENERIC.ELEC</t>
  </si>
  <si>
    <t>UED.ktoe.CZ.NMM.CER.FANS.GENERIC.ELEC</t>
  </si>
  <si>
    <t>UED.ktoe.CZ.NMM.CER.LOW_ENTH.TOTAL.TOTAL</t>
  </si>
  <si>
    <t>UED.ktoe.CZ.NMM.CER.LOW_ENTH.THERM.DIESEL_LIQBIO</t>
  </si>
  <si>
    <t>UED.ktoe.CZ.NMM.CER.LOW_ENTH.THERM.NG_BIOGAS</t>
  </si>
  <si>
    <t>UED.ktoe.CZ.NMM.CER.LOW_ENTH.THERM.SOLAR_GEO</t>
  </si>
  <si>
    <t>UED.ktoe.CZ.NMM.CER.LOW_ENTH.HP.AMBIENT</t>
  </si>
  <si>
    <t>UED.ktoe.CZ.NMM.CER.LOW_ENTH.THERM.ELEC</t>
  </si>
  <si>
    <t>UED.ktoe.CZ.NMM.CER.MIXING.MECH.ELEC</t>
  </si>
  <si>
    <t>UED.ktoe.CZ.NMM.CER.DRYING.TOTAL.TOTAL</t>
  </si>
  <si>
    <t>UED.ktoe.CZ.NMM.CER.DRYING.THERM.SOLIDS</t>
  </si>
  <si>
    <t>UED.ktoe.CZ.NMM.CER.DRYING.THERM.LPG</t>
  </si>
  <si>
    <t>UED.ktoe.CZ.NMM.CER.DRYING.THERM.DIESEL_LIQBIO</t>
  </si>
  <si>
    <t>UED.ktoe.CZ.NMM.CER.DRYING.THERM.RFO</t>
  </si>
  <si>
    <t>UED.ktoe.CZ.NMM.CER.DRYING.THERM.NG_BIOGAS</t>
  </si>
  <si>
    <t>UED.ktoe.CZ.NMM.CER.DRYING_STEAM.TOTAL.TOTAL</t>
  </si>
  <si>
    <t>UED.ktoe.CZ.NMM.CER.DRYING_STEAM.STEAM.SOLIDS</t>
  </si>
  <si>
    <t>UED.ktoe.CZ.NMM.CER.DRYING_STEAM.STEAM.RFG</t>
  </si>
  <si>
    <t>UED.ktoe.CZ.NMM.CER.DRYING_STEAM.STEAM.LPG</t>
  </si>
  <si>
    <t>UED.ktoe.CZ.NMM.CER.DRYING_STEAM.STEAM.DIESEL_LIQBIO</t>
  </si>
  <si>
    <t>UED.ktoe.CZ.NMM.CER.DRYING_STEAM.STEAM.RFO</t>
  </si>
  <si>
    <t>UED.ktoe.CZ.NMM.CER.DRYING_STEAM.STEAM.OTHER</t>
  </si>
  <si>
    <t>UED.ktoe.CZ.NMM.CER.DRYING_STEAM.STEAM.NG_BIOGAS</t>
  </si>
  <si>
    <t>UED.ktoe.CZ.NMM.CER.DRYING_STEAM.STEAM.DERIVED</t>
  </si>
  <si>
    <t>UED.ktoe.CZ.NMM.CER.DRYING_STEAM.STEAM.BIOMASS_WASTE</t>
  </si>
  <si>
    <t>UED.ktoe.CZ.NMM.CER.DRYING_STEAM.STEAM.STEAM_DISTR</t>
  </si>
  <si>
    <t>UED.ktoe.CZ.NMM.CER.DRYING_MICROW.MICROW.ELEC</t>
  </si>
  <si>
    <t>UED.ktoe.CZ.NMM.CER.KILN_THERM.TOTAL.TOTAL</t>
  </si>
  <si>
    <t>UED.ktoe.CZ.NMM.CER.KILN_THERM.THERM.SOLIDS</t>
  </si>
  <si>
    <t>UED.ktoe.CZ.NMM.CER.KILN_THERM.THERM.LPG</t>
  </si>
  <si>
    <t>UED.ktoe.CZ.NMM.CER.KILN_THERM.THERM.DIESEL_LIQBIO</t>
  </si>
  <si>
    <t>UED.ktoe.CZ.NMM.CER.KILN_THERM.THERM.RFO</t>
  </si>
  <si>
    <t>UED.ktoe.CZ.NMM.CER.KILN_THERM.THERM.OTHER</t>
  </si>
  <si>
    <t>UED.ktoe.CZ.NMM.CER.KILN_THERM.THERM.NG_BIOGAS</t>
  </si>
  <si>
    <t>UED.ktoe.CZ.NMM.CER.KILN_THERM.THERM.BIOMASS_WASTE</t>
  </si>
  <si>
    <t>UED.ktoe.CZ.NMM.CER.KILN_ELEC.ELEC.ELEC</t>
  </si>
  <si>
    <t>UED.ktoe.CZ.NMM.CER.FINISHING.TOTAL.TOTAL</t>
  </si>
  <si>
    <t>UED.ktoe.CZ.NMM.CER.FINISHING.THERM.SOLIDS</t>
  </si>
  <si>
    <t>UED.ktoe.CZ.NMM.CER.FINISHING.THERM.LPG</t>
  </si>
  <si>
    <t>UED.ktoe.CZ.NMM.CER.FINISHING.THERM.DIESEL_LIQBIO</t>
  </si>
  <si>
    <t>UED.ktoe.CZ.NMM.CER.FINISHING.THERM.RFO</t>
  </si>
  <si>
    <t>UED.ktoe.CZ.NMM.CER.FINISHING.THERM.NG_BIOGAS</t>
  </si>
  <si>
    <t>UED.ktoe.CZ.NMM.CER.FINISHING_ELEC.ELEC.ELEC</t>
  </si>
  <si>
    <t>UED.ktoe.CZ.NMM.GLASS.TOTAL.TOTAL.TOTAL</t>
  </si>
  <si>
    <t>UED.ktoe.CZ.NMM.GLASS.LIGHT.GENERIC.ELEC</t>
  </si>
  <si>
    <t>UED.ktoe.CZ.NMM.GLASS.AIRCOMP.GENERIC.ELEC</t>
  </si>
  <si>
    <t>UED.ktoe.CZ.NMM.GLASS.MOTOR.GENERIC.ELEC</t>
  </si>
  <si>
    <t>UED.ktoe.CZ.NMM.GLASS.FANS.GENERIC.ELEC</t>
  </si>
  <si>
    <t>UED.ktoe.CZ.NMM.GLASS.LOW_ENTH.TOTAL.TOTAL</t>
  </si>
  <si>
    <t>UED.ktoe.CZ.NMM.GLASS.LOW_ENTH.THERM.DIESEL_LIQBIO</t>
  </si>
  <si>
    <t>UED.ktoe.CZ.NMM.GLASS.LOW_ENTH.THERM.NG_BIOGAS</t>
  </si>
  <si>
    <t>UED.ktoe.CZ.NMM.GLASS.LOW_ENTH.THERM.SOLAR_GEO</t>
  </si>
  <si>
    <t>UED.ktoe.CZ.NMM.GLASS.LOW_ENTH.HP.AMBIENT</t>
  </si>
  <si>
    <t>UED.ktoe.CZ.NMM.GLASS.LOW_ENTH.THERM.ELEC</t>
  </si>
  <si>
    <t>UED.ktoe.CZ.NMM.GLASS.MELTING.TOTAL.TOTAL</t>
  </si>
  <si>
    <t>UED.ktoe.CZ.NMM.GLASS.MELTING.THERM.SOLIDS</t>
  </si>
  <si>
    <t>UED.ktoe.CZ.NMM.GLASS.MELTING.THERM.LPG</t>
  </si>
  <si>
    <t>UED.ktoe.CZ.NMM.GLASS.MELTING.THERM.DIESEL_LIQBIO</t>
  </si>
  <si>
    <t>UED.ktoe.CZ.NMM.GLASS.MELTING.THERM.RFO</t>
  </si>
  <si>
    <t>UED.ktoe.CZ.NMM.GLASS.MELTING.THERM.NG_BIOGAS</t>
  </si>
  <si>
    <t>UED.ktoe.CZ.NMM.GLASS.MELTING_ELEC.ELEC.ELEC</t>
  </si>
  <si>
    <t>UED.ktoe.CZ.NMM.GLASS.FORMING.ELEC.ELEC</t>
  </si>
  <si>
    <t>UED.ktoe.CZ.NMM.GLASS.ANNEALING.TOTAL.TOTAL</t>
  </si>
  <si>
    <t>UED.ktoe.CZ.NMM.GLASS.ANNEALING.THERM.SOLIDS</t>
  </si>
  <si>
    <t>UED.ktoe.CZ.NMM.GLASS.ANNEALING.THERM.LPG</t>
  </si>
  <si>
    <t>UED.ktoe.CZ.NMM.GLASS.ANNEALING.THERM.DIESEL_LIQBIO</t>
  </si>
  <si>
    <t>UED.ktoe.CZ.NMM.GLASS.ANNEALING.THERM.RFO</t>
  </si>
  <si>
    <t>UED.ktoe.CZ.NMM.GLASS.ANNEALING.THERM.NG_BIOGAS</t>
  </si>
  <si>
    <t>UED.ktoe.CZ.NMM.GLASS.ANNEALING_ELEC.ELEC.ELEC</t>
  </si>
  <si>
    <t>UED.ktoe.CZ.NMM.GLASS.FINISHING.ELEC.ELEC</t>
  </si>
  <si>
    <t>FUEL_EMI.ktCO2.CZ.NMM.CEM.LIGHT.GENERIC.ELEC</t>
  </si>
  <si>
    <t>FUEL_EMI.ktCO2.CZ.NMM.CEM.AIRCOMP.GENERIC.ELEC</t>
  </si>
  <si>
    <t>FUEL_EMI.ktCO2.CZ.NMM.CEM.MOTOR.GENERIC.ELEC</t>
  </si>
  <si>
    <t>FUEL_EMI.ktCO2.CZ.NMM.CEM.FANS.GENERIC.ELEC</t>
  </si>
  <si>
    <t>FUEL_EMI.ktCO2.CZ.NMM.CEM.LOW_ENTH.TOTAL.TOTAL</t>
  </si>
  <si>
    <t>FUEL_EMI.ktCO2.CZ.NMM.CEM.LOW_ENTH.THERM.DIESEL_LIQBIO</t>
  </si>
  <si>
    <t>FUEL_EMI.ktCO2.CZ.NMM.CEM.LOW_ENTH.THERM.NG_BIOGAS</t>
  </si>
  <si>
    <t>FUEL_EMI.ktCO2.CZ.NMM.CEM.LOW_ENTH.THERM.SOLAR_GEO</t>
  </si>
  <si>
    <t>FUEL_EMI.ktCO2.CZ.NMM.CEM.LOW_ENTH.HP.AMBIENT</t>
  </si>
  <si>
    <t>FUEL_EMI.ktCO2.CZ.NMM.CEM.LOW_ENTH.THERM.ELEC</t>
  </si>
  <si>
    <t>FUEL_EMI.ktCO2.CZ.NMM.CEM.GRINDING_RAW.MECH.ELEC</t>
  </si>
  <si>
    <t>FUEL_EMI.ktCO2.CZ.NMM.CEM.PREHEAT.TOTAL.TOTAL</t>
  </si>
  <si>
    <t>FUEL_EMI.ktCO2.CZ.NMM.CEM.PREHEAT.THERM.SOLIDS</t>
  </si>
  <si>
    <t>FUEL_EMI.ktCO2.CZ.NMM.CEM.PREHEAT.THERM.LPG</t>
  </si>
  <si>
    <t>FUEL_EMI.ktCO2.CZ.NMM.CEM.PREHEAT.THERM.DIESEL_LIQBIO</t>
  </si>
  <si>
    <t>FUEL_EMI.ktCO2.CZ.NMM.CEM.PREHEAT.THERM.RFO</t>
  </si>
  <si>
    <t>FUEL_EMI.ktCO2.CZ.NMM.CEM.PREHEAT.THERM.OTHER</t>
  </si>
  <si>
    <t>FUEL_EMI.ktCO2.CZ.NMM.CEM.PREHEAT.THERM.NG_BIOGAS</t>
  </si>
  <si>
    <t>FUEL_EMI.ktCO2.CZ.NMM.CEM.PREHEAT.THERM.BIOMASS_WASTE</t>
  </si>
  <si>
    <t>FUEL_EMI.ktCO2.CZ.NMM.CEM.KILN.TOTAL.TOTAL</t>
  </si>
  <si>
    <t>FUEL_EMI.ktCO2.CZ.NMM.CEM.KILN.THERM.SOLIDS</t>
  </si>
  <si>
    <t>FUEL_EMI.ktCO2.CZ.NMM.CEM.KILN.THERM.LPG</t>
  </si>
  <si>
    <t>FUEL_EMI.ktCO2.CZ.NMM.CEM.KILN.THERM.DIESEL_LIQBIO</t>
  </si>
  <si>
    <t>FUEL_EMI.ktCO2.CZ.NMM.CEM.KILN.THERM.RFO</t>
  </si>
  <si>
    <t>FUEL_EMI.ktCO2.CZ.NMM.CEM.KILN.THERM.OTHER</t>
  </si>
  <si>
    <t>FUEL_EMI.ktCO2.CZ.NMM.CEM.KILN.THERM.NG_BIOGAS</t>
  </si>
  <si>
    <t>FUEL_EMI.ktCO2.CZ.NMM.CEM.KILN.THERM.BIOMASS_WASTE</t>
  </si>
  <si>
    <t>FUEL_EMI.ktCO2.CZ.NMM.CEM.PRECAST.MECH.ELEC</t>
  </si>
  <si>
    <t>FUEL_EMI.ktCO2.CZ.NMM.CEM.PRECAST_STEAM.TOTAL.TOTAL</t>
  </si>
  <si>
    <t>FUEL_EMI.ktCO2.CZ.NMM.CEM.PRECAST_STEAM.STEAM.SOLIDS</t>
  </si>
  <si>
    <t>FUEL_EMI.ktCO2.CZ.NMM.CEM.PRECAST_STEAM.STEAM.RFG</t>
  </si>
  <si>
    <t>FUEL_EMI.ktCO2.CZ.NMM.CEM.PRECAST_STEAM.STEAM.LPG</t>
  </si>
  <si>
    <t>FUEL_EMI.ktCO2.CZ.NMM.CEM.PRECAST_STEAM.STEAM.DIESEL_LIQBIO</t>
  </si>
  <si>
    <t>FUEL_EMI.ktCO2.CZ.NMM.CEM.PRECAST_STEAM.STEAM.RFO</t>
  </si>
  <si>
    <t>FUEL_EMI.ktCO2.CZ.NMM.CEM.PRECAST_STEAM.STEAM.OTHER</t>
  </si>
  <si>
    <t>FUEL_EMI.ktCO2.CZ.NMM.CEM.PRECAST_STEAM.STEAM.NG_BIOGAS</t>
  </si>
  <si>
    <t>FUEL_EMI.ktCO2.CZ.NMM.CEM.PRECAST_STEAM.STEAM.DERIVED</t>
  </si>
  <si>
    <t>FUEL_EMI.ktCO2.CZ.NMM.CEM.PRECAST_STEAM.STEAM.BIOMASS_WASTE</t>
  </si>
  <si>
    <t>FUEL_EMI.ktCO2.CZ.NMM.CEM.PRECAST_STEAM.STEAM.STEAM_DISTR</t>
  </si>
  <si>
    <t>PROCESS_EMI.ktCO2.CZ.NMM.CEM</t>
  </si>
  <si>
    <t>FUEL_EMI.ktCO2.CZ.NMM.CER.LIGHT.GENERIC.ELEC</t>
  </si>
  <si>
    <t>FUEL_EMI.ktCO2.CZ.NMM.CER.AIRCOMP.GENERIC.ELEC</t>
  </si>
  <si>
    <t>FUEL_EMI.ktCO2.CZ.NMM.CER.MOTOR.GENERIC.ELEC</t>
  </si>
  <si>
    <t>FUEL_EMI.ktCO2.CZ.NMM.CER.FANS.GENERIC.ELEC</t>
  </si>
  <si>
    <t>FUEL_EMI.ktCO2.CZ.NMM.CER.LOW_ENTH.TOTAL.TOTAL</t>
  </si>
  <si>
    <t>FUEL_EMI.ktCO2.CZ.NMM.CER.LOW_ENTH.THERM.DIESEL_LIQBIO</t>
  </si>
  <si>
    <t>FUEL_EMI.ktCO2.CZ.NMM.CER.LOW_ENTH.THERM.NG_BIOGAS</t>
  </si>
  <si>
    <t>FUEL_EMI.ktCO2.CZ.NMM.CER.LOW_ENTH.THERM.SOLAR_GEO</t>
  </si>
  <si>
    <t>FUEL_EMI.ktCO2.CZ.NMM.CER.LOW_ENTH.HP.AMBIENT</t>
  </si>
  <si>
    <t>FUEL_EMI.ktCO2.CZ.NMM.CER.LOW_ENTH.THERM.ELEC</t>
  </si>
  <si>
    <t>FUEL_EMI.ktCO2.CZ.NMM.CER.MIXING.MECH.ELEC</t>
  </si>
  <si>
    <t>FUEL_EMI.ktCO2.CZ.NMM.CER.DRYING.TOTAL.TOTAL</t>
  </si>
  <si>
    <t>FUEL_EMI.ktCO2.CZ.NMM.CER.DRYING.THERM.SOLIDS</t>
  </si>
  <si>
    <t>FUEL_EMI.ktCO2.CZ.NMM.CER.DRYING.THERM.LPG</t>
  </si>
  <si>
    <t>FUEL_EMI.ktCO2.CZ.NMM.CER.DRYING.THERM.DIESEL_LIQBIO</t>
  </si>
  <si>
    <t>FUEL_EMI.ktCO2.CZ.NMM.CER.DRYING.THERM.RFO</t>
  </si>
  <si>
    <t>FUEL_EMI.ktCO2.CZ.NMM.CER.DRYING.THERM.NG_BIOGAS</t>
  </si>
  <si>
    <t>FUEL_EMI.ktCO2.CZ.NMM.CER.DRYING_STEAM.TOTAL.TOTAL</t>
  </si>
  <si>
    <t>FUEL_EMI.ktCO2.CZ.NMM.CER.DRYING_STEAM.STEAM.SOLIDS</t>
  </si>
  <si>
    <t>FUEL_EMI.ktCO2.CZ.NMM.CER.DRYING_STEAM.STEAM.RFG</t>
  </si>
  <si>
    <t>FUEL_EMI.ktCO2.CZ.NMM.CER.DRYING_STEAM.STEAM.LPG</t>
  </si>
  <si>
    <t>FUEL_EMI.ktCO2.CZ.NMM.CER.DRYING_STEAM.STEAM.DIESEL_LIQBIO</t>
  </si>
  <si>
    <t>FUEL_EMI.ktCO2.CZ.NMM.CER.DRYING_STEAM.STEAM.RFO</t>
  </si>
  <si>
    <t>FUEL_EMI.ktCO2.CZ.NMM.CER.DRYING_STEAM.STEAM.OTHER</t>
  </si>
  <si>
    <t>FUEL_EMI.ktCO2.CZ.NMM.CER.DRYING_STEAM.STEAM.NG_BIOGAS</t>
  </si>
  <si>
    <t>FUEL_EMI.ktCO2.CZ.NMM.CER.DRYING_STEAM.STEAM.DERIVED</t>
  </si>
  <si>
    <t>FUEL_EMI.ktCO2.CZ.NMM.CER.DRYING_STEAM.STEAM.BIOMASS_WASTE</t>
  </si>
  <si>
    <t>FUEL_EMI.ktCO2.CZ.NMM.CER.DRYING_STEAM.STEAM.STEAM_DISTR</t>
  </si>
  <si>
    <t>FUEL_EMI.ktCO2.CZ.NMM.CER.DRYING_MICROW.MICROW.ELEC</t>
  </si>
  <si>
    <t>FUEL_EMI.ktCO2.CZ.NMM.CER.KILN_THERM.TOTAL.TOTAL</t>
  </si>
  <si>
    <t>FUEL_EMI.ktCO2.CZ.NMM.CER.KILN_THERM.THERM.SOLIDS</t>
  </si>
  <si>
    <t>FUEL_EMI.ktCO2.CZ.NMM.CER.KILN_THERM.THERM.LPG</t>
  </si>
  <si>
    <t>FUEL_EMI.ktCO2.CZ.NMM.CER.KILN_THERM.THERM.DIESEL_LIQBIO</t>
  </si>
  <si>
    <t>FUEL_EMI.ktCO2.CZ.NMM.CER.KILN_THERM.THERM.RFO</t>
  </si>
  <si>
    <t>FUEL_EMI.ktCO2.CZ.NMM.CER.KILN_THERM.THERM.OTHER</t>
  </si>
  <si>
    <t>FUEL_EMI.ktCO2.CZ.NMM.CER.KILN_THERM.THERM.NG_BIOGAS</t>
  </si>
  <si>
    <t>FUEL_EMI.ktCO2.CZ.NMM.CER.KILN_THERM.THERM.BIOMASS_WASTE</t>
  </si>
  <si>
    <t>FUEL_EMI.ktCO2.CZ.NMM.CER.KILN_ELEC.ELEC.ELEC</t>
  </si>
  <si>
    <t>FUEL_EMI.ktCO2.CZ.NMM.CER.FINISHING.TOTAL.TOTAL</t>
  </si>
  <si>
    <t>FUEL_EMI.ktCO2.CZ.NMM.CER.FINISHING.THERM.SOLIDS</t>
  </si>
  <si>
    <t>FUEL_EMI.ktCO2.CZ.NMM.CER.FINISHING.THERM.LPG</t>
  </si>
  <si>
    <t>FUEL_EMI.ktCO2.CZ.NMM.CER.FINISHING.THERM.DIESEL_LIQBIO</t>
  </si>
  <si>
    <t>FUEL_EMI.ktCO2.CZ.NMM.CER.FINISHING.THERM.RFO</t>
  </si>
  <si>
    <t>FUEL_EMI.ktCO2.CZ.NMM.CER.FINISHING.THERM.NG_BIOGAS</t>
  </si>
  <si>
    <t>FUEL_EMI.ktCO2.CZ.NMM.CER.FINISHING_ELEC.ELEC.ELEC</t>
  </si>
  <si>
    <t>PROCESS_EMI.ktCO2.CZ.NMM.CER</t>
  </si>
  <si>
    <t>FUEL_EMI.ktCO2.CZ.NMM.GLASS.LIGHT.GENERIC.ELEC</t>
  </si>
  <si>
    <t>FUEL_EMI.ktCO2.CZ.NMM.GLASS.AIRCOMP.GENERIC.ELEC</t>
  </si>
  <si>
    <t>FUEL_EMI.ktCO2.CZ.NMM.GLASS.MOTOR.GENERIC.ELEC</t>
  </si>
  <si>
    <t>FUEL_EMI.ktCO2.CZ.NMM.GLASS.FANS.GENERIC.ELEC</t>
  </si>
  <si>
    <t>FUEL_EMI.ktCO2.CZ.NMM.GLASS.LOW_ENTH.TOTAL.TOTAL</t>
  </si>
  <si>
    <t>FUEL_EMI.ktCO2.CZ.NMM.GLASS.LOW_ENTH.THERM.DIESEL_LIQBIO</t>
  </si>
  <si>
    <t>FUEL_EMI.ktCO2.CZ.NMM.GLASS.LOW_ENTH.THERM.NG_BIOGAS</t>
  </si>
  <si>
    <t>FUEL_EMI.ktCO2.CZ.NMM.GLASS.LOW_ENTH.THERM.SOLAR_GEO</t>
  </si>
  <si>
    <t>FUEL_EMI.ktCO2.CZ.NMM.GLASS.LOW_ENTH.HP.AMBIENT</t>
  </si>
  <si>
    <t>FUEL_EMI.ktCO2.CZ.NMM.GLASS.LOW_ENTH.THERM.ELEC</t>
  </si>
  <si>
    <t>FUEL_EMI.ktCO2.CZ.NMM.GLASS.MELTING.TOTAL.TOTAL</t>
  </si>
  <si>
    <t>FUEL_EMI.ktCO2.CZ.NMM.GLASS.MELTING.THERM.SOLIDS</t>
  </si>
  <si>
    <t>FUEL_EMI.ktCO2.CZ.NMM.GLASS.MELTING.THERM.LPG</t>
  </si>
  <si>
    <t>FUEL_EMI.ktCO2.CZ.NMM.GLASS.MELTING.THERM.DIESEL_LIQBIO</t>
  </si>
  <si>
    <t>FUEL_EMI.ktCO2.CZ.NMM.GLASS.MELTING.THERM.RFO</t>
  </si>
  <si>
    <t>FUEL_EMI.ktCO2.CZ.NMM.GLASS.MELTING.THERM.NG_BIOGAS</t>
  </si>
  <si>
    <t>FUEL_EMI.ktCO2.CZ.NMM.GLASS.MELTING_ELEC.ELEC.ELEC</t>
  </si>
  <si>
    <t>FUEL_EMI.ktCO2.CZ.NMM.GLASS.FORMING.ELEC.ELEC</t>
  </si>
  <si>
    <t>FUEL_EMI.ktCO2.CZ.NMM.GLASS.ANNEALING.TOTAL.TOTAL</t>
  </si>
  <si>
    <t>FUEL_EMI.ktCO2.CZ.NMM.GLASS.ANNEALING.THERM.SOLIDS</t>
  </si>
  <si>
    <t>FUEL_EMI.ktCO2.CZ.NMM.GLASS.ANNEALING.THERM.LPG</t>
  </si>
  <si>
    <t>FUEL_EMI.ktCO2.CZ.NMM.GLASS.ANNEALING.THERM.DIESEL_LIQBIO</t>
  </si>
  <si>
    <t>FUEL_EMI.ktCO2.CZ.NMM.GLASS.ANNEALING.THERM.RFO</t>
  </si>
  <si>
    <t>FUEL_EMI.ktCO2.CZ.NMM.GLASS.ANNEALING.THERM.NG_BIOGAS</t>
  </si>
  <si>
    <t>FUEL_EMI.ktCO2.CZ.NMM.GLASS.ANNEALING_ELEC.ELEC.ELEC</t>
  </si>
  <si>
    <t>FUEL_EMI.ktCO2.CZ.NMM.GLASS.FINISHING.ELEC.ELEC</t>
  </si>
  <si>
    <t>PROCESS_EMI.ktCO2.CZ.NMM.GLASS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</si>
  <si>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</si>
  <si>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</si>
  <si>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</si>
  <si>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</si>
  <si>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</si>
  <si>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VA.Meuro2023.CZ.PPA.PULP</t>
  </si>
  <si>
    <t>VA.Meuro2023.CZ.PPA.PAPER</t>
  </si>
  <si>
    <t>VA.Meuro2023.CZ.PPA.PRINT</t>
  </si>
  <si>
    <t>Pulp production (kt)</t>
  </si>
  <si>
    <t>OUTPUT.kt.CZ.PPA.PULP</t>
  </si>
  <si>
    <t>Paper production  (kt)</t>
  </si>
  <si>
    <t>OUTPUT.kt.CZ.PPA.PAPER</t>
  </si>
  <si>
    <t>Printing and media reproduction (kt paper eq.)</t>
  </si>
  <si>
    <t>OUTPUT.kt.CZ.PPA.PRINT</t>
  </si>
  <si>
    <t>CAP.kt.CZ.PPA.PULP</t>
  </si>
  <si>
    <t>CAP.kt.CZ.PPA.PAPER</t>
  </si>
  <si>
    <t>CAP.kt.CZ.PPA.PRINT</t>
  </si>
  <si>
    <t>NEWCAP.kt.CZ.PPA.PULP</t>
  </si>
  <si>
    <t>NEWCAP.kt.CZ.PPA.PAPER</t>
  </si>
  <si>
    <t>NEWCAP.kt.CZ.PPA.PRINT</t>
  </si>
  <si>
    <t>FEC.ktoe.CZ.PPA.TOTAL.TOTAL.TOTAL.TOTAL</t>
  </si>
  <si>
    <t>FEC.ktoe.CZ.PPA.TOTAL.TOTAL.TOTAL.SOLIDS</t>
  </si>
  <si>
    <t>FEC.ktoe.CZ.PPA.TOTAL.TOTAL.TOTAL.RFG</t>
  </si>
  <si>
    <t>FEC.ktoe.CZ.PPA.TOTAL.TOTAL.TOTAL.LPG</t>
  </si>
  <si>
    <t>FEC.ktoe.CZ.PPA.TOTAL.TOTAL.TOTAL.DIESEL</t>
  </si>
  <si>
    <t>FEC.ktoe.CZ.PPA.TOTAL.TOTAL.TOTAL.RFO</t>
  </si>
  <si>
    <t>FEC.ktoe.CZ.PPA.TOTAL.TOTAL.TOTAL.OTHER</t>
  </si>
  <si>
    <t>FEC.ktoe.CZ.PPA.TOTAL.TOTAL.TOTAL.NG</t>
  </si>
  <si>
    <t>FEC.ktoe.CZ.PPA.TOTAL.TOTAL.TOTAL.DERIVED</t>
  </si>
  <si>
    <t>FEC.ktoe.CZ.PPA.TOTAL.TOTAL.TOTAL.BIOMASS_WASTE</t>
  </si>
  <si>
    <t>FEC.ktoe.CZ.PPA.TOTAL.TOTAL.TOTAL.BIOGAS</t>
  </si>
  <si>
    <t>FEC.ktoe.CZ.PPA.TOTAL.TOTAL.TOTAL.LIQBIO</t>
  </si>
  <si>
    <t>FEC.ktoe.CZ.PPA.TOTAL.TOTAL.TOTAL.SOLAR</t>
  </si>
  <si>
    <t>FEC.ktoe.CZ.PPA.TOTAL.TOTAL.TOTAL.GEO</t>
  </si>
  <si>
    <t>FEC.ktoe.CZ.PPA.TOTAL.TOTAL.TOTAL.AMBIENT</t>
  </si>
  <si>
    <t>FEC.ktoe.CZ.PPA.TOTAL.TOTAL.TOTAL.STEAM_DISTR</t>
  </si>
  <si>
    <t>FEC.ktoe.CZ.PPA.TOTAL.TOTAL.TOTAL.ELEC</t>
  </si>
  <si>
    <t>FEC.ktoe.CZ.PPA.PULP.TOTAL.TOTAL.TOTAL</t>
  </si>
  <si>
    <t>FEC.ktoe.CZ.PPA.PULP.LIGHT.GENERIC.ELEC</t>
  </si>
  <si>
    <t>FEC.ktoe.CZ.PPA.PULP.AIRCOMP.GENERIC.ELEC</t>
  </si>
  <si>
    <t>FEC.ktoe.CZ.PPA.PULP.MOTOR.GENERIC.ELEC</t>
  </si>
  <si>
    <t>FEC.ktoe.CZ.PPA.PULP.FANS.GENERIC.ELEC</t>
  </si>
  <si>
    <t>FEC.ktoe.CZ.PPA.PULP.LOW_ENTH.TOTAL.TOTAL</t>
  </si>
  <si>
    <t>FEC.ktoe.CZ.PPA.PULP.LOW_ENTH.THERM.DIESEL_LIQBIO</t>
  </si>
  <si>
    <t>FEC.ktoe.CZ.PPA.PULP.LOW_ENTH.THERM.NG_BIOGAS</t>
  </si>
  <si>
    <t>FEC.ktoe.CZ.PPA.PULP.LOW_ENTH.THERM.SOLAR_GEO</t>
  </si>
  <si>
    <t>FEC.ktoe.CZ.PPA.PULP.LOW_ENTH.HP.AMBIENT</t>
  </si>
  <si>
    <t>FEC.ktoe.CZ.PPA.PULP.LOW_ENTH.THERM.ELEC</t>
  </si>
  <si>
    <t>Pulp: Wood preparation, grinding</t>
  </si>
  <si>
    <t>FEC.ktoe.CZ.PPA.PULP.PREPARATION.MECH.ELEC</t>
  </si>
  <si>
    <t>Pulp: Pulping</t>
  </si>
  <si>
    <t>Pulp: Pulping thermal</t>
  </si>
  <si>
    <t>FEC.ktoe.CZ.PPA.PULP.PULPING.TOTAL.TOTAL</t>
  </si>
  <si>
    <t>FEC.ktoe.CZ.PPA.PULP.PULPING.STEAM.SOLIDS</t>
  </si>
  <si>
    <t>FEC.ktoe.CZ.PPA.PULP.PULPING.STEAM.RFG</t>
  </si>
  <si>
    <t>FEC.ktoe.CZ.PPA.PULP.PULPING.STEAM.LPG</t>
  </si>
  <si>
    <t>FEC.ktoe.CZ.PPA.PULP.PULPING.STEAM.DIESEL_LIQBIO</t>
  </si>
  <si>
    <t>FEC.ktoe.CZ.PPA.PULP.PULPING.STEAM.RFO</t>
  </si>
  <si>
    <t>FEC.ktoe.CZ.PPA.PULP.PULPING.STEAM.OTHER</t>
  </si>
  <si>
    <t>FEC.ktoe.CZ.PPA.PULP.PULPING.STEAM.NG_BIOGAS</t>
  </si>
  <si>
    <t>FEC.ktoe.CZ.PPA.PULP.PULPING.STEAM.DERIVED</t>
  </si>
  <si>
    <t>FEC.ktoe.CZ.PPA.PULP.PULPING.STEAM.BIOMASS_WASTE</t>
  </si>
  <si>
    <t>FEC.ktoe.CZ.PPA.PULP.PULPING.STEAM.STEAM_DISTR</t>
  </si>
  <si>
    <t>Pulp: Pulping electric</t>
  </si>
  <si>
    <t>FEC.ktoe.CZ.PPA.PULP.PULPING_MECH.MECH.ELEC</t>
  </si>
  <si>
    <t>Pulp: Cleaning</t>
  </si>
  <si>
    <t>FEC.ktoe.CZ.PPA.PULP.BLEACHING.THERM.ELEC</t>
  </si>
  <si>
    <t>FEC.ktoe.CZ.PPA.PAPER.TOTAL.TOTAL.TOTAL</t>
  </si>
  <si>
    <t>FEC.ktoe.CZ.PPA.PAPER.LIGHT.GENERIC.ELEC</t>
  </si>
  <si>
    <t>FEC.ktoe.CZ.PPA.PAPER.AIRCOMP.GENERIC.ELEC</t>
  </si>
  <si>
    <t>FEC.ktoe.CZ.PPA.PAPER.MOTOR.GENERIC.ELEC</t>
  </si>
  <si>
    <t>FEC.ktoe.CZ.PPA.PAPER.FANS.GENERIC.ELEC</t>
  </si>
  <si>
    <t>FEC.ktoe.CZ.PPA.PAPER.LOW_ENTH.TOTAL.TOTAL</t>
  </si>
  <si>
    <t>FEC.ktoe.CZ.PPA.PAPER.LOW_ENTH.THERM.DIESEL_LIQBIO</t>
  </si>
  <si>
    <t>FEC.ktoe.CZ.PPA.PAPER.LOW_ENTH.THERM.NG_BIOGAS</t>
  </si>
  <si>
    <t>FEC.ktoe.CZ.PPA.PAPER.LOW_ENTH.THERM.SOLAR_GEO</t>
  </si>
  <si>
    <t>FEC.ktoe.CZ.PPA.PAPER.LOW_ENTH.HP.AMBIENT</t>
  </si>
  <si>
    <t>FEC.ktoe.CZ.PPA.PAPER.LOW_ENTH.THERM.ELEC</t>
  </si>
  <si>
    <t>Paper: Stock preparation</t>
  </si>
  <si>
    <t>Paper: Stock preparation - Thermal</t>
  </si>
  <si>
    <t>FEC.ktoe.CZ.PPA.PAPER.PREPARATION.TOTAL.TOTAL</t>
  </si>
  <si>
    <t>FEC.ktoe.CZ.PPA.PAPER.PREPARATION.THERM.SOLIDS</t>
  </si>
  <si>
    <t>FEC.ktoe.CZ.PPA.PAPER.PREPARATION.THERM.RFG</t>
  </si>
  <si>
    <t>FEC.ktoe.CZ.PPA.PAPER.PREPARATION.THERM.LPG</t>
  </si>
  <si>
    <t>FEC.ktoe.CZ.PPA.PAPER.PREPARATION.THERM.DIESEL_LIQBIO</t>
  </si>
  <si>
    <t>FEC.ktoe.CZ.PPA.PAPER.PREPARATION.THERM.RFO</t>
  </si>
  <si>
    <t>FEC.ktoe.CZ.PPA.PAPER.PREPARATION.THERM.OTHER</t>
  </si>
  <si>
    <t>FEC.ktoe.CZ.PPA.PAPER.PREPARATION.THERM.NG_BIOGAS</t>
  </si>
  <si>
    <t>FEC.ktoe.CZ.PPA.PAPER.PREPARATION.THERM.DERIVED</t>
  </si>
  <si>
    <t>FEC.ktoe.CZ.PPA.PAPER.PREPARATION.THERM.BIOMASS_WASTE</t>
  </si>
  <si>
    <t>FEC.ktoe.CZ.PPA.PAPER.PREPARATION.THERM.STEAM_DISTR</t>
  </si>
  <si>
    <t>Paper: Stock preparation - Mechanical</t>
  </si>
  <si>
    <t>FEC.ktoe.CZ.PPA.PAPER.PREPARATION_ELEC.MECH.ELEC</t>
  </si>
  <si>
    <t>Paper: Paper machine</t>
  </si>
  <si>
    <t>Paper: Paper machine - Steam use</t>
  </si>
  <si>
    <t>FEC.ktoe.CZ.PPA.PAPER.PAPER_MACHINE.TOTAL.TOTAL</t>
  </si>
  <si>
    <t>FEC.ktoe.CZ.PPA.PAPER.PAPER_MACHINE.STEAM.SOLIDS</t>
  </si>
  <si>
    <t>FEC.ktoe.CZ.PPA.PAPER.PAPER_MACHINE.STEAM.RFG</t>
  </si>
  <si>
    <t>FEC.ktoe.CZ.PPA.PAPER.PAPER_MACHINE.STEAM.LPG</t>
  </si>
  <si>
    <t>FEC.ktoe.CZ.PPA.PAPER.PAPER_MACHINE.STEAM.DIESEL_LIQBIO</t>
  </si>
  <si>
    <t>FEC.ktoe.CZ.PPA.PAPER.PAPER_MACHINE.STEAM.RFO</t>
  </si>
  <si>
    <t>FEC.ktoe.CZ.PPA.PAPER.PAPER_MACHINE.STEAM.OTHER</t>
  </si>
  <si>
    <t>FEC.ktoe.CZ.PPA.PAPER.PAPER_MACHINE.STEAM.NG_BIOGAS</t>
  </si>
  <si>
    <t>FEC.ktoe.CZ.PPA.PAPER.PAPER_MACHINE.STEAM.DERIVED</t>
  </si>
  <si>
    <t>FEC.ktoe.CZ.PPA.PAPER.PAPER_MACHINE.STEAM.BIOMASS_WASTE</t>
  </si>
  <si>
    <t>FEC.ktoe.CZ.PPA.PAPER.PAPER_MACHINE.STEAM.STEAM_DISTR</t>
  </si>
  <si>
    <t>Paper: Paper machine - Electricity</t>
  </si>
  <si>
    <t>FEC.ktoe.CZ.PPA.PAPER.PAPER_MACHINE_ELEC.ELEC.ELEC</t>
  </si>
  <si>
    <t>Paper: Product finishing</t>
  </si>
  <si>
    <t>Paper: Product finishing - Steam use</t>
  </si>
  <si>
    <t>FEC.ktoe.CZ.PPA.PAPER.FINISHING.TOTAL.TOTAL</t>
  </si>
  <si>
    <t>FEC.ktoe.CZ.PPA.PAPER.FINISHING.STEAM.SOLIDS</t>
  </si>
  <si>
    <t>FEC.ktoe.CZ.PPA.PAPER.FINISHING.STEAM.RFG</t>
  </si>
  <si>
    <t>FEC.ktoe.CZ.PPA.PAPER.FINISHING.STEAM.LPG</t>
  </si>
  <si>
    <t>FEC.ktoe.CZ.PPA.PAPER.FINISHING.STEAM.DIESEL_LIQBIO</t>
  </si>
  <si>
    <t>FEC.ktoe.CZ.PPA.PAPER.FINISHING.STEAM.RFO</t>
  </si>
  <si>
    <t>FEC.ktoe.CZ.PPA.PAPER.FINISHING.STEAM.OTHER</t>
  </si>
  <si>
    <t>FEC.ktoe.CZ.PPA.PAPER.FINISHING.STEAM.NG_BIOGAS</t>
  </si>
  <si>
    <t>FEC.ktoe.CZ.PPA.PAPER.FINISHING.STEAM.DERIVED</t>
  </si>
  <si>
    <t>FEC.ktoe.CZ.PPA.PAPER.FINISHING.STEAM.BIOMASS_WASTE</t>
  </si>
  <si>
    <t>FEC.ktoe.CZ.PPA.PAPER.FINISHING.STEAM.STEAM_DISTR</t>
  </si>
  <si>
    <t>Paper: Product finishing - Electricity</t>
  </si>
  <si>
    <t>FEC.ktoe.CZ.PPA.PAPER.FINISHING_ELEC.ELEC.ELEC</t>
  </si>
  <si>
    <t>FEC.ktoe.CZ.PPA.PRINT.TOTAL.TOTAL.TOTAL</t>
  </si>
  <si>
    <t>FEC.ktoe.CZ.PPA.PRINT.LIGHT.GENERIC.ELEC</t>
  </si>
  <si>
    <t>FEC.ktoe.CZ.PPA.PRINT.AIRCOMP.GENERIC.ELEC</t>
  </si>
  <si>
    <t>FEC.ktoe.CZ.PPA.PRINT.MOTOR.GENERIC.ELEC</t>
  </si>
  <si>
    <t>FEC.ktoe.CZ.PPA.PRINT.FANS.GENERIC.ELEC</t>
  </si>
  <si>
    <t>FEC.ktoe.CZ.PPA.PRINT.LOW_ENTH.TOTAL.TOTAL</t>
  </si>
  <si>
    <t>FEC.ktoe.CZ.PPA.PRINT.LOW_ENTH.THERM.DIESEL_LIQBIO</t>
  </si>
  <si>
    <t>FEC.ktoe.CZ.PPA.PRINT.LOW_ENTH.THERM.NG_BIOGAS</t>
  </si>
  <si>
    <t>FEC.ktoe.CZ.PPA.PRINT.LOW_ENTH.THERM.SOLAR_GEO</t>
  </si>
  <si>
    <t>FEC.ktoe.CZ.PPA.PRINT.LOW_ENTH.HP.AMBIENT</t>
  </si>
  <si>
    <t>FEC.ktoe.CZ.PPA.PRINT.LOW_ENTH.THERM.ELEC</t>
  </si>
  <si>
    <t>Printing and publishing</t>
  </si>
  <si>
    <t>FEC.ktoe.CZ.PPA.PRINT.PRINTING.MECH.ELEC</t>
  </si>
  <si>
    <t>UED.ktoe.CZ.PPA.PULP.TOTAL.TOTAL.TOTAL</t>
  </si>
  <si>
    <t>UED.ktoe.CZ.PPA.PULP.LIGHT.GENERIC.ELEC</t>
  </si>
  <si>
    <t>UED.ktoe.CZ.PPA.PULP.AIRCOMP.GENERIC.ELEC</t>
  </si>
  <si>
    <t>UED.ktoe.CZ.PPA.PULP.MOTOR.GENERIC.ELEC</t>
  </si>
  <si>
    <t>UED.ktoe.CZ.PPA.PULP.FANS.GENERIC.ELEC</t>
  </si>
  <si>
    <t>UED.ktoe.CZ.PPA.PULP.LOW_ENTH.TOTAL.TOTAL</t>
  </si>
  <si>
    <t>UED.ktoe.CZ.PPA.PULP.LOW_ENTH.THERM.DIESEL_LIQBIO</t>
  </si>
  <si>
    <t>UED.ktoe.CZ.PPA.PULP.LOW_ENTH.THERM.NG_BIOGAS</t>
  </si>
  <si>
    <t>UED.ktoe.CZ.PPA.PULP.LOW_ENTH.THERM.SOLAR_GEO</t>
  </si>
  <si>
    <t>UED.ktoe.CZ.PPA.PULP.LOW_ENTH.HP.AMBIENT</t>
  </si>
  <si>
    <t>UED.ktoe.CZ.PPA.PULP.LOW_ENTH.THERM.ELEC</t>
  </si>
  <si>
    <t>UED.ktoe.CZ.PPA.PULP.PREPARATION.MECH.ELEC</t>
  </si>
  <si>
    <t>UED.ktoe.CZ.PPA.PULP.PULPING.TOTAL.TOTAL</t>
  </si>
  <si>
    <t>UED.ktoe.CZ.PPA.PULP.PULPING.STEAM.SOLIDS</t>
  </si>
  <si>
    <t>UED.ktoe.CZ.PPA.PULP.PULPING.STEAM.RFG</t>
  </si>
  <si>
    <t>UED.ktoe.CZ.PPA.PULP.PULPING.STEAM.LPG</t>
  </si>
  <si>
    <t>UED.ktoe.CZ.PPA.PULP.PULPING.STEAM.DIESEL_LIQBIO</t>
  </si>
  <si>
    <t>UED.ktoe.CZ.PPA.PULP.PULPING.STEAM.RFO</t>
  </si>
  <si>
    <t>UED.ktoe.CZ.PPA.PULP.PULPING.STEAM.OTHER</t>
  </si>
  <si>
    <t>UED.ktoe.CZ.PPA.PULP.PULPING.STEAM.NG_BIOGAS</t>
  </si>
  <si>
    <t>UED.ktoe.CZ.PPA.PULP.PULPING.STEAM.DERIVED</t>
  </si>
  <si>
    <t>UED.ktoe.CZ.PPA.PULP.PULPING.STEAM.BIOMASS_WASTE</t>
  </si>
  <si>
    <t>UED.ktoe.CZ.PPA.PULP.PULPING.STEAM.STEAM_DISTR</t>
  </si>
  <si>
    <t>UED.ktoe.CZ.PPA.PULP.PULPING_MECH.MECH.ELEC</t>
  </si>
  <si>
    <t>UED.ktoe.CZ.PPA.PULP.BLEACHING.THERM.ELEC</t>
  </si>
  <si>
    <t>UED.ktoe.CZ.PPA.PAPER.TOTAL.TOTAL.TOTAL</t>
  </si>
  <si>
    <t>UED.ktoe.CZ.PPA.PAPER.LIGHT.GENERIC.ELEC</t>
  </si>
  <si>
    <t>UED.ktoe.CZ.PPA.PAPER.AIRCOMP.GENERIC.ELEC</t>
  </si>
  <si>
    <t>UED.ktoe.CZ.PPA.PAPER.MOTOR.GENERIC.ELEC</t>
  </si>
  <si>
    <t>UED.ktoe.CZ.PPA.PAPER.FANS.GENERIC.ELEC</t>
  </si>
  <si>
    <t>UED.ktoe.CZ.PPA.PAPER.LOW_ENTH.TOTAL.TOTAL</t>
  </si>
  <si>
    <t>UED.ktoe.CZ.PPA.PAPER.LOW_ENTH.THERM.DIESEL_LIQBIO</t>
  </si>
  <si>
    <t>UED.ktoe.CZ.PPA.PAPER.LOW_ENTH.THERM.NG_BIOGAS</t>
  </si>
  <si>
    <t>UED.ktoe.CZ.PPA.PAPER.LOW_ENTH.THERM.SOLAR_GEO</t>
  </si>
  <si>
    <t>UED.ktoe.CZ.PPA.PAPER.LOW_ENTH.HP.AMBIENT</t>
  </si>
  <si>
    <t>UED.ktoe.CZ.PPA.PAPER.LOW_ENTH.THERM.ELEC</t>
  </si>
  <si>
    <t>UED.ktoe.CZ.PPA.PAPER.PREPARATION.TOTAL.TOTAL</t>
  </si>
  <si>
    <t>UED.ktoe.CZ.PPA.PAPER.PREPARATION.THERM.SOLIDS</t>
  </si>
  <si>
    <t>UED.ktoe.CZ.PPA.PAPER.PREPARATION.THERM.RFG</t>
  </si>
  <si>
    <t>UED.ktoe.CZ.PPA.PAPER.PREPARATION.THERM.LPG</t>
  </si>
  <si>
    <t>UED.ktoe.CZ.PPA.PAPER.PREPARATION.THERM.DIESEL_LIQBIO</t>
  </si>
  <si>
    <t>UED.ktoe.CZ.PPA.PAPER.PREPARATION.THERM.RFO</t>
  </si>
  <si>
    <t>UED.ktoe.CZ.PPA.PAPER.PREPARATION.THERM.OTHER</t>
  </si>
  <si>
    <t>UED.ktoe.CZ.PPA.PAPER.PREPARATION.THERM.NG_BIOGAS</t>
  </si>
  <si>
    <t>UED.ktoe.CZ.PPA.PAPER.PREPARATION.THERM.DERIVED</t>
  </si>
  <si>
    <t>UED.ktoe.CZ.PPA.PAPER.PREPARATION.THERM.BIOMASS_WASTE</t>
  </si>
  <si>
    <t>UED.ktoe.CZ.PPA.PAPER.PREPARATION.THERM.STEAM_DISTR</t>
  </si>
  <si>
    <t>UED.ktoe.CZ.PPA.PAPER.PREPARATION_ELEC.MECH.ELEC</t>
  </si>
  <si>
    <t>UED.ktoe.CZ.PPA.PAPER.PAPER_MACHINE.TOTAL.TOTAL</t>
  </si>
  <si>
    <t>UED.ktoe.CZ.PPA.PAPER.PAPER_MACHINE.STEAM.SOLIDS</t>
  </si>
  <si>
    <t>UED.ktoe.CZ.PPA.PAPER.PAPER_MACHINE.STEAM.RFG</t>
  </si>
  <si>
    <t>UED.ktoe.CZ.PPA.PAPER.PAPER_MACHINE.STEAM.LPG</t>
  </si>
  <si>
    <t>UED.ktoe.CZ.PPA.PAPER.PAPER_MACHINE.STEAM.DIESEL_LIQBIO</t>
  </si>
  <si>
    <t>UED.ktoe.CZ.PPA.PAPER.PAPER_MACHINE.STEAM.RFO</t>
  </si>
  <si>
    <t>UED.ktoe.CZ.PPA.PAPER.PAPER_MACHINE.STEAM.OTHER</t>
  </si>
  <si>
    <t>UED.ktoe.CZ.PPA.PAPER.PAPER_MACHINE.STEAM.NG_BIOGAS</t>
  </si>
  <si>
    <t>UED.ktoe.CZ.PPA.PAPER.PAPER_MACHINE.STEAM.DERIVED</t>
  </si>
  <si>
    <t>UED.ktoe.CZ.PPA.PAPER.PAPER_MACHINE.STEAM.BIOMASS_WASTE</t>
  </si>
  <si>
    <t>UED.ktoe.CZ.PPA.PAPER.PAPER_MACHINE.STEAM.STEAM_DISTR</t>
  </si>
  <si>
    <t>UED.ktoe.CZ.PPA.PAPER.PAPER_MACHINE_ELEC.ELEC.ELEC</t>
  </si>
  <si>
    <t>UED.ktoe.CZ.PPA.PAPER.FINISHING.TOTAL.TOTAL</t>
  </si>
  <si>
    <t>UED.ktoe.CZ.PPA.PAPER.FINISHING.STEAM.SOLIDS</t>
  </si>
  <si>
    <t>UED.ktoe.CZ.PPA.PAPER.FINISHING.STEAM.RFG</t>
  </si>
  <si>
    <t>UED.ktoe.CZ.PPA.PAPER.FINISHING.STEAM.LPG</t>
  </si>
  <si>
    <t>UED.ktoe.CZ.PPA.PAPER.FINISHING.STEAM.DIESEL_LIQBIO</t>
  </si>
  <si>
    <t>UED.ktoe.CZ.PPA.PAPER.FINISHING.STEAM.RFO</t>
  </si>
  <si>
    <t>UED.ktoe.CZ.PPA.PAPER.FINISHING.STEAM.OTHER</t>
  </si>
  <si>
    <t>UED.ktoe.CZ.PPA.PAPER.FINISHING.STEAM.NG_BIOGAS</t>
  </si>
  <si>
    <t>UED.ktoe.CZ.PPA.PAPER.FINISHING.STEAM.DERIVED</t>
  </si>
  <si>
    <t>UED.ktoe.CZ.PPA.PAPER.FINISHING.STEAM.BIOMASS_WASTE</t>
  </si>
  <si>
    <t>UED.ktoe.CZ.PPA.PAPER.FINISHING.STEAM.STEAM_DISTR</t>
  </si>
  <si>
    <t>UED.ktoe.CZ.PPA.PAPER.FINISHING_ELEC.ELEC.ELEC</t>
  </si>
  <si>
    <t>UED.ktoe.CZ.PPA.PRINT.TOTAL.TOTAL.TOTAL</t>
  </si>
  <si>
    <t>UED.ktoe.CZ.PPA.PRINT.LIGHT.GENERIC.ELEC</t>
  </si>
  <si>
    <t>UED.ktoe.CZ.PPA.PRINT.AIRCOMP.GENERIC.ELEC</t>
  </si>
  <si>
    <t>UED.ktoe.CZ.PPA.PRINT.MOTOR.GENERIC.ELEC</t>
  </si>
  <si>
    <t>UED.ktoe.CZ.PPA.PRINT.FANS.GENERIC.ELEC</t>
  </si>
  <si>
    <t>UED.ktoe.CZ.PPA.PRINT.LOW_ENTH.TOTAL.TOTAL</t>
  </si>
  <si>
    <t>UED.ktoe.CZ.PPA.PRINT.LOW_ENTH.THERM.DIESEL_LIQBIO</t>
  </si>
  <si>
    <t>UED.ktoe.CZ.PPA.PRINT.LOW_ENTH.THERM.NG_BIOGAS</t>
  </si>
  <si>
    <t>UED.ktoe.CZ.PPA.PRINT.LOW_ENTH.THERM.SOLAR_GEO</t>
  </si>
  <si>
    <t>UED.ktoe.CZ.PPA.PRINT.LOW_ENTH.HP.AMBIENT</t>
  </si>
  <si>
    <t>UED.ktoe.CZ.PPA.PRINT.LOW_ENTH.THERM.ELEC</t>
  </si>
  <si>
    <t>UED.ktoe.CZ.PPA.PRINT.PRINTING.MECH.ELEC</t>
  </si>
  <si>
    <t>FUEL_EMI.ktCO2.CZ.PPA.PULP.TOTAL.TOTAL.TOTAL</t>
  </si>
  <si>
    <t>FUEL_EMI.ktCO2.CZ.PPA.PULP.LIGHT.GENERIC.ELEC</t>
  </si>
  <si>
    <t>FUEL_EMI.ktCO2.CZ.PPA.PULP.AIRCOMP.GENERIC.ELEC</t>
  </si>
  <si>
    <t>FUEL_EMI.ktCO2.CZ.PPA.PULP.MOTOR.GENERIC.ELEC</t>
  </si>
  <si>
    <t>FUEL_EMI.ktCO2.CZ.PPA.PULP.FANS.GENERIC.ELEC</t>
  </si>
  <si>
    <t>FUEL_EMI.ktCO2.CZ.PPA.PULP.LOW_ENTH.TOTAL.TOTAL</t>
  </si>
  <si>
    <t>FUEL_EMI.ktCO2.CZ.PPA.PULP.LOW_ENTH.THERM.DIESEL_LIQBIO</t>
  </si>
  <si>
    <t>FUEL_EMI.ktCO2.CZ.PPA.PULP.LOW_ENTH.THERM.NG_BIOGAS</t>
  </si>
  <si>
    <t>FUEL_EMI.ktCO2.CZ.PPA.PULP.LOW_ENTH.THERM.SOLAR_GEO</t>
  </si>
  <si>
    <t>FUEL_EMI.ktCO2.CZ.PPA.PULP.LOW_ENTH.HP.AMBIENT</t>
  </si>
  <si>
    <t>FUEL_EMI.ktCO2.CZ.PPA.PULP.LOW_ENTH.THERM.ELEC</t>
  </si>
  <si>
    <t>FUEL_EMI.ktCO2.CZ.PPA.PULP.PREPARATION.MECH.ELEC</t>
  </si>
  <si>
    <t>FUEL_EMI.ktCO2.CZ.PPA.PULP.PULPING.TOTAL.TOTAL</t>
  </si>
  <si>
    <t>FUEL_EMI.ktCO2.CZ.PPA.PULP.PULPING.STEAM.SOLIDS</t>
  </si>
  <si>
    <t>FUEL_EMI.ktCO2.CZ.PPA.PULP.PULPING.STEAM.RFG</t>
  </si>
  <si>
    <t>FUEL_EMI.ktCO2.CZ.PPA.PULP.PULPING.STEAM.LPG</t>
  </si>
  <si>
    <t>FUEL_EMI.ktCO2.CZ.PPA.PULP.PULPING.STEAM.DIESEL_LIQBIO</t>
  </si>
  <si>
    <t>FUEL_EMI.ktCO2.CZ.PPA.PULP.PULPING.STEAM.RFO</t>
  </si>
  <si>
    <t>FUEL_EMI.ktCO2.CZ.PPA.PULP.PULPING.STEAM.OTHER</t>
  </si>
  <si>
    <t>FUEL_EMI.ktCO2.CZ.PPA.PULP.PULPING.STEAM.NG_BIOGAS</t>
  </si>
  <si>
    <t>FUEL_EMI.ktCO2.CZ.PPA.PULP.PULPING.STEAM.DERIVED</t>
  </si>
  <si>
    <t>FUEL_EMI.ktCO2.CZ.PPA.PULP.PULPING.STEAM.BIOMASS_WASTE</t>
  </si>
  <si>
    <t>FUEL_EMI.ktCO2.CZ.PPA.PULP.PULPING.STEAM.STEAM_DISTR</t>
  </si>
  <si>
    <t>FUEL_EMI.ktCO2.CZ.PPA.PULP.PULPING_MECH.MECH.ELEC</t>
  </si>
  <si>
    <t>FUEL_EMI.ktCO2.CZ.PPA.PULP.BLEACHING.THERM.ELEC</t>
  </si>
  <si>
    <t>FUEL_EMI.ktCO2.CZ.PPA.PAPER.TOTAL.TOTAL.TOTAL</t>
  </si>
  <si>
    <t>FUEL_EMI.ktCO2.CZ.PPA.PAPER.LIGHT.GENERIC.ELEC</t>
  </si>
  <si>
    <t>FUEL_EMI.ktCO2.CZ.PPA.PAPER.AIRCOMP.GENERIC.ELEC</t>
  </si>
  <si>
    <t>FUEL_EMI.ktCO2.CZ.PPA.PAPER.MOTOR.GENERIC.ELEC</t>
  </si>
  <si>
    <t>FUEL_EMI.ktCO2.CZ.PPA.PAPER.FANS.GENERIC.ELEC</t>
  </si>
  <si>
    <t>FUEL_EMI.ktCO2.CZ.PPA.PAPER.LOW_ENTH.TOTAL.TOTAL</t>
  </si>
  <si>
    <t>FUEL_EMI.ktCO2.CZ.PPA.PAPER.LOW_ENTH.THERM.DIESEL_LIQBIO</t>
  </si>
  <si>
    <t>FUEL_EMI.ktCO2.CZ.PPA.PAPER.LOW_ENTH.THERM.NG_BIOGAS</t>
  </si>
  <si>
    <t>FUEL_EMI.ktCO2.CZ.PPA.PAPER.LOW_ENTH.THERM.SOLAR_GEO</t>
  </si>
  <si>
    <t>FUEL_EMI.ktCO2.CZ.PPA.PAPER.LOW_ENTH.HP.AMBIENT</t>
  </si>
  <si>
    <t>FUEL_EMI.ktCO2.CZ.PPA.PAPER.LOW_ENTH.THERM.ELEC</t>
  </si>
  <si>
    <t>FUEL_EMI.ktCO2.CZ.PPA.PAPER.PREPARATION.TOTAL.TOTAL</t>
  </si>
  <si>
    <t>FUEL_EMI.ktCO2.CZ.PPA.PAPER.PREPARATION.THERM.SOLIDS</t>
  </si>
  <si>
    <t>FUEL_EMI.ktCO2.CZ.PPA.PAPER.PREPARATION.THERM.RFG</t>
  </si>
  <si>
    <t>FUEL_EMI.ktCO2.CZ.PPA.PAPER.PREPARATION.THERM.LPG</t>
  </si>
  <si>
    <t>FUEL_EMI.ktCO2.CZ.PPA.PAPER.PREPARATION.THERM.DIESEL_LIQBIO</t>
  </si>
  <si>
    <t>FUEL_EMI.ktCO2.CZ.PPA.PAPER.PREPARATION.THERM.RFO</t>
  </si>
  <si>
    <t>FUEL_EMI.ktCO2.CZ.PPA.PAPER.PREPARATION.THERM.OTHER</t>
  </si>
  <si>
    <t>FUEL_EMI.ktCO2.CZ.PPA.PAPER.PREPARATION.THERM.NG_BIOGAS</t>
  </si>
  <si>
    <t>FUEL_EMI.ktCO2.CZ.PPA.PAPER.PREPARATION.THERM.DERIVED</t>
  </si>
  <si>
    <t>FUEL_EMI.ktCO2.CZ.PPA.PAPER.PREPARATION.THERM.BIOMASS_WASTE</t>
  </si>
  <si>
    <t>FUEL_EMI.ktCO2.CZ.PPA.PAPER.PREPARATION.THERM.STEAM_DISTR</t>
  </si>
  <si>
    <t>FUEL_EMI.ktCO2.CZ.PPA.PAPER.PREPARATION_ELEC.MECH.ELEC</t>
  </si>
  <si>
    <t>FUEL_EMI.ktCO2.CZ.PPA.PAPER.PAPER_MACHINE.TOTAL.TOTAL</t>
  </si>
  <si>
    <t>FUEL_EMI.ktCO2.CZ.PPA.PAPER.PAPER_MACHINE.STEAM.SOLIDS</t>
  </si>
  <si>
    <t>FUEL_EMI.ktCO2.CZ.PPA.PAPER.PAPER_MACHINE.STEAM.RFG</t>
  </si>
  <si>
    <t>FUEL_EMI.ktCO2.CZ.PPA.PAPER.PAPER_MACHINE.STEAM.LPG</t>
  </si>
  <si>
    <t>FUEL_EMI.ktCO2.CZ.PPA.PAPER.PAPER_MACHINE.STEAM.DIESEL_LIQBIO</t>
  </si>
  <si>
    <t>FUEL_EMI.ktCO2.CZ.PPA.PAPER.PAPER_MACHINE.STEAM.RFO</t>
  </si>
  <si>
    <t>FUEL_EMI.ktCO2.CZ.PPA.PAPER.PAPER_MACHINE.STEAM.OTHER</t>
  </si>
  <si>
    <t>FUEL_EMI.ktCO2.CZ.PPA.PAPER.PAPER_MACHINE.STEAM.NG_BIOGAS</t>
  </si>
  <si>
    <t>FUEL_EMI.ktCO2.CZ.PPA.PAPER.PAPER_MACHINE.STEAM.DERIVED</t>
  </si>
  <si>
    <t>FUEL_EMI.ktCO2.CZ.PPA.PAPER.PAPER_MACHINE.STEAM.BIOMASS_WASTE</t>
  </si>
  <si>
    <t>FUEL_EMI.ktCO2.CZ.PPA.PAPER.PAPER_MACHINE.STEAM.STEAM_DISTR</t>
  </si>
  <si>
    <t>FUEL_EMI.ktCO2.CZ.PPA.PAPER.PAPER_MACHINE_ELEC.ELEC.ELEC</t>
  </si>
  <si>
    <t>FUEL_EMI.ktCO2.CZ.PPA.PAPER.FINISHING.TOTAL.TOTAL</t>
  </si>
  <si>
    <t>FUEL_EMI.ktCO2.CZ.PPA.PAPER.FINISHING.STEAM.SOLIDS</t>
  </si>
  <si>
    <t>FUEL_EMI.ktCO2.CZ.PPA.PAPER.FINISHING.STEAM.RFG</t>
  </si>
  <si>
    <t>FUEL_EMI.ktCO2.CZ.PPA.PAPER.FINISHING.STEAM.LPG</t>
  </si>
  <si>
    <t>FUEL_EMI.ktCO2.CZ.PPA.PAPER.FINISHING.STEAM.DIESEL_LIQBIO</t>
  </si>
  <si>
    <t>FUEL_EMI.ktCO2.CZ.PPA.PAPER.FINISHING.STEAM.RFO</t>
  </si>
  <si>
    <t>FUEL_EMI.ktCO2.CZ.PPA.PAPER.FINISHING.STEAM.OTHER</t>
  </si>
  <si>
    <t>FUEL_EMI.ktCO2.CZ.PPA.PAPER.FINISHING.STEAM.NG_BIOGAS</t>
  </si>
  <si>
    <t>FUEL_EMI.ktCO2.CZ.PPA.PAPER.FINISHING.STEAM.DERIVED</t>
  </si>
  <si>
    <t>FUEL_EMI.ktCO2.CZ.PPA.PAPER.FINISHING.STEAM.BIOMASS_WASTE</t>
  </si>
  <si>
    <t>FUEL_EMI.ktCO2.CZ.PPA.PAPER.FINISHING.STEAM.STEAM_DISTR</t>
  </si>
  <si>
    <t>FUEL_EMI.ktCO2.CZ.PPA.PAPER.FINISHING_ELEC.ELEC.ELEC</t>
  </si>
  <si>
    <t>FUEL_EMI.ktCO2.CZ.PPA.PRINT.TOTAL.TOTAL.TOTAL</t>
  </si>
  <si>
    <t>FUEL_EMI.ktCO2.CZ.PPA.PRINT.LIGHT.GENERIC.ELEC</t>
  </si>
  <si>
    <t>FUEL_EMI.ktCO2.CZ.PPA.PRINT.AIRCOMP.GENERIC.ELEC</t>
  </si>
  <si>
    <t>FUEL_EMI.ktCO2.CZ.PPA.PRINT.MOTOR.GENERIC.ELEC</t>
  </si>
  <si>
    <t>FUEL_EMI.ktCO2.CZ.PPA.PRINT.FANS.GENERIC.ELEC</t>
  </si>
  <si>
    <t>FUEL_EMI.ktCO2.CZ.PPA.PRINT.LOW_ENTH.TOTAL.TOTAL</t>
  </si>
  <si>
    <t>FUEL_EMI.ktCO2.CZ.PPA.PRINT.LOW_ENTH.THERM.DIESEL_LIQBIO</t>
  </si>
  <si>
    <t>FUEL_EMI.ktCO2.CZ.PPA.PRINT.LOW_ENTH.THERM.NG_BIOGAS</t>
  </si>
  <si>
    <t>FUEL_EMI.ktCO2.CZ.PPA.PRINT.LOW_ENTH.THERM.SOLAR_GEO</t>
  </si>
  <si>
    <t>FUEL_EMI.ktCO2.CZ.PPA.PRINT.LOW_ENTH.HP.AMBIENT</t>
  </si>
  <si>
    <t>FUEL_EMI.ktCO2.CZ.PPA.PRINT.LOW_ENTH.THERM.ELEC</t>
  </si>
  <si>
    <t>FUEL_EMI.ktCO2.CZ.PPA.PRINT.PRINTING.MECH.ELEC</t>
  </si>
  <si>
    <t>VA.Meuro2023.CZ.FBT.FBT</t>
  </si>
  <si>
    <t>Physical output (index)</t>
  </si>
  <si>
    <t>OUTPUT.index.CZ.FBT.FBT</t>
  </si>
  <si>
    <t>Installed capacity (production index)</t>
  </si>
  <si>
    <t>CAP.index.CZ.FBT.FBT</t>
  </si>
  <si>
    <t>Capacity investment (production index)</t>
  </si>
  <si>
    <t>NEWCAP.index.CZ.FBT.FBT</t>
  </si>
  <si>
    <t>Decommissioned capacity (production index)</t>
  </si>
  <si>
    <t>Idle capacity (production index)</t>
  </si>
  <si>
    <t>FEC.ktoe.CZ.FBT.FBT.TOTAL.TOTAL.TOTAL</t>
  </si>
  <si>
    <t>FEC.ktoe.CZ.FBT.FBT.TOTAL.TOTAL.SOLIDS</t>
  </si>
  <si>
    <t>FEC.ktoe.CZ.FBT.FBT.TOTAL.TOTAL.RFG</t>
  </si>
  <si>
    <t>FEC.ktoe.CZ.FBT.FBT.TOTAL.TOTAL.LPG</t>
  </si>
  <si>
    <t>FEC.ktoe.CZ.FBT.FBT.TOTAL.TOTAL.DIESEL</t>
  </si>
  <si>
    <t>FEC.ktoe.CZ.FBT.FBT.TOTAL.TOTAL.RFO</t>
  </si>
  <si>
    <t>FEC.ktoe.CZ.FBT.FBT.TOTAL.TOTAL.OTHER</t>
  </si>
  <si>
    <t>FEC.ktoe.CZ.FBT.FBT.TOTAL.TOTAL.NG</t>
  </si>
  <si>
    <t>FEC.ktoe.CZ.FBT.FBT.TOTAL.TOTAL.DERIVED</t>
  </si>
  <si>
    <t>FEC.ktoe.CZ.FBT.FBT.TOTAL.TOTAL.BIOMASS_WASTE</t>
  </si>
  <si>
    <t>FEC.ktoe.CZ.FBT.FBT.TOTAL.TOTAL.BIOGAS</t>
  </si>
  <si>
    <t>FEC.ktoe.CZ.FBT.FBT.TOTAL.TOTAL.LIQBIO</t>
  </si>
  <si>
    <t>FEC.ktoe.CZ.FBT.FBT.TOTAL.TOTAL.SOLAR</t>
  </si>
  <si>
    <t>FEC.ktoe.CZ.FBT.FBT.TOTAL.TOTAL.GEO</t>
  </si>
  <si>
    <t>FEC.ktoe.CZ.FBT.FBT.TOTAL.TOTAL.AMBIENT</t>
  </si>
  <si>
    <t>FEC.ktoe.CZ.FBT.FBT.TOTAL.TOTAL.STEAM_DISTR</t>
  </si>
  <si>
    <t>FEC.ktoe.CZ.FBT.FBT.TOTAL.TOTAL.ELEC</t>
  </si>
  <si>
    <t>Energy intensity (toe / physical output index)</t>
  </si>
  <si>
    <t>Useful energy demand intensity (toe useful / physical output index)</t>
  </si>
  <si>
    <t>FEC.ktoe.CZ.FBT.FBT.LIGHT.GENERIC.ELEC</t>
  </si>
  <si>
    <t>FEC.ktoe.CZ.FBT.FBT.AIRCOMP.GENERIC.ELEC</t>
  </si>
  <si>
    <t>FEC.ktoe.CZ.FBT.FBT.MOTOR.GENERIC.ELEC</t>
  </si>
  <si>
    <t>FEC.ktoe.CZ.FBT.FBT.FANS.GENERIC.ELEC</t>
  </si>
  <si>
    <t>FEC.ktoe.CZ.FBT.FBT.LOW_ENTH.TOTAL.TOTAL</t>
  </si>
  <si>
    <t>FEC.ktoe.CZ.FBT.FBT.LOW_ENTH.THERM.DIESEL_LIQBIO</t>
  </si>
  <si>
    <t>FEC.ktoe.CZ.FBT.FBT.LOW_ENTH.THERM.NG_BIOGAS</t>
  </si>
  <si>
    <t>FEC.ktoe.CZ.FBT.FBT.LOW_ENTH.THERM.SOLAR_GEO</t>
  </si>
  <si>
    <t>FEC.ktoe.CZ.FBT.FBT.LOW_ENTH.HP.AMBIENT</t>
  </si>
  <si>
    <t>FEC.ktoe.CZ.FBT.FBT.LOW_ENTH.THERM.ELEC</t>
  </si>
  <si>
    <t>Food: Oven (direct heat)</t>
  </si>
  <si>
    <t>Food: Direct Heat - Thermal</t>
  </si>
  <si>
    <t>FEC.ktoe.CZ.FBT.FBT.OVEN.THERM.TOTAL</t>
  </si>
  <si>
    <t>FEC.ktoe.CZ.FBT.FBT.OVEN.THERM.SOLIDS</t>
  </si>
  <si>
    <t>FEC.ktoe.CZ.FBT.FBT.OVEN.THERM.LPG</t>
  </si>
  <si>
    <t>FEC.ktoe.CZ.FBT.FBT.OVEN.THERM.DIESEL_LIQBIO</t>
  </si>
  <si>
    <t>FEC.ktoe.CZ.FBT.FBT.OVEN.THERM.RFO</t>
  </si>
  <si>
    <t>FEC.ktoe.CZ.FBT.FBT.OVEN.THERM.NG_BIOGAS</t>
  </si>
  <si>
    <t>Food: Direct Heat - Electric</t>
  </si>
  <si>
    <t>FEC.ktoe.CZ.FBT.FBT.OVEN.ELEC.ELEC</t>
  </si>
  <si>
    <t>Food: Direct Heat - Microwave</t>
  </si>
  <si>
    <t>FEC.ktoe.CZ.FBT.FBT.OVEN_MICROW.MICROW.ELEC</t>
  </si>
  <si>
    <t>Food: Specific process heat</t>
  </si>
  <si>
    <t>Food: Process Heat - Thermal</t>
  </si>
  <si>
    <t>FEC.ktoe.CZ.FBT.FBT.PROC_HEAT.THERM.TOTAL</t>
  </si>
  <si>
    <t>FEC.ktoe.CZ.FBT.FBT.PROC_HEAT.THERM.SOLIDS</t>
  </si>
  <si>
    <t>FEC.ktoe.CZ.FBT.FBT.PROC_HEAT.THERM.LPG</t>
  </si>
  <si>
    <t>FEC.ktoe.CZ.FBT.FBT.PROC_HEAT.THERM.DIESEL_LIQBIO</t>
  </si>
  <si>
    <t>FEC.ktoe.CZ.FBT.FBT.PROC_HEAT.THERM.RFO</t>
  </si>
  <si>
    <t>FEC.ktoe.CZ.FBT.FBT.PROC_HEAT.THERM.NG_BIOGAS</t>
  </si>
  <si>
    <t>Food: Process Heat - Electric</t>
  </si>
  <si>
    <t>FEC.ktoe.CZ.FBT.FBT.PROC_HEAT.ELEC.ELEC</t>
  </si>
  <si>
    <t>Food: Process Heat - Microwave</t>
  </si>
  <si>
    <t>FEC.ktoe.CZ.FBT.FBT.PROC_HEAT_MICROW.MICROW.ELEC</t>
  </si>
  <si>
    <t>Food: Steam processing</t>
  </si>
  <si>
    <t>FEC.ktoe.CZ.FBT.FBT.PROCESSING.TOTAL.TOTAL</t>
  </si>
  <si>
    <t>FEC.ktoe.CZ.FBT.FBT.PROCESSING.STEAM.SOLIDS</t>
  </si>
  <si>
    <t>FEC.ktoe.CZ.FBT.FBT.PROCESSING.STEAM.RFG</t>
  </si>
  <si>
    <t>FEC.ktoe.CZ.FBT.FBT.PROCESSING.STEAM.LPG</t>
  </si>
  <si>
    <t>FEC.ktoe.CZ.FBT.FBT.PROCESSING.STEAM.DIESEL_LIQBIO</t>
  </si>
  <si>
    <t>FEC.ktoe.CZ.FBT.FBT.PROCESSING.STEAM.RFO</t>
  </si>
  <si>
    <t>FEC.ktoe.CZ.FBT.FBT.PROCESSING.STEAM.OTHER</t>
  </si>
  <si>
    <t>FEC.ktoe.CZ.FBT.FBT.PROCESSING.STEAM.NG_BIOGAS</t>
  </si>
  <si>
    <t>FEC.ktoe.CZ.FBT.FBT.PROCESSING.STEAM.DERIVED</t>
  </si>
  <si>
    <t>FEC.ktoe.CZ.FBT.FBT.PROCESSING.STEAM.BIOMASS_WASTE</t>
  </si>
  <si>
    <t>FEC.ktoe.CZ.FBT.FBT.PROCESSING.STEAM.STEAM_DISTR</t>
  </si>
  <si>
    <t>Food: Drying</t>
  </si>
  <si>
    <t>Food: Thermal drying</t>
  </si>
  <si>
    <t>FEC.ktoe.CZ.FBT.FBT.DRYING.TOTAL.TOTAL</t>
  </si>
  <si>
    <t>FEC.ktoe.CZ.FBT.FBT.DRYING.THERM.SOLIDS</t>
  </si>
  <si>
    <t>FEC.ktoe.CZ.FBT.FBT.DRYING.THERM.LPG</t>
  </si>
  <si>
    <t>FEC.ktoe.CZ.FBT.FBT.DRYING.THERM.DIESEL_LIQBIO</t>
  </si>
  <si>
    <t>FEC.ktoe.CZ.FBT.FBT.DRYING.THERM.RFO</t>
  </si>
  <si>
    <t>FEC.ktoe.CZ.FBT.FBT.DRYING.THERM.NG_BIOGAS</t>
  </si>
  <si>
    <t>Food: Steam drying</t>
  </si>
  <si>
    <t>FEC.ktoe.CZ.FBT.FBT.DRYING_STEAM.TOTAL.TOTAL</t>
  </si>
  <si>
    <t>FEC.ktoe.CZ.FBT.FBT.DRYING_STEAM.STEAM.SOLIDS</t>
  </si>
  <si>
    <t>FEC.ktoe.CZ.FBT.FBT.DRYING_STEAM.STEAM.RFG</t>
  </si>
  <si>
    <t>FEC.ktoe.CZ.FBT.FBT.DRYING_STEAM.STEAM.LPG</t>
  </si>
  <si>
    <t>FEC.ktoe.CZ.FBT.FBT.DRYING_STEAM.STEAM.DIESEL_LIQBIO</t>
  </si>
  <si>
    <t>FEC.ktoe.CZ.FBT.FBT.DRYING_STEAM.STEAM.RFO</t>
  </si>
  <si>
    <t>FEC.ktoe.CZ.FBT.FBT.DRYING_STEAM.STEAM.OTHER</t>
  </si>
  <si>
    <t>FEC.ktoe.CZ.FBT.FBT.DRYING_STEAM.STEAM.NG_BIOGAS</t>
  </si>
  <si>
    <t>FEC.ktoe.CZ.FBT.FBT.DRYING_STEAM.STEAM.DERIVED</t>
  </si>
  <si>
    <t>FEC.ktoe.CZ.FBT.FBT.DRYING_STEAM.STEAM.BIOMASS_WASTE</t>
  </si>
  <si>
    <t>FEC.ktoe.CZ.FBT.FBT.DRYING_STEAM.STEAM.STEAM_DISTR</t>
  </si>
  <si>
    <t>Food: Electric drying</t>
  </si>
  <si>
    <t>FEC.ktoe.CZ.FBT.FBT.DRYING_ELEC.ELEC.ELEC</t>
  </si>
  <si>
    <t>Food: Freeze drying</t>
  </si>
  <si>
    <t>FEC.ktoe.CZ.FBT.FBT.DRYING_FREEZE.FREEZE_DRY.ELEC</t>
  </si>
  <si>
    <t>Food: Microwave drying</t>
  </si>
  <si>
    <t>FEC.ktoe.CZ.FBT.FBT.DRYING_MICROW.MICROW.ELEC</t>
  </si>
  <si>
    <t>Food: Process cooling and refrigeration</t>
  </si>
  <si>
    <t>Food: Thermal cooling</t>
  </si>
  <si>
    <t>FEC.ktoe.CZ.FBT.FBT.PROC_COOL_THERM.THERM.NG_BIOGAS</t>
  </si>
  <si>
    <t>Food: Steam cooling</t>
  </si>
  <si>
    <t>FEC.ktoe.CZ.FBT.FBT.PROC_COOL.TOTAL.TOTAL</t>
  </si>
  <si>
    <t>FEC.ktoe.CZ.FBT.FBT.PROC_COOL.STEAM.SOLIDS</t>
  </si>
  <si>
    <t>FEC.ktoe.CZ.FBT.FBT.PROC_COOL.STEAM.RFG</t>
  </si>
  <si>
    <t>FEC.ktoe.CZ.FBT.FBT.PROC_COOL.STEAM.LPG</t>
  </si>
  <si>
    <t>FEC.ktoe.CZ.FBT.FBT.PROC_COOL.STEAM.DIESEL_LIQBIO</t>
  </si>
  <si>
    <t>FEC.ktoe.CZ.FBT.FBT.PROC_COOL.STEAM.RFO</t>
  </si>
  <si>
    <t>FEC.ktoe.CZ.FBT.FBT.PROC_COOL.STEAM.OTHER</t>
  </si>
  <si>
    <t>FEC.ktoe.CZ.FBT.FBT.PROC_COOL.STEAM.NG_BIOGAS</t>
  </si>
  <si>
    <t>FEC.ktoe.CZ.FBT.FBT.PROC_COOL.STEAM.DERIVED</t>
  </si>
  <si>
    <t>FEC.ktoe.CZ.FBT.FBT.PROC_COOL.STEAM.BIOMASS_WASTE</t>
  </si>
  <si>
    <t>FEC.ktoe.CZ.FBT.FBT.PROC_COOL.STEAM.STEAM_DISTR</t>
  </si>
  <si>
    <t>Food: Electric cooling</t>
  </si>
  <si>
    <t>FEC.ktoe.CZ.FBT.FBT.PROC_COOL_ELEC.ELEC.ELEC</t>
  </si>
  <si>
    <t>Food: Electric machinery</t>
  </si>
  <si>
    <t>FEC.ktoe.CZ.FBT.FBT.GENERIC.MECH.ELEC</t>
  </si>
  <si>
    <t>UED.ktoe.CZ.FBT.FBT.TOTAL.TOTAL.TOTAL</t>
  </si>
  <si>
    <t>UED.ktoe.CZ.FBT.FBT.LIGHT.GENERIC.ELEC</t>
  </si>
  <si>
    <t>UED.ktoe.CZ.FBT.FBT.AIRCOMP.GENERIC.ELEC</t>
  </si>
  <si>
    <t>UED.ktoe.CZ.FBT.FBT.MOTOR.GENERIC.ELEC</t>
  </si>
  <si>
    <t>UED.ktoe.CZ.FBT.FBT.FANS.GENERIC.ELEC</t>
  </si>
  <si>
    <t>UED.ktoe.CZ.FBT.FBT.LOW_ENTH.TOTAL.TOTAL</t>
  </si>
  <si>
    <t>UED.ktoe.CZ.FBT.FBT.LOW_ENTH.THERM.DIESEL_LIQBIO</t>
  </si>
  <si>
    <t>UED.ktoe.CZ.FBT.FBT.LOW_ENTH.THERM.NG_BIOGAS</t>
  </si>
  <si>
    <t>UED.ktoe.CZ.FBT.FBT.LOW_ENTH.THERM.SOLAR_GEO</t>
  </si>
  <si>
    <t>UED.ktoe.CZ.FBT.FBT.LOW_ENTH.HP.AMBIENT</t>
  </si>
  <si>
    <t>UED.ktoe.CZ.FBT.FBT.LOW_ENTH.THERM.ELEC</t>
  </si>
  <si>
    <t>UED.ktoe.CZ.FBT.FBT.OVEN.THERM.TOTAL</t>
  </si>
  <si>
    <t>UED.ktoe.CZ.FBT.FBT.OVEN.THERM.SOLIDS</t>
  </si>
  <si>
    <t>UED.ktoe.CZ.FBT.FBT.OVEN.THERM.LPG</t>
  </si>
  <si>
    <t>UED.ktoe.CZ.FBT.FBT.OVEN.THERM.DIESEL_LIQBIO</t>
  </si>
  <si>
    <t>UED.ktoe.CZ.FBT.FBT.OVEN.THERM.RFO</t>
  </si>
  <si>
    <t>UED.ktoe.CZ.FBT.FBT.OVEN.THERM.NG_BIOGAS</t>
  </si>
  <si>
    <t>UED.ktoe.CZ.FBT.FBT.OVEN.ELEC.ELEC</t>
  </si>
  <si>
    <t>UED.ktoe.CZ.FBT.FBT.OVEN_MICROW.MICROW.ELEC</t>
  </si>
  <si>
    <t>UED.ktoe.CZ.FBT.FBT.PROC_HEAT.THERM.TOTAL</t>
  </si>
  <si>
    <t>UED.ktoe.CZ.FBT.FBT.PROC_HEAT.THERM.SOLIDS</t>
  </si>
  <si>
    <t>UED.ktoe.CZ.FBT.FBT.PROC_HEAT.THERM.LPG</t>
  </si>
  <si>
    <t>UED.ktoe.CZ.FBT.FBT.PROC_HEAT.THERM.DIESEL_LIQBIO</t>
  </si>
  <si>
    <t>UED.ktoe.CZ.FBT.FBT.PROC_HEAT.THERM.RFO</t>
  </si>
  <si>
    <t>UED.ktoe.CZ.FBT.FBT.PROC_HEAT.THERM.NG_BIOGAS</t>
  </si>
  <si>
    <t>UED.ktoe.CZ.FBT.FBT.PROC_HEAT.ELEC.ELEC</t>
  </si>
  <si>
    <t>UED.ktoe.CZ.FBT.FBT.PROC_HEAT_MICROW.MICROW.ELEC</t>
  </si>
  <si>
    <t>UED.ktoe.CZ.FBT.FBT.PROCESSING.TOTAL.TOTAL</t>
  </si>
  <si>
    <t>UED.ktoe.CZ.FBT.FBT.PROCESSING.STEAM.SOLIDS</t>
  </si>
  <si>
    <t>UED.ktoe.CZ.FBT.FBT.PROCESSING.STEAM.RFG</t>
  </si>
  <si>
    <t>UED.ktoe.CZ.FBT.FBT.PROCESSING.STEAM.LPG</t>
  </si>
  <si>
    <t>UED.ktoe.CZ.FBT.FBT.PROCESSING.STEAM.DIESEL_LIQBIO</t>
  </si>
  <si>
    <t>UED.ktoe.CZ.FBT.FBT.PROCESSING.STEAM.RFO</t>
  </si>
  <si>
    <t>UED.ktoe.CZ.FBT.FBT.PROCESSING.STEAM.OTHER</t>
  </si>
  <si>
    <t>UED.ktoe.CZ.FBT.FBT.PROCESSING.STEAM.NG_BIOGAS</t>
  </si>
  <si>
    <t>UED.ktoe.CZ.FBT.FBT.PROCESSING.STEAM.DERIVED</t>
  </si>
  <si>
    <t>UED.ktoe.CZ.FBT.FBT.PROCESSING.STEAM.BIOMASS_WASTE</t>
  </si>
  <si>
    <t>UED.ktoe.CZ.FBT.FBT.PROCESSING.STEAM.STEAM_DISTR</t>
  </si>
  <si>
    <t>UED.ktoe.CZ.FBT.FBT.DRYING.TOTAL.TOTAL</t>
  </si>
  <si>
    <t>UED.ktoe.CZ.FBT.FBT.DRYING.THERM.SOLIDS</t>
  </si>
  <si>
    <t>UED.ktoe.CZ.FBT.FBT.DRYING.THERM.LPG</t>
  </si>
  <si>
    <t>UED.ktoe.CZ.FBT.FBT.DRYING.THERM.DIESEL_LIQBIO</t>
  </si>
  <si>
    <t>UED.ktoe.CZ.FBT.FBT.DRYING.THERM.RFO</t>
  </si>
  <si>
    <t>UED.ktoe.CZ.FBT.FBT.DRYING.THERM.NG_BIOGAS</t>
  </si>
  <si>
    <t>UED.ktoe.CZ.FBT.FBT.DRYING_STEAM.TOTAL.TOTAL</t>
  </si>
  <si>
    <t>UED.ktoe.CZ.FBT.FBT.DRYING_STEAM.STEAM.SOLIDS</t>
  </si>
  <si>
    <t>UED.ktoe.CZ.FBT.FBT.DRYING_STEAM.STEAM.RFG</t>
  </si>
  <si>
    <t>UED.ktoe.CZ.FBT.FBT.DRYING_STEAM.STEAM.LPG</t>
  </si>
  <si>
    <t>UED.ktoe.CZ.FBT.FBT.DRYING_STEAM.STEAM.DIESEL_LIQBIO</t>
  </si>
  <si>
    <t>UED.ktoe.CZ.FBT.FBT.DRYING_STEAM.STEAM.RFO</t>
  </si>
  <si>
    <t>UED.ktoe.CZ.FBT.FBT.DRYING_STEAM.STEAM.OTHER</t>
  </si>
  <si>
    <t>UED.ktoe.CZ.FBT.FBT.DRYING_STEAM.STEAM.NG_BIOGAS</t>
  </si>
  <si>
    <t>UED.ktoe.CZ.FBT.FBT.DRYING_STEAM.STEAM.DERIVED</t>
  </si>
  <si>
    <t>UED.ktoe.CZ.FBT.FBT.DRYING_STEAM.STEAM.BIOMASS_WASTE</t>
  </si>
  <si>
    <t>UED.ktoe.CZ.FBT.FBT.DRYING_STEAM.STEAM.STEAM_DISTR</t>
  </si>
  <si>
    <t>UED.ktoe.CZ.FBT.FBT.DRYING_ELEC.ELEC.ELEC</t>
  </si>
  <si>
    <t>UED.ktoe.CZ.FBT.FBT.DRYING_FREEZE.FREEZE_DRY.ELEC</t>
  </si>
  <si>
    <t>UED.ktoe.CZ.FBT.FBT.DRYING_MICROW.MICROW.ELEC</t>
  </si>
  <si>
    <t>UED.ktoe.CZ.FBT.FBT.PROC_COOL_THERM.THERM.NG_BIOGAS</t>
  </si>
  <si>
    <t>UED.ktoe.CZ.FBT.FBT.PROC_COOL.TOTAL.TOTAL</t>
  </si>
  <si>
    <t>UED.ktoe.CZ.FBT.FBT.PROC_COOL.STEAM.SOLIDS</t>
  </si>
  <si>
    <t>UED.ktoe.CZ.FBT.FBT.PROC_COOL.STEAM.RFG</t>
  </si>
  <si>
    <t>UED.ktoe.CZ.FBT.FBT.PROC_COOL.STEAM.LPG</t>
  </si>
  <si>
    <t>UED.ktoe.CZ.FBT.FBT.PROC_COOL.STEAM.DIESEL_LIQBIO</t>
  </si>
  <si>
    <t>UED.ktoe.CZ.FBT.FBT.PROC_COOL.STEAM.RFO</t>
  </si>
  <si>
    <t>UED.ktoe.CZ.FBT.FBT.PROC_COOL.STEAM.OTHER</t>
  </si>
  <si>
    <t>UED.ktoe.CZ.FBT.FBT.PROC_COOL.STEAM.NG_BIOGAS</t>
  </si>
  <si>
    <t>UED.ktoe.CZ.FBT.FBT.PROC_COOL.STEAM.DERIVED</t>
  </si>
  <si>
    <t>UED.ktoe.CZ.FBT.FBT.PROC_COOL.STEAM.BIOMASS_WASTE</t>
  </si>
  <si>
    <t>UED.ktoe.CZ.FBT.FBT.PROC_COOL.STEAM.STEAM_DISTR</t>
  </si>
  <si>
    <t>UED.ktoe.CZ.FBT.FBT.PROC_COOL_ELEC.ELEC.ELEC</t>
  </si>
  <si>
    <t>UED.ktoe.CZ.FBT.FBT.GENERIC.MECH.ELEC</t>
  </si>
  <si>
    <t>FUEL_EMI.ktCO2.CZ.FBT.FBT.TOTAL.TOTAL.TOTAL</t>
  </si>
  <si>
    <t>FUEL_EMI.ktCO2.CZ.FBT.FBT.LIGHT.GENERIC.ELEC</t>
  </si>
  <si>
    <t>FUEL_EMI.ktCO2.CZ.FBT.FBT.AIRCOMP.GENERIC.ELEC</t>
  </si>
  <si>
    <t>FUEL_EMI.ktCO2.CZ.FBT.FBT.MOTOR.GENERIC.ELEC</t>
  </si>
  <si>
    <t>FUEL_EMI.ktCO2.CZ.FBT.FBT.FANS.GENERIC.ELEC</t>
  </si>
  <si>
    <t>FUEL_EMI.ktCO2.CZ.FBT.FBT.LOW_ENTH.TOTAL.TOTAL</t>
  </si>
  <si>
    <t>FUEL_EMI.ktCO2.CZ.FBT.FBT.LOW_ENTH.THERM.DIESEL_LIQBIO</t>
  </si>
  <si>
    <t>FUEL_EMI.ktCO2.CZ.FBT.FBT.LOW_ENTH.THERM.NG_BIOGAS</t>
  </si>
  <si>
    <t>FUEL_EMI.ktCO2.CZ.FBT.FBT.LOW_ENTH.THERM.SOLAR_GEO</t>
  </si>
  <si>
    <t>FUEL_EMI.ktCO2.CZ.FBT.FBT.LOW_ENTH.HP.AMBIENT</t>
  </si>
  <si>
    <t>FUEL_EMI.ktCO2.CZ.FBT.FBT.LOW_ENTH.THERM.ELEC</t>
  </si>
  <si>
    <t>FUEL_EMI.ktCO2.CZ.FBT.FBT.OVEN.THERM.TOTAL</t>
  </si>
  <si>
    <t>FUEL_EMI.ktCO2.CZ.FBT.FBT.OVEN.THERM.SOLIDS</t>
  </si>
  <si>
    <t>FUEL_EMI.ktCO2.CZ.FBT.FBT.OVEN.THERM.LPG</t>
  </si>
  <si>
    <t>FUEL_EMI.ktCO2.CZ.FBT.FBT.OVEN.THERM.DIESEL_LIQBIO</t>
  </si>
  <si>
    <t>FUEL_EMI.ktCO2.CZ.FBT.FBT.OVEN.THERM.RFO</t>
  </si>
  <si>
    <t>FUEL_EMI.ktCO2.CZ.FBT.FBT.OVEN.THERM.NG_BIOGAS</t>
  </si>
  <si>
    <t>FUEL_EMI.ktCO2.CZ.FBT.FBT.OVEN.ELEC.ELEC</t>
  </si>
  <si>
    <t>FUEL_EMI.ktCO2.CZ.FBT.FBT.OVEN_MICROW.MICROW.ELEC</t>
  </si>
  <si>
    <t>FUEL_EMI.ktCO2.CZ.FBT.FBT.PROC_HEAT.THERM.TOTAL</t>
  </si>
  <si>
    <t>FUEL_EMI.ktCO2.CZ.FBT.FBT.PROC_HEAT.THERM.SOLIDS</t>
  </si>
  <si>
    <t>FUEL_EMI.ktCO2.CZ.FBT.FBT.PROC_HEAT.THERM.LPG</t>
  </si>
  <si>
    <t>FUEL_EMI.ktCO2.CZ.FBT.FBT.PROC_HEAT.THERM.DIESEL_LIQBIO</t>
  </si>
  <si>
    <t>FUEL_EMI.ktCO2.CZ.FBT.FBT.PROC_HEAT.THERM.RFO</t>
  </si>
  <si>
    <t>FUEL_EMI.ktCO2.CZ.FBT.FBT.PROC_HEAT.THERM.NG_BIOGAS</t>
  </si>
  <si>
    <t>FUEL_EMI.ktCO2.CZ.FBT.FBT.PROC_HEAT.ELEC.ELEC</t>
  </si>
  <si>
    <t>FUEL_EMI.ktCO2.CZ.FBT.FBT.PROC_HEAT_MICROW.MICROW.ELEC</t>
  </si>
  <si>
    <t>FUEL_EMI.ktCO2.CZ.FBT.FBT.PROCESSING.TOTAL.TOTAL</t>
  </si>
  <si>
    <t>FUEL_EMI.ktCO2.CZ.FBT.FBT.PROCESSING.STEAM.SOLIDS</t>
  </si>
  <si>
    <t>FUEL_EMI.ktCO2.CZ.FBT.FBT.PROCESSING.STEAM.RFG</t>
  </si>
  <si>
    <t>FUEL_EMI.ktCO2.CZ.FBT.FBT.PROCESSING.STEAM.LPG</t>
  </si>
  <si>
    <t>FUEL_EMI.ktCO2.CZ.FBT.FBT.PROCESSING.STEAM.DIESEL_LIQBIO</t>
  </si>
  <si>
    <t>FUEL_EMI.ktCO2.CZ.FBT.FBT.PROCESSING.STEAM.RFO</t>
  </si>
  <si>
    <t>FUEL_EMI.ktCO2.CZ.FBT.FBT.PROCESSING.STEAM.OTHER</t>
  </si>
  <si>
    <t>FUEL_EMI.ktCO2.CZ.FBT.FBT.PROCESSING.STEAM.NG_BIOGAS</t>
  </si>
  <si>
    <t>FUEL_EMI.ktCO2.CZ.FBT.FBT.PROCESSING.STEAM.DERIVED</t>
  </si>
  <si>
    <t>FUEL_EMI.ktCO2.CZ.FBT.FBT.PROCESSING.STEAM.BIOMASS_WASTE</t>
  </si>
  <si>
    <t>FUEL_EMI.ktCO2.CZ.FBT.FBT.PROCESSING.STEAM.STEAM_DISTR</t>
  </si>
  <si>
    <t>FUEL_EMI.ktCO2.CZ.FBT.FBT.DRYING.TOTAL.TOTAL</t>
  </si>
  <si>
    <t>FUEL_EMI.ktCO2.CZ.FBT.FBT.DRYING.THERM.SOLIDS</t>
  </si>
  <si>
    <t>FUEL_EMI.ktCO2.CZ.FBT.FBT.DRYING.THERM.LPG</t>
  </si>
  <si>
    <t>FUEL_EMI.ktCO2.CZ.FBT.FBT.DRYING.THERM.DIESEL_LIQBIO</t>
  </si>
  <si>
    <t>FUEL_EMI.ktCO2.CZ.FBT.FBT.DRYING.THERM.RFO</t>
  </si>
  <si>
    <t>FUEL_EMI.ktCO2.CZ.FBT.FBT.DRYING.THERM.NG_BIOGAS</t>
  </si>
  <si>
    <t>FUEL_EMI.ktCO2.CZ.FBT.FBT.DRYING_STEAM.TOTAL.TOTAL</t>
  </si>
  <si>
    <t>FUEL_EMI.ktCO2.CZ.FBT.FBT.DRYING_STEAM.STEAM.SOLIDS</t>
  </si>
  <si>
    <t>FUEL_EMI.ktCO2.CZ.FBT.FBT.DRYING_STEAM.STEAM.RFG</t>
  </si>
  <si>
    <t>FUEL_EMI.ktCO2.CZ.FBT.FBT.DRYING_STEAM.STEAM.LPG</t>
  </si>
  <si>
    <t>FUEL_EMI.ktCO2.CZ.FBT.FBT.DRYING_STEAM.STEAM.DIESEL_LIQBIO</t>
  </si>
  <si>
    <t>FUEL_EMI.ktCO2.CZ.FBT.FBT.DRYING_STEAM.STEAM.RFO</t>
  </si>
  <si>
    <t>FUEL_EMI.ktCO2.CZ.FBT.FBT.DRYING_STEAM.STEAM.OTHER</t>
  </si>
  <si>
    <t>FUEL_EMI.ktCO2.CZ.FBT.FBT.DRYING_STEAM.STEAM.NG_BIOGAS</t>
  </si>
  <si>
    <t>FUEL_EMI.ktCO2.CZ.FBT.FBT.DRYING_STEAM.STEAM.DERIVED</t>
  </si>
  <si>
    <t>FUEL_EMI.ktCO2.CZ.FBT.FBT.DRYING_STEAM.STEAM.BIOMASS_WASTE</t>
  </si>
  <si>
    <t>FUEL_EMI.ktCO2.CZ.FBT.FBT.DRYING_STEAM.STEAM.STEAM_DISTR</t>
  </si>
  <si>
    <t>FUEL_EMI.ktCO2.CZ.FBT.FBT.DRYING_ELEC.ELEC.ELEC</t>
  </si>
  <si>
    <t>FUEL_EMI.ktCO2.CZ.FBT.FBT.DRYING_FREEZE.FREEZE_DRY.ELEC</t>
  </si>
  <si>
    <t>FUEL_EMI.ktCO2.CZ.FBT.FBT.DRYING_MICROW.MICROW.ELEC</t>
  </si>
  <si>
    <t>FUEL_EMI.ktCO2.CZ.FBT.FBT.PROC_COOL_THERM.THERM.NG_BIOGAS</t>
  </si>
  <si>
    <t>FUEL_EMI.ktCO2.CZ.FBT.FBT.PROC_COOL.TOTAL.TOTAL</t>
  </si>
  <si>
    <t>FUEL_EMI.ktCO2.CZ.FBT.FBT.PROC_COOL.STEAM.SOLIDS</t>
  </si>
  <si>
    <t>FUEL_EMI.ktCO2.CZ.FBT.FBT.PROC_COOL.STEAM.RFG</t>
  </si>
  <si>
    <t>FUEL_EMI.ktCO2.CZ.FBT.FBT.PROC_COOL.STEAM.LPG</t>
  </si>
  <si>
    <t>FUEL_EMI.ktCO2.CZ.FBT.FBT.PROC_COOL.STEAM.DIESEL_LIQBIO</t>
  </si>
  <si>
    <t>FUEL_EMI.ktCO2.CZ.FBT.FBT.PROC_COOL.STEAM.RFO</t>
  </si>
  <si>
    <t>FUEL_EMI.ktCO2.CZ.FBT.FBT.PROC_COOL.STEAM.OTHER</t>
  </si>
  <si>
    <t>FUEL_EMI.ktCO2.CZ.FBT.FBT.PROC_COOL.STEAM.NG_BIOGAS</t>
  </si>
  <si>
    <t>FUEL_EMI.ktCO2.CZ.FBT.FBT.PROC_COOL.STEAM.DERIVED</t>
  </si>
  <si>
    <t>FUEL_EMI.ktCO2.CZ.FBT.FBT.PROC_COOL.STEAM.BIOMASS_WASTE</t>
  </si>
  <si>
    <t>FUEL_EMI.ktCO2.CZ.FBT.FBT.PROC_COOL.STEAM.STEAM_DISTR</t>
  </si>
  <si>
    <t>FUEL_EMI.ktCO2.CZ.FBT.FBT.PROC_COOL_ELEC.ELEC.ELEC</t>
  </si>
  <si>
    <t>FUEL_EMI.ktCO2.CZ.FBT.FBT.GENERIC.MECH.ELEC</t>
  </si>
  <si>
    <t>VA.Meuro2023.CZ.TRE.TRE</t>
  </si>
  <si>
    <t>OUTPUT.index.CZ.TRE.TRE</t>
  </si>
  <si>
    <t>CAP.index.CZ.TRE.TRE</t>
  </si>
  <si>
    <t>NEWCAP.index.CZ.TRE.TRE</t>
  </si>
  <si>
    <t>FEC.ktoe.CZ.TRE.TRE.TOTAL.TOTAL.TOTAL</t>
  </si>
  <si>
    <t>FEC.ktoe.CZ.TRE.TRE.TOTAL.TOTAL.SOLIDS</t>
  </si>
  <si>
    <t>FEC.ktoe.CZ.TRE.TRE.TOTAL.TOTAL.RFG</t>
  </si>
  <si>
    <t>FEC.ktoe.CZ.TRE.TRE.TOTAL.TOTAL.LPG</t>
  </si>
  <si>
    <t>FEC.ktoe.CZ.TRE.TRE.TOTAL.TOTAL.DIESEL</t>
  </si>
  <si>
    <t>FEC.ktoe.CZ.TRE.TRE.TOTAL.TOTAL.RFO</t>
  </si>
  <si>
    <t>FEC.ktoe.CZ.TRE.TRE.TOTAL.TOTAL.OTHER</t>
  </si>
  <si>
    <t>FEC.ktoe.CZ.TRE.TRE.TOTAL.TOTAL.NG</t>
  </si>
  <si>
    <t>FEC.ktoe.CZ.TRE.TRE.TOTAL.TOTAL.DERIVED</t>
  </si>
  <si>
    <t>FEC.ktoe.CZ.TRE.TRE.TOTAL.TOTAL.BIOMASS_WASTE</t>
  </si>
  <si>
    <t>FEC.ktoe.CZ.TRE.TRE.TOTAL.TOTAL.BIOGAS</t>
  </si>
  <si>
    <t>FEC.ktoe.CZ.TRE.TRE.TOTAL.TOTAL.LIQBIO</t>
  </si>
  <si>
    <t>FEC.ktoe.CZ.TRE.TRE.TOTAL.TOTAL.SOLAR</t>
  </si>
  <si>
    <t>FEC.ktoe.CZ.TRE.TRE.TOTAL.TOTAL.GEO</t>
  </si>
  <si>
    <t>FEC.ktoe.CZ.TRE.TRE.TOTAL.TOTAL.AMBIENT</t>
  </si>
  <si>
    <t>FEC.ktoe.CZ.TRE.TRE.TOTAL.TOTAL.STEAM_DISTR</t>
  </si>
  <si>
    <t>FEC.ktoe.CZ.TRE.TRE.TOTAL.TOTAL.ELEC</t>
  </si>
  <si>
    <t>FEC.ktoe.CZ.TRE.TRE.LIGHT.GENERIC.ELEC</t>
  </si>
  <si>
    <t>FEC.ktoe.CZ.TRE.TRE.AIRCOMP.GENERIC.ELEC</t>
  </si>
  <si>
    <t>FEC.ktoe.CZ.TRE.TRE.MOTOR.GENERIC.ELEC</t>
  </si>
  <si>
    <t>FEC.ktoe.CZ.TRE.TRE.FANS.GENERIC.ELEC</t>
  </si>
  <si>
    <t>FEC.ktoe.CZ.TRE.TRE.LOW_ENTH.TOTAL.TOTAL</t>
  </si>
  <si>
    <t>FEC.ktoe.CZ.TRE.TRE.LOW_ENTH.THERM.DIESEL_LIQBIO</t>
  </si>
  <si>
    <t>FEC.ktoe.CZ.TRE.TRE.LOW_ENTH.THERM.NG_BIOGAS</t>
  </si>
  <si>
    <t>FEC.ktoe.CZ.TRE.TRE.LOW_ENTH.THERM.SOLAR_GEO</t>
  </si>
  <si>
    <t>FEC.ktoe.CZ.TRE.TRE.LOW_ENTH.HP.AMBIENT</t>
  </si>
  <si>
    <t>FEC.ktoe.CZ.TRE.TRE.LOW_ENTH.THERM.ELEC</t>
  </si>
  <si>
    <t>Trans. Eq.: Foundries</t>
  </si>
  <si>
    <t>Trans. Eq.: Thermal Foundries</t>
  </si>
  <si>
    <t>FEC.ktoe.CZ.TRE.TRE.FOUNDRY.THERM.TOTAL</t>
  </si>
  <si>
    <t>FEC.ktoe.CZ.TRE.TRE.FOUNDRY.THERM.SOLIDS</t>
  </si>
  <si>
    <t>FEC.ktoe.CZ.TRE.TRE.FOUNDRY.THERM.LPG</t>
  </si>
  <si>
    <t>FEC.ktoe.CZ.TRE.TRE.FOUNDRY.THERM.DIESEL_LIQBIO</t>
  </si>
  <si>
    <t>FEC.ktoe.CZ.TRE.TRE.FOUNDRY.THERM.RFO</t>
  </si>
  <si>
    <t>FEC.ktoe.CZ.TRE.TRE.FOUNDRY.THERM.NG_BIOGAS</t>
  </si>
  <si>
    <t>Trans. Eq.: Electric Foundries</t>
  </si>
  <si>
    <t>FEC.ktoe.CZ.TRE.TRE.FOUNDRY.ELEC.ELEC</t>
  </si>
  <si>
    <t>Trans. Eq.: Connection techniques</t>
  </si>
  <si>
    <t>Trans. Eq.: Thermal connection</t>
  </si>
  <si>
    <t>FEC.ktoe.CZ.TRE.TRE.CONNECTION_THERM.THERM.NG_BIOGAS</t>
  </si>
  <si>
    <t>Trans. Eq.: Electric connection</t>
  </si>
  <si>
    <t>FEC.ktoe.CZ.TRE.TRE.CONNECTION_ELEC.ELEC.ELEC</t>
  </si>
  <si>
    <t>Trans. Eq.: Heat treatment</t>
  </si>
  <si>
    <t>Trans. Eq.: Heat treatment - Thermal</t>
  </si>
  <si>
    <t>FEC.ktoe.CZ.TRE.TRE.HEAT_TREAT.THERM.TOTAL</t>
  </si>
  <si>
    <t>FEC.ktoe.CZ.TRE.TRE.HEAT_TREAT.THERM.SOLIDS</t>
  </si>
  <si>
    <t>FEC.ktoe.CZ.TRE.TRE.HEAT_TREAT.THERM.LPG</t>
  </si>
  <si>
    <t>FEC.ktoe.CZ.TRE.TRE.HEAT_TREAT.THERM.DIESEL_LIQBIO</t>
  </si>
  <si>
    <t>FEC.ktoe.CZ.TRE.TRE.HEAT_TREAT.THERM.RFO</t>
  </si>
  <si>
    <t>FEC.ktoe.CZ.TRE.TRE.HEAT_TREAT.THERM.NG_BIOGAS</t>
  </si>
  <si>
    <t>Trans. Eq.: Heat treatment - Electric</t>
  </si>
  <si>
    <t>FEC.ktoe.CZ.TRE.TRE.HEAT_TREAT.ELEC.ELEC</t>
  </si>
  <si>
    <t>Trans. Eq.: Steam processing</t>
  </si>
  <si>
    <t>FEC.ktoe.CZ.TRE.TRE.PROCESSING.TOTAL.TOTAL</t>
  </si>
  <si>
    <t>FEC.ktoe.CZ.TRE.TRE.PROCESSING.STEAM.SOLIDS</t>
  </si>
  <si>
    <t>FEC.ktoe.CZ.TRE.TRE.PROCESSING.STEAM.RFG</t>
  </si>
  <si>
    <t>FEC.ktoe.CZ.TRE.TRE.PROCESSING.STEAM.LPG</t>
  </si>
  <si>
    <t>FEC.ktoe.CZ.TRE.TRE.PROCESSING.STEAM.DIESEL_LIQBIO</t>
  </si>
  <si>
    <t>FEC.ktoe.CZ.TRE.TRE.PROCESSING.STEAM.RFO</t>
  </si>
  <si>
    <t>FEC.ktoe.CZ.TRE.TRE.PROCESSING.STEAM.OTHER</t>
  </si>
  <si>
    <t>FEC.ktoe.CZ.TRE.TRE.PROCESSING.STEAM.NG_BIOGAS</t>
  </si>
  <si>
    <t>FEC.ktoe.CZ.TRE.TRE.PROCESSING.STEAM.DERIVED</t>
  </si>
  <si>
    <t>FEC.ktoe.CZ.TRE.TRE.PROCESSING.STEAM.BIOMASS_WASTE</t>
  </si>
  <si>
    <t>FEC.ktoe.CZ.TRE.TRE.PROCESSING.STEAM.STEAM_DISTR</t>
  </si>
  <si>
    <t>Trans. Eq.: General machinery</t>
  </si>
  <si>
    <t>FEC.ktoe.CZ.TRE.TRE.GENERIC.MECH.ELEC</t>
  </si>
  <si>
    <t>Trans. Eq.: Product finishing</t>
  </si>
  <si>
    <t>FEC.ktoe.CZ.TRE.TRE.FINISHING.THERM.ELEC</t>
  </si>
  <si>
    <t>UED.ktoe.CZ.TRE.TRE.TOTAL.TOTAL.TOTAL</t>
  </si>
  <si>
    <t>UED.ktoe.CZ.TRE.TRE.LIGHT.GENERIC.ELEC</t>
  </si>
  <si>
    <t>UED.ktoe.CZ.TRE.TRE.AIRCOMP.GENERIC.ELEC</t>
  </si>
  <si>
    <t>UED.ktoe.CZ.TRE.TRE.MOTOR.GENERIC.ELEC</t>
  </si>
  <si>
    <t>UED.ktoe.CZ.TRE.TRE.FANS.GENERIC.ELEC</t>
  </si>
  <si>
    <t>UED.ktoe.CZ.TRE.TRE.LOW_ENTH.TOTAL.TOTAL</t>
  </si>
  <si>
    <t>UED.ktoe.CZ.TRE.TRE.LOW_ENTH.THERM.DIESEL_LIQBIO</t>
  </si>
  <si>
    <t>UED.ktoe.CZ.TRE.TRE.LOW_ENTH.THERM.NG_BIOGAS</t>
  </si>
  <si>
    <t>UED.ktoe.CZ.TRE.TRE.LOW_ENTH.THERM.SOLAR_GEO</t>
  </si>
  <si>
    <t>UED.ktoe.CZ.TRE.TRE.LOW_ENTH.HP.AMBIENT</t>
  </si>
  <si>
    <t>UED.ktoe.CZ.TRE.TRE.LOW_ENTH.THERM.ELEC</t>
  </si>
  <si>
    <t>UED.ktoe.CZ.TRE.TRE.FOUNDRY.THERM.TOTAL</t>
  </si>
  <si>
    <t>UED.ktoe.CZ.TRE.TRE.FOUNDRY.THERM.SOLIDS</t>
  </si>
  <si>
    <t>UED.ktoe.CZ.TRE.TRE.FOUNDRY.THERM.LPG</t>
  </si>
  <si>
    <t>UED.ktoe.CZ.TRE.TRE.FOUNDRY.THERM.DIESEL_LIQBIO</t>
  </si>
  <si>
    <t>UED.ktoe.CZ.TRE.TRE.FOUNDRY.THERM.RFO</t>
  </si>
  <si>
    <t>UED.ktoe.CZ.TRE.TRE.FOUNDRY.THERM.NG_BIOGAS</t>
  </si>
  <si>
    <t>UED.ktoe.CZ.TRE.TRE.FOUNDRY.ELEC.ELEC</t>
  </si>
  <si>
    <t>UED.ktoe.CZ.TRE.TRE.CONNECTION_THERM.THERM.NG_BIOGAS</t>
  </si>
  <si>
    <t>UED.ktoe.CZ.TRE.TRE.CONNECTION_ELEC.ELEC.ELEC</t>
  </si>
  <si>
    <t>UED.ktoe.CZ.TRE.TRE.HEAT_TREAT.THERM.TOTAL</t>
  </si>
  <si>
    <t>UED.ktoe.CZ.TRE.TRE.HEAT_TREAT.THERM.SOLIDS</t>
  </si>
  <si>
    <t>UED.ktoe.CZ.TRE.TRE.HEAT_TREAT.THERM.LPG</t>
  </si>
  <si>
    <t>UED.ktoe.CZ.TRE.TRE.HEAT_TREAT.THERM.DIESEL_LIQBIO</t>
  </si>
  <si>
    <t>UED.ktoe.CZ.TRE.TRE.HEAT_TREAT.THERM.RFO</t>
  </si>
  <si>
    <t>UED.ktoe.CZ.TRE.TRE.HEAT_TREAT.THERM.NG_BIOGAS</t>
  </si>
  <si>
    <t>UED.ktoe.CZ.TRE.TRE.HEAT_TREAT.ELEC.ELEC</t>
  </si>
  <si>
    <t>UED.ktoe.CZ.TRE.TRE.PROCESSING.TOTAL.TOTAL</t>
  </si>
  <si>
    <t>UED.ktoe.CZ.TRE.TRE.PROCESSING.STEAM.SOLIDS</t>
  </si>
  <si>
    <t>UED.ktoe.CZ.TRE.TRE.PROCESSING.STEAM.RFG</t>
  </si>
  <si>
    <t>UED.ktoe.CZ.TRE.TRE.PROCESSING.STEAM.LPG</t>
  </si>
  <si>
    <t>UED.ktoe.CZ.TRE.TRE.PROCESSING.STEAM.DIESEL_LIQBIO</t>
  </si>
  <si>
    <t>UED.ktoe.CZ.TRE.TRE.PROCESSING.STEAM.RFO</t>
  </si>
  <si>
    <t>UED.ktoe.CZ.TRE.TRE.PROCESSING.STEAM.OTHER</t>
  </si>
  <si>
    <t>UED.ktoe.CZ.TRE.TRE.PROCESSING.STEAM.NG_BIOGAS</t>
  </si>
  <si>
    <t>UED.ktoe.CZ.TRE.TRE.PROCESSING.STEAM.DERIVED</t>
  </si>
  <si>
    <t>UED.ktoe.CZ.TRE.TRE.PROCESSING.STEAM.BIOMASS_WASTE</t>
  </si>
  <si>
    <t>UED.ktoe.CZ.TRE.TRE.PROCESSING.STEAM.STEAM_DISTR</t>
  </si>
  <si>
    <t>UED.ktoe.CZ.TRE.TRE.GENERIC.MECH.ELEC</t>
  </si>
  <si>
    <t>UED.ktoe.CZ.TRE.TRE.FINISHING.THERM.ELEC</t>
  </si>
  <si>
    <t>FUEL_EMI.ktCO2.CZ.TRE.TRE.TOTAL.TOTAL.TOTAL</t>
  </si>
  <si>
    <t>FUEL_EMI.ktCO2.CZ.TRE.TRE.LIGHT.GENERIC.ELEC</t>
  </si>
  <si>
    <t>FUEL_EMI.ktCO2.CZ.TRE.TRE.AIRCOMP.GENERIC.ELEC</t>
  </si>
  <si>
    <t>FUEL_EMI.ktCO2.CZ.TRE.TRE.MOTOR.GENERIC.ELEC</t>
  </si>
  <si>
    <t>FUEL_EMI.ktCO2.CZ.TRE.TRE.FANS.GENERIC.ELEC</t>
  </si>
  <si>
    <t>FUEL_EMI.ktCO2.CZ.TRE.TRE.LOW_ENTH.TOTAL.TOTAL</t>
  </si>
  <si>
    <t>FUEL_EMI.ktCO2.CZ.TRE.TRE.LOW_ENTH.THERM.DIESEL_LIQBIO</t>
  </si>
  <si>
    <t>FUEL_EMI.ktCO2.CZ.TRE.TRE.LOW_ENTH.THERM.NG_BIOGAS</t>
  </si>
  <si>
    <t>FUEL_EMI.ktCO2.CZ.TRE.TRE.LOW_ENTH.THERM.SOLAR_GEO</t>
  </si>
  <si>
    <t>FUEL_EMI.ktCO2.CZ.TRE.TRE.LOW_ENTH.HP.AMBIENT</t>
  </si>
  <si>
    <t>FUEL_EMI.ktCO2.CZ.TRE.TRE.LOW_ENTH.THERM.ELEC</t>
  </si>
  <si>
    <t>FUEL_EMI.ktCO2.CZ.TRE.TRE.FOUNDRY.THERM.TOTAL</t>
  </si>
  <si>
    <t>FUEL_EMI.ktCO2.CZ.TRE.TRE.FOUNDRY.THERM.SOLIDS</t>
  </si>
  <si>
    <t>FUEL_EMI.ktCO2.CZ.TRE.TRE.FOUNDRY.THERM.LPG</t>
  </si>
  <si>
    <t>FUEL_EMI.ktCO2.CZ.TRE.TRE.FOUNDRY.THERM.DIESEL_LIQBIO</t>
  </si>
  <si>
    <t>FUEL_EMI.ktCO2.CZ.TRE.TRE.FOUNDRY.THERM.RFO</t>
  </si>
  <si>
    <t>FUEL_EMI.ktCO2.CZ.TRE.TRE.FOUNDRY.THERM.NG_BIOGAS</t>
  </si>
  <si>
    <t>FUEL_EMI.ktCO2.CZ.TRE.TRE.FOUNDRY.ELEC.ELEC</t>
  </si>
  <si>
    <t>FUEL_EMI.ktCO2.CZ.TRE.TRE.CONNECTION_THERM.THERM.NG_BIOGAS</t>
  </si>
  <si>
    <t>FUEL_EMI.ktCO2.CZ.TRE.TRE.CONNECTION_ELEC.ELEC.ELEC</t>
  </si>
  <si>
    <t>FUEL_EMI.ktCO2.CZ.TRE.TRE.HEAT_TREAT.THERM.TOTAL</t>
  </si>
  <si>
    <t>FUEL_EMI.ktCO2.CZ.TRE.TRE.HEAT_TREAT.THERM.SOLIDS</t>
  </si>
  <si>
    <t>FUEL_EMI.ktCO2.CZ.TRE.TRE.HEAT_TREAT.THERM.LPG</t>
  </si>
  <si>
    <t>FUEL_EMI.ktCO2.CZ.TRE.TRE.HEAT_TREAT.THERM.DIESEL_LIQBIO</t>
  </si>
  <si>
    <t>FUEL_EMI.ktCO2.CZ.TRE.TRE.HEAT_TREAT.THERM.RFO</t>
  </si>
  <si>
    <t>FUEL_EMI.ktCO2.CZ.TRE.TRE.HEAT_TREAT.THERM.NG_BIOGAS</t>
  </si>
  <si>
    <t>FUEL_EMI.ktCO2.CZ.TRE.TRE.HEAT_TREAT.ELEC.ELEC</t>
  </si>
  <si>
    <t>FUEL_EMI.ktCO2.CZ.TRE.TRE.PROCESSING.TOTAL.TOTAL</t>
  </si>
  <si>
    <t>FUEL_EMI.ktCO2.CZ.TRE.TRE.PROCESSING.STEAM.SOLIDS</t>
  </si>
  <si>
    <t>FUEL_EMI.ktCO2.CZ.TRE.TRE.PROCESSING.STEAM.RFG</t>
  </si>
  <si>
    <t>FUEL_EMI.ktCO2.CZ.TRE.TRE.PROCESSING.STEAM.LPG</t>
  </si>
  <si>
    <t>FUEL_EMI.ktCO2.CZ.TRE.TRE.PROCESSING.STEAM.DIESEL_LIQBIO</t>
  </si>
  <si>
    <t>FUEL_EMI.ktCO2.CZ.TRE.TRE.PROCESSING.STEAM.RFO</t>
  </si>
  <si>
    <t>FUEL_EMI.ktCO2.CZ.TRE.TRE.PROCESSING.STEAM.OTHER</t>
  </si>
  <si>
    <t>FUEL_EMI.ktCO2.CZ.TRE.TRE.PROCESSING.STEAM.NG_BIOGAS</t>
  </si>
  <si>
    <t>FUEL_EMI.ktCO2.CZ.TRE.TRE.PROCESSING.STEAM.DERIVED</t>
  </si>
  <si>
    <t>FUEL_EMI.ktCO2.CZ.TRE.TRE.PROCESSING.STEAM.BIOMASS_WASTE</t>
  </si>
  <si>
    <t>FUEL_EMI.ktCO2.CZ.TRE.TRE.PROCESSING.STEAM.STEAM_DISTR</t>
  </si>
  <si>
    <t>FUEL_EMI.ktCO2.CZ.TRE.TRE.GENERIC.MECH.ELEC</t>
  </si>
  <si>
    <t>FUEL_EMI.ktCO2.CZ.TRE.TRE.FINISHING.THERM.ELEC</t>
  </si>
  <si>
    <t>VA.Meuro2023.CZ.MAE.MAE</t>
  </si>
  <si>
    <t>OUTPUT.index.CZ.MAE.MAE</t>
  </si>
  <si>
    <t>CAP.index.CZ.MAE.MAE</t>
  </si>
  <si>
    <t>NEWCAP.index.CZ.MAE.MAE</t>
  </si>
  <si>
    <t>FEC.ktoe.CZ.MAE.MAE.TOTAL.TOTAL.TOTAL</t>
  </si>
  <si>
    <t>FEC.ktoe.CZ.MAE.MAE.TOTAL.TOTAL.SOLIDS</t>
  </si>
  <si>
    <t>FEC.ktoe.CZ.MAE.MAE.TOTAL.TOTAL.RFG</t>
  </si>
  <si>
    <t>FEC.ktoe.CZ.MAE.MAE.TOTAL.TOTAL.LPG</t>
  </si>
  <si>
    <t>FEC.ktoe.CZ.MAE.MAE.TOTAL.TOTAL.DIESEL</t>
  </si>
  <si>
    <t>FEC.ktoe.CZ.MAE.MAE.TOTAL.TOTAL.RFO</t>
  </si>
  <si>
    <t>FEC.ktoe.CZ.MAE.MAE.TOTAL.TOTAL.OTHER</t>
  </si>
  <si>
    <t>FEC.ktoe.CZ.MAE.MAE.TOTAL.TOTAL.NG</t>
  </si>
  <si>
    <t>FEC.ktoe.CZ.MAE.MAE.TOTAL.TOTAL.DERIVED</t>
  </si>
  <si>
    <t>FEC.ktoe.CZ.MAE.MAE.TOTAL.TOTAL.BIOMASS_WASTE</t>
  </si>
  <si>
    <t>FEC.ktoe.CZ.MAE.MAE.TOTAL.TOTAL.BIOGAS</t>
  </si>
  <si>
    <t>FEC.ktoe.CZ.MAE.MAE.TOTAL.TOTAL.LIQBIO</t>
  </si>
  <si>
    <t>FEC.ktoe.CZ.MAE.MAE.TOTAL.TOTAL.SOLAR</t>
  </si>
  <si>
    <t>FEC.ktoe.CZ.MAE.MAE.TOTAL.TOTAL.GEO</t>
  </si>
  <si>
    <t>FEC.ktoe.CZ.MAE.MAE.TOTAL.TOTAL.AMBIENT</t>
  </si>
  <si>
    <t>FEC.ktoe.CZ.MAE.MAE.TOTAL.TOTAL.STEAM_DISTR</t>
  </si>
  <si>
    <t>FEC.ktoe.CZ.MAE.MAE.TOTAL.TOTAL.ELEC</t>
  </si>
  <si>
    <t>FEC.ktoe.CZ.MAE.MAE.LIGHT.GENERIC.ELEC</t>
  </si>
  <si>
    <t>FEC.ktoe.CZ.MAE.MAE.AIRCOMP.GENERIC.ELEC</t>
  </si>
  <si>
    <t>FEC.ktoe.CZ.MAE.MAE.MOTOR.GENERIC.ELEC</t>
  </si>
  <si>
    <t>FEC.ktoe.CZ.MAE.MAE.FANS.GENERIC.ELEC</t>
  </si>
  <si>
    <t>FEC.ktoe.CZ.MAE.MAE.LOW_ENTH.TOTAL.TOTAL</t>
  </si>
  <si>
    <t>FEC.ktoe.CZ.MAE.MAE.LOW_ENTH.THERM.DIESEL_LIQBIO</t>
  </si>
  <si>
    <t>FEC.ktoe.CZ.MAE.MAE.LOW_ENTH.THERM.NG_BIOGAS</t>
  </si>
  <si>
    <t>FEC.ktoe.CZ.MAE.MAE.LOW_ENTH.THERM.SOLAR_GEO</t>
  </si>
  <si>
    <t>FEC.ktoe.CZ.MAE.MAE.LOW_ENTH.HP.AMBIENT</t>
  </si>
  <si>
    <t>FEC.ktoe.CZ.MAE.MAE.LOW_ENTH.THERM.ELEC</t>
  </si>
  <si>
    <t>Mach. Eq.: Foundries</t>
  </si>
  <si>
    <t>Mach. Eq.: Thermal Foundries</t>
  </si>
  <si>
    <t>FEC.ktoe.CZ.MAE.MAE.FOUNDRY.THERM.TOTAL</t>
  </si>
  <si>
    <t>FEC.ktoe.CZ.MAE.MAE.FOUNDRY.THERM.SOLIDS</t>
  </si>
  <si>
    <t>FEC.ktoe.CZ.MAE.MAE.FOUNDRY.THERM.LPG</t>
  </si>
  <si>
    <t>FEC.ktoe.CZ.MAE.MAE.FOUNDRY.THERM.DIESEL_LIQBIO</t>
  </si>
  <si>
    <t>FEC.ktoe.CZ.MAE.MAE.FOUNDRY.THERM.RFO</t>
  </si>
  <si>
    <t>FEC.ktoe.CZ.MAE.MAE.FOUNDRY.THERM.NG_BIOGAS</t>
  </si>
  <si>
    <t>Mach. Eq.: Electric Foundries</t>
  </si>
  <si>
    <t>FEC.ktoe.CZ.MAE.MAE.FOUNDRY.ELEC.ELEC</t>
  </si>
  <si>
    <t>Mach. Eq.: Connection techniques</t>
  </si>
  <si>
    <t>Mach. Eq.: Thermal connection</t>
  </si>
  <si>
    <t>FEC.ktoe.CZ.MAE.MAE.CONNECTION_THERM.THERM.NG_BIOGAS</t>
  </si>
  <si>
    <t>Mach. Eq.: Electric connection</t>
  </si>
  <si>
    <t>FEC.ktoe.CZ.MAE.MAE.CONNECTION_ELEC.ELEC.ELEC</t>
  </si>
  <si>
    <t>Mach. Eq.: Heat treatment</t>
  </si>
  <si>
    <t>Mach. Eq.: Heat treatment - Thermal</t>
  </si>
  <si>
    <t>FEC.ktoe.CZ.MAE.MAE.HEAT_TREAT.THERM.TOTAL</t>
  </si>
  <si>
    <t>FEC.ktoe.CZ.MAE.MAE.HEAT_TREAT.THERM.SOLIDS</t>
  </si>
  <si>
    <t>FEC.ktoe.CZ.MAE.MAE.HEAT_TREAT.THERM.LPG</t>
  </si>
  <si>
    <t>FEC.ktoe.CZ.MAE.MAE.HEAT_TREAT.THERM.DIESEL_LIQBIO</t>
  </si>
  <si>
    <t>FEC.ktoe.CZ.MAE.MAE.HEAT_TREAT.THERM.RFO</t>
  </si>
  <si>
    <t>FEC.ktoe.CZ.MAE.MAE.HEAT_TREAT.THERM.NG_BIOGAS</t>
  </si>
  <si>
    <t>Mach. Eq.: Heat treatment - Electric</t>
  </si>
  <si>
    <t>FEC.ktoe.CZ.MAE.MAE.HEAT_TREAT.ELEC.ELEC</t>
  </si>
  <si>
    <t>Mach. Eq.: Steam processing</t>
  </si>
  <si>
    <t>FEC.ktoe.CZ.MAE.MAE.PROCESSING.TOTAL.TOTAL</t>
  </si>
  <si>
    <t>FEC.ktoe.CZ.MAE.MAE.PROCESSING.STEAM.SOLIDS</t>
  </si>
  <si>
    <t>FEC.ktoe.CZ.MAE.MAE.PROCESSING.STEAM.RFG</t>
  </si>
  <si>
    <t>FEC.ktoe.CZ.MAE.MAE.PROCESSING.STEAM.LPG</t>
  </si>
  <si>
    <t>FEC.ktoe.CZ.MAE.MAE.PROCESSING.STEAM.DIESEL_LIQBIO</t>
  </si>
  <si>
    <t>FEC.ktoe.CZ.MAE.MAE.PROCESSING.STEAM.RFO</t>
  </si>
  <si>
    <t>FEC.ktoe.CZ.MAE.MAE.PROCESSING.STEAM.OTHER</t>
  </si>
  <si>
    <t>FEC.ktoe.CZ.MAE.MAE.PROCESSING.STEAM.NG_BIOGAS</t>
  </si>
  <si>
    <t>FEC.ktoe.CZ.MAE.MAE.PROCESSING.STEAM.DERIVED</t>
  </si>
  <si>
    <t>FEC.ktoe.CZ.MAE.MAE.PROCESSING.STEAM.BIOMASS_WASTE</t>
  </si>
  <si>
    <t>FEC.ktoe.CZ.MAE.MAE.PROCESSING.STEAM.STEAM_DISTR</t>
  </si>
  <si>
    <t>Mach. Eq.: General machinery</t>
  </si>
  <si>
    <t>FEC.ktoe.CZ.MAE.MAE.GENERIC.MECH.ELEC</t>
  </si>
  <si>
    <t>Mach. Eq.: Product finishing</t>
  </si>
  <si>
    <t>FEC.ktoe.CZ.MAE.MAE.FINISHING.THERM.ELEC</t>
  </si>
  <si>
    <t>UED.ktoe.CZ.MAE.MAE.TOTAL.TOTAL.TOTAL</t>
  </si>
  <si>
    <t>UED.ktoe.CZ.MAE.MAE.LIGHT.GENERIC.ELEC</t>
  </si>
  <si>
    <t>UED.ktoe.CZ.MAE.MAE.AIRCOMP.GENERIC.ELEC</t>
  </si>
  <si>
    <t>UED.ktoe.CZ.MAE.MAE.MOTOR.GENERIC.ELEC</t>
  </si>
  <si>
    <t>UED.ktoe.CZ.MAE.MAE.FANS.GENERIC.ELEC</t>
  </si>
  <si>
    <t>UED.ktoe.CZ.MAE.MAE.LOW_ENTH.TOTAL.TOTAL</t>
  </si>
  <si>
    <t>UED.ktoe.CZ.MAE.MAE.LOW_ENTH.THERM.DIESEL_LIQBIO</t>
  </si>
  <si>
    <t>UED.ktoe.CZ.MAE.MAE.LOW_ENTH.THERM.NG_BIOGAS</t>
  </si>
  <si>
    <t>UED.ktoe.CZ.MAE.MAE.LOW_ENTH.THERM.SOLAR_GEO</t>
  </si>
  <si>
    <t>UED.ktoe.CZ.MAE.MAE.LOW_ENTH.HP.AMBIENT</t>
  </si>
  <si>
    <t>UED.ktoe.CZ.MAE.MAE.LOW_ENTH.THERM.ELEC</t>
  </si>
  <si>
    <t>UED.ktoe.CZ.MAE.MAE.FOUNDRY.THERM.TOTAL</t>
  </si>
  <si>
    <t>UED.ktoe.CZ.MAE.MAE.FOUNDRY.THERM.SOLIDS</t>
  </si>
  <si>
    <t>UED.ktoe.CZ.MAE.MAE.FOUNDRY.THERM.LPG</t>
  </si>
  <si>
    <t>UED.ktoe.CZ.MAE.MAE.FOUNDRY.THERM.DIESEL_LIQBIO</t>
  </si>
  <si>
    <t>UED.ktoe.CZ.MAE.MAE.FOUNDRY.THERM.RFO</t>
  </si>
  <si>
    <t>UED.ktoe.CZ.MAE.MAE.FOUNDRY.THERM.NG_BIOGAS</t>
  </si>
  <si>
    <t>UED.ktoe.CZ.MAE.MAE.FOUNDRY.ELEC.ELEC</t>
  </si>
  <si>
    <t>UED.ktoe.CZ.MAE.MAE.CONNECTION_THERM.THERM.NG_BIOGAS</t>
  </si>
  <si>
    <t>UED.ktoe.CZ.MAE.MAE.CONNECTION_ELEC.ELEC.ELEC</t>
  </si>
  <si>
    <t>UED.ktoe.CZ.MAE.MAE.HEAT_TREAT.THERM.TOTAL</t>
  </si>
  <si>
    <t>UED.ktoe.CZ.MAE.MAE.HEAT_TREAT.THERM.SOLIDS</t>
  </si>
  <si>
    <t>UED.ktoe.CZ.MAE.MAE.HEAT_TREAT.THERM.LPG</t>
  </si>
  <si>
    <t>UED.ktoe.CZ.MAE.MAE.HEAT_TREAT.THERM.DIESEL_LIQBIO</t>
  </si>
  <si>
    <t>UED.ktoe.CZ.MAE.MAE.HEAT_TREAT.THERM.RFO</t>
  </si>
  <si>
    <t>UED.ktoe.CZ.MAE.MAE.HEAT_TREAT.THERM.NG_BIOGAS</t>
  </si>
  <si>
    <t>UED.ktoe.CZ.MAE.MAE.HEAT_TREAT.ELEC.ELEC</t>
  </si>
  <si>
    <t>UED.ktoe.CZ.MAE.MAE.PROCESSING.TOTAL.TOTAL</t>
  </si>
  <si>
    <t>UED.ktoe.CZ.MAE.MAE.PROCESSING.STEAM.SOLIDS</t>
  </si>
  <si>
    <t>UED.ktoe.CZ.MAE.MAE.PROCESSING.STEAM.RFG</t>
  </si>
  <si>
    <t>UED.ktoe.CZ.MAE.MAE.PROCESSING.STEAM.LPG</t>
  </si>
  <si>
    <t>UED.ktoe.CZ.MAE.MAE.PROCESSING.STEAM.DIESEL_LIQBIO</t>
  </si>
  <si>
    <t>UED.ktoe.CZ.MAE.MAE.PROCESSING.STEAM.RFO</t>
  </si>
  <si>
    <t>UED.ktoe.CZ.MAE.MAE.PROCESSING.STEAM.OTHER</t>
  </si>
  <si>
    <t>UED.ktoe.CZ.MAE.MAE.PROCESSING.STEAM.NG_BIOGAS</t>
  </si>
  <si>
    <t>UED.ktoe.CZ.MAE.MAE.PROCESSING.STEAM.DERIVED</t>
  </si>
  <si>
    <t>UED.ktoe.CZ.MAE.MAE.PROCESSING.STEAM.BIOMASS_WASTE</t>
  </si>
  <si>
    <t>UED.ktoe.CZ.MAE.MAE.PROCESSING.STEAM.STEAM_DISTR</t>
  </si>
  <si>
    <t>UED.ktoe.CZ.MAE.MAE.GENERIC.MECH.ELEC</t>
  </si>
  <si>
    <t>UED.ktoe.CZ.MAE.MAE.FINISHING.THERM.ELEC</t>
  </si>
  <si>
    <t>FUEL_EMI.ktCO2.CZ.MAE.MAE.TOTAL.TOTAL.TOTAL</t>
  </si>
  <si>
    <t>FUEL_EMI.ktCO2.CZ.MAE.MAE.LIGHT.GENERIC.ELEC</t>
  </si>
  <si>
    <t>FUEL_EMI.ktCO2.CZ.MAE.MAE.AIRCOMP.GENERIC.ELEC</t>
  </si>
  <si>
    <t>FUEL_EMI.ktCO2.CZ.MAE.MAE.MOTOR.GENERIC.ELEC</t>
  </si>
  <si>
    <t>FUEL_EMI.ktCO2.CZ.MAE.MAE.FANS.GENERIC.ELEC</t>
  </si>
  <si>
    <t>FUEL_EMI.ktCO2.CZ.MAE.MAE.LOW_ENTH.TOTAL.TOTAL</t>
  </si>
  <si>
    <t>FUEL_EMI.ktCO2.CZ.MAE.MAE.LOW_ENTH.THERM.DIESEL_LIQBIO</t>
  </si>
  <si>
    <t>FUEL_EMI.ktCO2.CZ.MAE.MAE.LOW_ENTH.THERM.NG_BIOGAS</t>
  </si>
  <si>
    <t>FUEL_EMI.ktCO2.CZ.MAE.MAE.LOW_ENTH.THERM.SOLAR_GEO</t>
  </si>
  <si>
    <t>FUEL_EMI.ktCO2.CZ.MAE.MAE.LOW_ENTH.HP.AMBIENT</t>
  </si>
  <si>
    <t>FUEL_EMI.ktCO2.CZ.MAE.MAE.LOW_ENTH.THERM.ELEC</t>
  </si>
  <si>
    <t>FUEL_EMI.ktCO2.CZ.MAE.MAE.FOUNDRY.THERM.TOTAL</t>
  </si>
  <si>
    <t>FUEL_EMI.ktCO2.CZ.MAE.MAE.FOUNDRY.THERM.SOLIDS</t>
  </si>
  <si>
    <t>FUEL_EMI.ktCO2.CZ.MAE.MAE.FOUNDRY.THERM.LPG</t>
  </si>
  <si>
    <t>FUEL_EMI.ktCO2.CZ.MAE.MAE.FOUNDRY.THERM.DIESEL_LIQBIO</t>
  </si>
  <si>
    <t>FUEL_EMI.ktCO2.CZ.MAE.MAE.FOUNDRY.THERM.RFO</t>
  </si>
  <si>
    <t>FUEL_EMI.ktCO2.CZ.MAE.MAE.FOUNDRY.THERM.NG_BIOGAS</t>
  </si>
  <si>
    <t>FUEL_EMI.ktCO2.CZ.MAE.MAE.FOUNDRY.ELEC.ELEC</t>
  </si>
  <si>
    <t>FUEL_EMI.ktCO2.CZ.MAE.MAE.CONNECTION_THERM.THERM.NG_BIOGAS</t>
  </si>
  <si>
    <t>FUEL_EMI.ktCO2.CZ.MAE.MAE.CONNECTION_ELEC.ELEC.ELEC</t>
  </si>
  <si>
    <t>FUEL_EMI.ktCO2.CZ.MAE.MAE.HEAT_TREAT.THERM.TOTAL</t>
  </si>
  <si>
    <t>FUEL_EMI.ktCO2.CZ.MAE.MAE.HEAT_TREAT.THERM.SOLIDS</t>
  </si>
  <si>
    <t>FUEL_EMI.ktCO2.CZ.MAE.MAE.HEAT_TREAT.THERM.LPG</t>
  </si>
  <si>
    <t>FUEL_EMI.ktCO2.CZ.MAE.MAE.HEAT_TREAT.THERM.DIESEL_LIQBIO</t>
  </si>
  <si>
    <t>FUEL_EMI.ktCO2.CZ.MAE.MAE.HEAT_TREAT.THERM.RFO</t>
  </si>
  <si>
    <t>FUEL_EMI.ktCO2.CZ.MAE.MAE.HEAT_TREAT.THERM.NG_BIOGAS</t>
  </si>
  <si>
    <t>FUEL_EMI.ktCO2.CZ.MAE.MAE.HEAT_TREAT.ELEC.ELEC</t>
  </si>
  <si>
    <t>FUEL_EMI.ktCO2.CZ.MAE.MAE.PROCESSING.TOTAL.TOTAL</t>
  </si>
  <si>
    <t>FUEL_EMI.ktCO2.CZ.MAE.MAE.PROCESSING.STEAM.SOLIDS</t>
  </si>
  <si>
    <t>FUEL_EMI.ktCO2.CZ.MAE.MAE.PROCESSING.STEAM.RFG</t>
  </si>
  <si>
    <t>FUEL_EMI.ktCO2.CZ.MAE.MAE.PROCESSING.STEAM.LPG</t>
  </si>
  <si>
    <t>FUEL_EMI.ktCO2.CZ.MAE.MAE.PROCESSING.STEAM.DIESEL_LIQBIO</t>
  </si>
  <si>
    <t>FUEL_EMI.ktCO2.CZ.MAE.MAE.PROCESSING.STEAM.RFO</t>
  </si>
  <si>
    <t>FUEL_EMI.ktCO2.CZ.MAE.MAE.PROCESSING.STEAM.OTHER</t>
  </si>
  <si>
    <t>FUEL_EMI.ktCO2.CZ.MAE.MAE.PROCESSING.STEAM.NG_BIOGAS</t>
  </si>
  <si>
    <t>FUEL_EMI.ktCO2.CZ.MAE.MAE.PROCESSING.STEAM.DERIVED</t>
  </si>
  <si>
    <t>FUEL_EMI.ktCO2.CZ.MAE.MAE.PROCESSING.STEAM.BIOMASS_WASTE</t>
  </si>
  <si>
    <t>FUEL_EMI.ktCO2.CZ.MAE.MAE.PROCESSING.STEAM.STEAM_DISTR</t>
  </si>
  <si>
    <t>FUEL_EMI.ktCO2.CZ.MAE.MAE.GENERIC.MECH.ELEC</t>
  </si>
  <si>
    <t>FUEL_EMI.ktCO2.CZ.MAE.MAE.FINISHING.THERM.ELEC</t>
  </si>
  <si>
    <t>VA.Meuro2023.CZ.TEL.TEL</t>
  </si>
  <si>
    <t>OUTPUT.index.CZ.TEL.TEL</t>
  </si>
  <si>
    <t>CAP.index.CZ.TEL.TEL</t>
  </si>
  <si>
    <t>NEWCAP.index.CZ.TEL.TEL</t>
  </si>
  <si>
    <t>FEC.ktoe.CZ.TEL.TEL.TOTAL.TOTAL.TOTAL</t>
  </si>
  <si>
    <t>FEC.ktoe.CZ.TEL.TEL.TOTAL.TOTAL.SOLIDS</t>
  </si>
  <si>
    <t>FEC.ktoe.CZ.TEL.TEL.TOTAL.TOTAL.RFG</t>
  </si>
  <si>
    <t>FEC.ktoe.CZ.TEL.TEL.TOTAL.TOTAL.LPG</t>
  </si>
  <si>
    <t>FEC.ktoe.CZ.TEL.TEL.TOTAL.TOTAL.DIESEL</t>
  </si>
  <si>
    <t>FEC.ktoe.CZ.TEL.TEL.TOTAL.TOTAL.RFO</t>
  </si>
  <si>
    <t>FEC.ktoe.CZ.TEL.TEL.TOTAL.TOTAL.OTHER</t>
  </si>
  <si>
    <t>FEC.ktoe.CZ.TEL.TEL.TOTAL.TOTAL.NG</t>
  </si>
  <si>
    <t>FEC.ktoe.CZ.TEL.TEL.TOTAL.TOTAL.DERIVED</t>
  </si>
  <si>
    <t>FEC.ktoe.CZ.TEL.TEL.TOTAL.TOTAL.BIOMASS_WASTE</t>
  </si>
  <si>
    <t>FEC.ktoe.CZ.TEL.TEL.TOTAL.TOTAL.BIOGAS</t>
  </si>
  <si>
    <t>FEC.ktoe.CZ.TEL.TEL.TOTAL.TOTAL.LIQBIO</t>
  </si>
  <si>
    <t>FEC.ktoe.CZ.TEL.TEL.TOTAL.TOTAL.SOLAR</t>
  </si>
  <si>
    <t>FEC.ktoe.CZ.TEL.TEL.TOTAL.TOTAL.GEO</t>
  </si>
  <si>
    <t>FEC.ktoe.CZ.TEL.TEL.TOTAL.TOTAL.AMBIENT</t>
  </si>
  <si>
    <t>FEC.ktoe.CZ.TEL.TEL.TOTAL.TOTAL.STEAM_DISTR</t>
  </si>
  <si>
    <t>FEC.ktoe.CZ.TEL.TEL.TOTAL.TOTAL.ELEC</t>
  </si>
  <si>
    <t>FEC.ktoe.CZ.TEL.TEL.LIGHT.GENERIC.ELEC</t>
  </si>
  <si>
    <t>FEC.ktoe.CZ.TEL.TEL.AIRCOMP.GENERIC.ELEC</t>
  </si>
  <si>
    <t>FEC.ktoe.CZ.TEL.TEL.MOTOR.GENERIC.ELEC</t>
  </si>
  <si>
    <t>FEC.ktoe.CZ.TEL.TEL.FANS.GENERIC.ELEC</t>
  </si>
  <si>
    <t>FEC.ktoe.CZ.TEL.TEL.LOW_ENTH.TOTAL.TOTAL</t>
  </si>
  <si>
    <t>FEC.ktoe.CZ.TEL.TEL.LOW_ENTH.THERM.DIESEL_LIQBIO</t>
  </si>
  <si>
    <t>FEC.ktoe.CZ.TEL.TEL.LOW_ENTH.THERM.NG_BIOGAS</t>
  </si>
  <si>
    <t>FEC.ktoe.CZ.TEL.TEL.LOW_ENTH.THERM.SOLAR_GEO</t>
  </si>
  <si>
    <t>FEC.ktoe.CZ.TEL.TEL.LOW_ENTH.HP.AMBIENT</t>
  </si>
  <si>
    <t>FEC.ktoe.CZ.TEL.TEL.LOW_ENTH.THERM.ELEC</t>
  </si>
  <si>
    <t>Textiles: Pretreatment with steam</t>
  </si>
  <si>
    <t>FEC.ktoe.CZ.TEL.TEL.PRETREAT.TOTAL.TOTAL</t>
  </si>
  <si>
    <t>FEC.ktoe.CZ.TEL.TEL.PRETREAT.STEAM.SOLIDS</t>
  </si>
  <si>
    <t>FEC.ktoe.CZ.TEL.TEL.PRETREAT.STEAM.RFG</t>
  </si>
  <si>
    <t>FEC.ktoe.CZ.TEL.TEL.PRETREAT.STEAM.LPG</t>
  </si>
  <si>
    <t>FEC.ktoe.CZ.TEL.TEL.PRETREAT.STEAM.DIESEL_LIQBIO</t>
  </si>
  <si>
    <t>FEC.ktoe.CZ.TEL.TEL.PRETREAT.STEAM.RFO</t>
  </si>
  <si>
    <t>FEC.ktoe.CZ.TEL.TEL.PRETREAT.STEAM.OTHER</t>
  </si>
  <si>
    <t>FEC.ktoe.CZ.TEL.TEL.PRETREAT.STEAM.NG_BIOGAS</t>
  </si>
  <si>
    <t>FEC.ktoe.CZ.TEL.TEL.PRETREAT.STEAM.DERIVED</t>
  </si>
  <si>
    <t>FEC.ktoe.CZ.TEL.TEL.PRETREAT.STEAM.BIOMASS_WASTE</t>
  </si>
  <si>
    <t>FEC.ktoe.CZ.TEL.TEL.PRETREAT.STEAM.STEAM_DISTR</t>
  </si>
  <si>
    <t>Textiles: Wet processing with steam</t>
  </si>
  <si>
    <t>FEC.ktoe.CZ.TEL.TEL.PROCESSING.TOTAL.TOTAL</t>
  </si>
  <si>
    <t>FEC.ktoe.CZ.TEL.TEL.PROCESSING.STEAM.SOLIDS</t>
  </si>
  <si>
    <t>FEC.ktoe.CZ.TEL.TEL.PROCESSING.STEAM.RFG</t>
  </si>
  <si>
    <t>FEC.ktoe.CZ.TEL.TEL.PROCESSING.STEAM.LPG</t>
  </si>
  <si>
    <t>FEC.ktoe.CZ.TEL.TEL.PROCESSING.STEAM.DIESEL_LIQBIO</t>
  </si>
  <si>
    <t>FEC.ktoe.CZ.TEL.TEL.PROCESSING.STEAM.RFO</t>
  </si>
  <si>
    <t>FEC.ktoe.CZ.TEL.TEL.PROCESSING.STEAM.OTHER</t>
  </si>
  <si>
    <t>FEC.ktoe.CZ.TEL.TEL.PROCESSING.STEAM.NG_BIOGAS</t>
  </si>
  <si>
    <t>FEC.ktoe.CZ.TEL.TEL.PROCESSING.STEAM.DERIVED</t>
  </si>
  <si>
    <t>FEC.ktoe.CZ.TEL.TEL.PROCESSING.STEAM.BIOMASS_WASTE</t>
  </si>
  <si>
    <t>FEC.ktoe.CZ.TEL.TEL.PROCESSING.STEAM.STEAM_DISTR</t>
  </si>
  <si>
    <t>Textiles: Electric general machinery</t>
  </si>
  <si>
    <t>FEC.ktoe.CZ.TEL.TEL.GENERIC.MECH.ELEC</t>
  </si>
  <si>
    <t>Textiles: Drying</t>
  </si>
  <si>
    <t>Textiles: Thermal drying</t>
  </si>
  <si>
    <t>FEC.ktoe.CZ.TEL.TEL.DRYING.TOTAL.TOTAL</t>
  </si>
  <si>
    <t>FEC.ktoe.CZ.TEL.TEL.DRYING.THERM.SOLIDS</t>
  </si>
  <si>
    <t>FEC.ktoe.CZ.TEL.TEL.DRYING.THERM.LPG</t>
  </si>
  <si>
    <t>FEC.ktoe.CZ.TEL.TEL.DRYING.THERM.DIESEL_LIQBIO</t>
  </si>
  <si>
    <t>FEC.ktoe.CZ.TEL.TEL.DRYING.THERM.RFO</t>
  </si>
  <si>
    <t>FEC.ktoe.CZ.TEL.TEL.DRYING.THERM.NG_BIOGAS</t>
  </si>
  <si>
    <t>Textiles: Steam drying</t>
  </si>
  <si>
    <t>FEC.ktoe.CZ.TEL.TEL.DRYING_STEAM.TOTAL.TOTAL</t>
  </si>
  <si>
    <t>FEC.ktoe.CZ.TEL.TEL.DRYING_STEAM.STEAM.SOLIDS</t>
  </si>
  <si>
    <t>FEC.ktoe.CZ.TEL.TEL.DRYING_STEAM.STEAM.RFG</t>
  </si>
  <si>
    <t>FEC.ktoe.CZ.TEL.TEL.DRYING_STEAM.STEAM.LPG</t>
  </si>
  <si>
    <t>FEC.ktoe.CZ.TEL.TEL.DRYING_STEAM.STEAM.DIESEL_LIQBIO</t>
  </si>
  <si>
    <t>FEC.ktoe.CZ.TEL.TEL.DRYING_STEAM.STEAM.RFO</t>
  </si>
  <si>
    <t>FEC.ktoe.CZ.TEL.TEL.DRYING_STEAM.STEAM.OTHER</t>
  </si>
  <si>
    <t>FEC.ktoe.CZ.TEL.TEL.DRYING_STEAM.STEAM.NG_BIOGAS</t>
  </si>
  <si>
    <t>FEC.ktoe.CZ.TEL.TEL.DRYING_STEAM.STEAM.DERIVED</t>
  </si>
  <si>
    <t>FEC.ktoe.CZ.TEL.TEL.DRYING_STEAM.STEAM.BIOMASS_WASTE</t>
  </si>
  <si>
    <t>FEC.ktoe.CZ.TEL.TEL.DRYING_STEAM.STEAM.STEAM_DISTR</t>
  </si>
  <si>
    <t>Textiles: Electric drying</t>
  </si>
  <si>
    <t>FEC.ktoe.CZ.TEL.TEL.DRYING_ELEC.ELEC.ELEC</t>
  </si>
  <si>
    <t>Textiles: Microwave drying</t>
  </si>
  <si>
    <t>FEC.ktoe.CZ.TEL.TEL.DRYING_MICROW.MICROW.ELEC</t>
  </si>
  <si>
    <t>Textiles: Finishing Electric</t>
  </si>
  <si>
    <t>FEC.ktoe.CZ.TEL.TEL.FINISHING.THERM.ELEC</t>
  </si>
  <si>
    <t>UED.ktoe.CZ.TEL.TEL.TOTAL.TOTAL.TOTAL</t>
  </si>
  <si>
    <t>UED.ktoe.CZ.TEL.TEL.LIGHT.GENERIC.ELEC</t>
  </si>
  <si>
    <t>UED.ktoe.CZ.TEL.TEL.AIRCOMP.GENERIC.ELEC</t>
  </si>
  <si>
    <t>UED.ktoe.CZ.TEL.TEL.MOTOR.GENERIC.ELEC</t>
  </si>
  <si>
    <t>UED.ktoe.CZ.TEL.TEL.FANS.GENERIC.ELEC</t>
  </si>
  <si>
    <t>UED.ktoe.CZ.TEL.TEL.LOW_ENTH.TOTAL.TOTAL</t>
  </si>
  <si>
    <t>UED.ktoe.CZ.TEL.TEL.LOW_ENTH.THERM.DIESEL_LIQBIO</t>
  </si>
  <si>
    <t>UED.ktoe.CZ.TEL.TEL.LOW_ENTH.THERM.NG_BIOGAS</t>
  </si>
  <si>
    <t>UED.ktoe.CZ.TEL.TEL.LOW_ENTH.THERM.SOLAR_GEO</t>
  </si>
  <si>
    <t>UED.ktoe.CZ.TEL.TEL.LOW_ENTH.HP.AMBIENT</t>
  </si>
  <si>
    <t>UED.ktoe.CZ.TEL.TEL.LOW_ENTH.THERM.ELEC</t>
  </si>
  <si>
    <t>UED.ktoe.CZ.TEL.TEL.PRETREAT.TOTAL.TOTAL</t>
  </si>
  <si>
    <t>UED.ktoe.CZ.TEL.TEL.PRETREAT.STEAM.SOLIDS</t>
  </si>
  <si>
    <t>UED.ktoe.CZ.TEL.TEL.PRETREAT.STEAM.RFG</t>
  </si>
  <si>
    <t>UED.ktoe.CZ.TEL.TEL.PRETREAT.STEAM.LPG</t>
  </si>
  <si>
    <t>UED.ktoe.CZ.TEL.TEL.PRETREAT.STEAM.DIESEL_LIQBIO</t>
  </si>
  <si>
    <t>UED.ktoe.CZ.TEL.TEL.PRETREAT.STEAM.RFO</t>
  </si>
  <si>
    <t>UED.ktoe.CZ.TEL.TEL.PRETREAT.STEAM.OTHER</t>
  </si>
  <si>
    <t>UED.ktoe.CZ.TEL.TEL.PRETREAT.STEAM.NG_BIOGAS</t>
  </si>
  <si>
    <t>UED.ktoe.CZ.TEL.TEL.PRETREAT.STEAM.DERIVED</t>
  </si>
  <si>
    <t>UED.ktoe.CZ.TEL.TEL.PRETREAT.STEAM.BIOMASS_WASTE</t>
  </si>
  <si>
    <t>UED.ktoe.CZ.TEL.TEL.PRETREAT.STEAM.STEAM_DISTR</t>
  </si>
  <si>
    <t>UED.ktoe.CZ.TEL.TEL.PROCESSING.TOTAL.TOTAL</t>
  </si>
  <si>
    <t>UED.ktoe.CZ.TEL.TEL.PROCESSING.STEAM.SOLIDS</t>
  </si>
  <si>
    <t>UED.ktoe.CZ.TEL.TEL.PROCESSING.STEAM.RFG</t>
  </si>
  <si>
    <t>UED.ktoe.CZ.TEL.TEL.PROCESSING.STEAM.LPG</t>
  </si>
  <si>
    <t>UED.ktoe.CZ.TEL.TEL.PROCESSING.STEAM.DIESEL_LIQBIO</t>
  </si>
  <si>
    <t>UED.ktoe.CZ.TEL.TEL.PROCESSING.STEAM.RFO</t>
  </si>
  <si>
    <t>UED.ktoe.CZ.TEL.TEL.PROCESSING.STEAM.OTHER</t>
  </si>
  <si>
    <t>UED.ktoe.CZ.TEL.TEL.PROCESSING.STEAM.NG_BIOGAS</t>
  </si>
  <si>
    <t>UED.ktoe.CZ.TEL.TEL.PROCESSING.STEAM.DERIVED</t>
  </si>
  <si>
    <t>UED.ktoe.CZ.TEL.TEL.PROCESSING.STEAM.BIOMASS_WASTE</t>
  </si>
  <si>
    <t>UED.ktoe.CZ.TEL.TEL.PROCESSING.STEAM.STEAM_DISTR</t>
  </si>
  <si>
    <t>UED.ktoe.CZ.TEL.TEL.GENERIC.MECH.ELEC</t>
  </si>
  <si>
    <t>UED.ktoe.CZ.TEL.TEL.DRYING.TOTAL.TOTAL</t>
  </si>
  <si>
    <t>UED.ktoe.CZ.TEL.TEL.DRYING.THERM.SOLIDS</t>
  </si>
  <si>
    <t>UED.ktoe.CZ.TEL.TEL.DRYING.THERM.LPG</t>
  </si>
  <si>
    <t>UED.ktoe.CZ.TEL.TEL.DRYING.THERM.DIESEL_LIQBIO</t>
  </si>
  <si>
    <t>UED.ktoe.CZ.TEL.TEL.DRYING.THERM.RFO</t>
  </si>
  <si>
    <t>UED.ktoe.CZ.TEL.TEL.DRYING.THERM.NG_BIOGAS</t>
  </si>
  <si>
    <t>UED.ktoe.CZ.TEL.TEL.DRYING_STEAM.TOTAL.TOTAL</t>
  </si>
  <si>
    <t>UED.ktoe.CZ.TEL.TEL.DRYING_STEAM.STEAM.SOLIDS</t>
  </si>
  <si>
    <t>UED.ktoe.CZ.TEL.TEL.DRYING_STEAM.STEAM.RFG</t>
  </si>
  <si>
    <t>UED.ktoe.CZ.TEL.TEL.DRYING_STEAM.STEAM.LPG</t>
  </si>
  <si>
    <t>UED.ktoe.CZ.TEL.TEL.DRYING_STEAM.STEAM.DIESEL_LIQBIO</t>
  </si>
  <si>
    <t>UED.ktoe.CZ.TEL.TEL.DRYING_STEAM.STEAM.RFO</t>
  </si>
  <si>
    <t>UED.ktoe.CZ.TEL.TEL.DRYING_STEAM.STEAM.OTHER</t>
  </si>
  <si>
    <t>UED.ktoe.CZ.TEL.TEL.DRYING_STEAM.STEAM.NG_BIOGAS</t>
  </si>
  <si>
    <t>UED.ktoe.CZ.TEL.TEL.DRYING_STEAM.STEAM.DERIVED</t>
  </si>
  <si>
    <t>UED.ktoe.CZ.TEL.TEL.DRYING_STEAM.STEAM.BIOMASS_WASTE</t>
  </si>
  <si>
    <t>UED.ktoe.CZ.TEL.TEL.DRYING_STEAM.STEAM.STEAM_DISTR</t>
  </si>
  <si>
    <t>UED.ktoe.CZ.TEL.TEL.DRYING_ELEC.ELEC.ELEC</t>
  </si>
  <si>
    <t>UED.ktoe.CZ.TEL.TEL.DRYING_MICROW.MICROW.ELEC</t>
  </si>
  <si>
    <t>UED.ktoe.CZ.TEL.TEL.FINISHING.THERM.ELEC</t>
  </si>
  <si>
    <t>FUEL_EMI.ktCO2.CZ.TEL.TEL.TOTAL.TOTAL.TOTAL</t>
  </si>
  <si>
    <t>FUEL_EMI.ktCO2.CZ.TEL.TEL.LIGHT.GENERIC.ELEC</t>
  </si>
  <si>
    <t>FUEL_EMI.ktCO2.CZ.TEL.TEL.AIRCOMP.GENERIC.ELEC</t>
  </si>
  <si>
    <t>FUEL_EMI.ktCO2.CZ.TEL.TEL.MOTOR.GENERIC.ELEC</t>
  </si>
  <si>
    <t>FUEL_EMI.ktCO2.CZ.TEL.TEL.FANS.GENERIC.ELEC</t>
  </si>
  <si>
    <t>FUEL_EMI.ktCO2.CZ.TEL.TEL.LOW_ENTH.TOTAL.TOTAL</t>
  </si>
  <si>
    <t>FUEL_EMI.ktCO2.CZ.TEL.TEL.LOW_ENTH.THERM.DIESEL_LIQBIO</t>
  </si>
  <si>
    <t>FUEL_EMI.ktCO2.CZ.TEL.TEL.LOW_ENTH.THERM.NG_BIOGAS</t>
  </si>
  <si>
    <t>FUEL_EMI.ktCO2.CZ.TEL.TEL.LOW_ENTH.THERM.SOLAR_GEO</t>
  </si>
  <si>
    <t>FUEL_EMI.ktCO2.CZ.TEL.TEL.LOW_ENTH.HP.AMBIENT</t>
  </si>
  <si>
    <t>FUEL_EMI.ktCO2.CZ.TEL.TEL.LOW_ENTH.THERM.ELEC</t>
  </si>
  <si>
    <t>FUEL_EMI.ktCO2.CZ.TEL.TEL.PRETREAT.TOTAL.TOTAL</t>
  </si>
  <si>
    <t>FUEL_EMI.ktCO2.CZ.TEL.TEL.PRETREAT.STEAM.SOLIDS</t>
  </si>
  <si>
    <t>FUEL_EMI.ktCO2.CZ.TEL.TEL.PRETREAT.STEAM.RFG</t>
  </si>
  <si>
    <t>FUEL_EMI.ktCO2.CZ.TEL.TEL.PRETREAT.STEAM.LPG</t>
  </si>
  <si>
    <t>FUEL_EMI.ktCO2.CZ.TEL.TEL.PRETREAT.STEAM.DIESEL_LIQBIO</t>
  </si>
  <si>
    <t>FUEL_EMI.ktCO2.CZ.TEL.TEL.PRETREAT.STEAM.RFO</t>
  </si>
  <si>
    <t>FUEL_EMI.ktCO2.CZ.TEL.TEL.PRETREAT.STEAM.OTHER</t>
  </si>
  <si>
    <t>FUEL_EMI.ktCO2.CZ.TEL.TEL.PRETREAT.STEAM.NG_BIOGAS</t>
  </si>
  <si>
    <t>FUEL_EMI.ktCO2.CZ.TEL.TEL.PRETREAT.STEAM.DERIVED</t>
  </si>
  <si>
    <t>FUEL_EMI.ktCO2.CZ.TEL.TEL.PRETREAT.STEAM.BIOMASS_WASTE</t>
  </si>
  <si>
    <t>FUEL_EMI.ktCO2.CZ.TEL.TEL.PRETREAT.STEAM.STEAM_DISTR</t>
  </si>
  <si>
    <t>FUEL_EMI.ktCO2.CZ.TEL.TEL.PROCESSING.TOTAL.TOTAL</t>
  </si>
  <si>
    <t>FUEL_EMI.ktCO2.CZ.TEL.TEL.PROCESSING.STEAM.SOLIDS</t>
  </si>
  <si>
    <t>FUEL_EMI.ktCO2.CZ.TEL.TEL.PROCESSING.STEAM.RFG</t>
  </si>
  <si>
    <t>FUEL_EMI.ktCO2.CZ.TEL.TEL.PROCESSING.STEAM.LPG</t>
  </si>
  <si>
    <t>FUEL_EMI.ktCO2.CZ.TEL.TEL.PROCESSING.STEAM.DIESEL_LIQBIO</t>
  </si>
  <si>
    <t>FUEL_EMI.ktCO2.CZ.TEL.TEL.PROCESSING.STEAM.RFO</t>
  </si>
  <si>
    <t>FUEL_EMI.ktCO2.CZ.TEL.TEL.PROCESSING.STEAM.OTHER</t>
  </si>
  <si>
    <t>FUEL_EMI.ktCO2.CZ.TEL.TEL.PROCESSING.STEAM.NG_BIOGAS</t>
  </si>
  <si>
    <t>FUEL_EMI.ktCO2.CZ.TEL.TEL.PROCESSING.STEAM.DERIVED</t>
  </si>
  <si>
    <t>FUEL_EMI.ktCO2.CZ.TEL.TEL.PROCESSING.STEAM.BIOMASS_WASTE</t>
  </si>
  <si>
    <t>FUEL_EMI.ktCO2.CZ.TEL.TEL.PROCESSING.STEAM.STEAM_DISTR</t>
  </si>
  <si>
    <t>FUEL_EMI.ktCO2.CZ.TEL.TEL.GENERIC.MECH.ELEC</t>
  </si>
  <si>
    <t>FUEL_EMI.ktCO2.CZ.TEL.TEL.DRYING.TOTAL.TOTAL</t>
  </si>
  <si>
    <t>FUEL_EMI.ktCO2.CZ.TEL.TEL.DRYING.THERM.SOLIDS</t>
  </si>
  <si>
    <t>FUEL_EMI.ktCO2.CZ.TEL.TEL.DRYING.THERM.LPG</t>
  </si>
  <si>
    <t>FUEL_EMI.ktCO2.CZ.TEL.TEL.DRYING.THERM.DIESEL_LIQBIO</t>
  </si>
  <si>
    <t>FUEL_EMI.ktCO2.CZ.TEL.TEL.DRYING.THERM.RFO</t>
  </si>
  <si>
    <t>FUEL_EMI.ktCO2.CZ.TEL.TEL.DRYING.THERM.NG_BIOGAS</t>
  </si>
  <si>
    <t>FUEL_EMI.ktCO2.CZ.TEL.TEL.DRYING_STEAM.TOTAL.TOTAL</t>
  </si>
  <si>
    <t>FUEL_EMI.ktCO2.CZ.TEL.TEL.DRYING_STEAM.STEAM.SOLIDS</t>
  </si>
  <si>
    <t>FUEL_EMI.ktCO2.CZ.TEL.TEL.DRYING_STEAM.STEAM.RFG</t>
  </si>
  <si>
    <t>FUEL_EMI.ktCO2.CZ.TEL.TEL.DRYING_STEAM.STEAM.LPG</t>
  </si>
  <si>
    <t>FUEL_EMI.ktCO2.CZ.TEL.TEL.DRYING_STEAM.STEAM.DIESEL_LIQBIO</t>
  </si>
  <si>
    <t>FUEL_EMI.ktCO2.CZ.TEL.TEL.DRYING_STEAM.STEAM.RFO</t>
  </si>
  <si>
    <t>FUEL_EMI.ktCO2.CZ.TEL.TEL.DRYING_STEAM.STEAM.OTHER</t>
  </si>
  <si>
    <t>FUEL_EMI.ktCO2.CZ.TEL.TEL.DRYING_STEAM.STEAM.NG_BIOGAS</t>
  </si>
  <si>
    <t>FUEL_EMI.ktCO2.CZ.TEL.TEL.DRYING_STEAM.STEAM.DERIVED</t>
  </si>
  <si>
    <t>FUEL_EMI.ktCO2.CZ.TEL.TEL.DRYING_STEAM.STEAM.BIOMASS_WASTE</t>
  </si>
  <si>
    <t>FUEL_EMI.ktCO2.CZ.TEL.TEL.DRYING_STEAM.STEAM.STEAM_DISTR</t>
  </si>
  <si>
    <t>FUEL_EMI.ktCO2.CZ.TEL.TEL.DRYING_ELEC.ELEC.ELEC</t>
  </si>
  <si>
    <t>FUEL_EMI.ktCO2.CZ.TEL.TEL.DRYING_MICROW.MICROW.ELEC</t>
  </si>
  <si>
    <t>FUEL_EMI.ktCO2.CZ.TEL.TEL.FINISHING.THERM.ELEC</t>
  </si>
  <si>
    <t>VA.Meuro2023.CZ.WWP.WWP</t>
  </si>
  <si>
    <t>OUTPUT.index.CZ.WWP.WWP</t>
  </si>
  <si>
    <t>CAP.index.CZ.WWP.WWP</t>
  </si>
  <si>
    <t>NEWCAP.index.CZ.WWP.WWP</t>
  </si>
  <si>
    <t>FEC.ktoe.CZ.WWP.WWP.TOTAL.TOTAL.TOTAL</t>
  </si>
  <si>
    <t>FEC.ktoe.CZ.WWP.WWP.TOTAL.TOTAL.SOLIDS</t>
  </si>
  <si>
    <t>FEC.ktoe.CZ.WWP.WWP.TOTAL.TOTAL.RFG</t>
  </si>
  <si>
    <t>FEC.ktoe.CZ.WWP.WWP.TOTAL.TOTAL.LPG</t>
  </si>
  <si>
    <t>FEC.ktoe.CZ.WWP.WWP.TOTAL.TOTAL.DIESEL</t>
  </si>
  <si>
    <t>FEC.ktoe.CZ.WWP.WWP.TOTAL.TOTAL.RFO</t>
  </si>
  <si>
    <t>FEC.ktoe.CZ.WWP.WWP.TOTAL.TOTAL.OTHER</t>
  </si>
  <si>
    <t>FEC.ktoe.CZ.WWP.WWP.TOTAL.TOTAL.NG</t>
  </si>
  <si>
    <t>FEC.ktoe.CZ.WWP.WWP.TOTAL.TOTAL.DERIVED</t>
  </si>
  <si>
    <t>FEC.ktoe.CZ.WWP.WWP.TOTAL.TOTAL.BIOMASS_WASTE</t>
  </si>
  <si>
    <t>FEC.ktoe.CZ.WWP.WWP.TOTAL.TOTAL.BIOGAS</t>
  </si>
  <si>
    <t>FEC.ktoe.CZ.WWP.WWP.TOTAL.TOTAL.LIQBIO</t>
  </si>
  <si>
    <t>FEC.ktoe.CZ.WWP.WWP.TOTAL.TOTAL.SOLAR</t>
  </si>
  <si>
    <t>FEC.ktoe.CZ.WWP.WWP.TOTAL.TOTAL.GEO</t>
  </si>
  <si>
    <t>FEC.ktoe.CZ.WWP.WWP.TOTAL.TOTAL.AMBIENT</t>
  </si>
  <si>
    <t>FEC.ktoe.CZ.WWP.WWP.TOTAL.TOTAL.STEAM_DISTR</t>
  </si>
  <si>
    <t>FEC.ktoe.CZ.WWP.WWP.TOTAL.TOTAL.ELEC</t>
  </si>
  <si>
    <t>FEC.ktoe.CZ.WWP.WWP.LIGHT.GENERIC.ELEC</t>
  </si>
  <si>
    <t>FEC.ktoe.CZ.WWP.WWP.AIRCOMP.GENERIC.ELEC</t>
  </si>
  <si>
    <t>FEC.ktoe.CZ.WWP.WWP.MOTOR.GENERIC.ELEC</t>
  </si>
  <si>
    <t>FEC.ktoe.CZ.WWP.WWP.FANS.GENERIC.ELEC</t>
  </si>
  <si>
    <t>FEC.ktoe.CZ.WWP.WWP.LOW_ENTH.TOTAL.TOTAL</t>
  </si>
  <si>
    <t>FEC.ktoe.CZ.WWP.WWP.LOW_ENTH.THERM.DIESEL_LIQBIO</t>
  </si>
  <si>
    <t>FEC.ktoe.CZ.WWP.WWP.LOW_ENTH.THERM.NG_BIOGAS</t>
  </si>
  <si>
    <t>FEC.ktoe.CZ.WWP.WWP.LOW_ENTH.THERM.SOLAR_GEO</t>
  </si>
  <si>
    <t>FEC.ktoe.CZ.WWP.WWP.LOW_ENTH.HP.AMBIENT</t>
  </si>
  <si>
    <t>FEC.ktoe.CZ.WWP.WWP.LOW_ENTH.THERM.ELEC</t>
  </si>
  <si>
    <t>Wood: Specific processes with steam</t>
  </si>
  <si>
    <t>FEC.ktoe.CZ.WWP.WWP.PROCESSING.TOTAL.TOTAL</t>
  </si>
  <si>
    <t>FEC.ktoe.CZ.WWP.WWP.PROCESSING.STEAM.SOLIDS</t>
  </si>
  <si>
    <t>FEC.ktoe.CZ.WWP.WWP.PROCESSING.STEAM.RFG</t>
  </si>
  <si>
    <t>FEC.ktoe.CZ.WWP.WWP.PROCESSING.STEAM.LPG</t>
  </si>
  <si>
    <t>FEC.ktoe.CZ.WWP.WWP.PROCESSING.STEAM.DIESEL_LIQBIO</t>
  </si>
  <si>
    <t>FEC.ktoe.CZ.WWP.WWP.PROCESSING.STEAM.RFO</t>
  </si>
  <si>
    <t>FEC.ktoe.CZ.WWP.WWP.PROCESSING.STEAM.OTHER</t>
  </si>
  <si>
    <t>FEC.ktoe.CZ.WWP.WWP.PROCESSING.STEAM.NG_BIOGAS</t>
  </si>
  <si>
    <t>FEC.ktoe.CZ.WWP.WWP.PROCESSING.STEAM.DERIVED</t>
  </si>
  <si>
    <t>FEC.ktoe.CZ.WWP.WWP.PROCESSING.STEAM.BIOMASS_WASTE</t>
  </si>
  <si>
    <t>FEC.ktoe.CZ.WWP.WWP.PROCESSING.STEAM.STEAM_DISTR</t>
  </si>
  <si>
    <t>Wood: Electric mechanical processes</t>
  </si>
  <si>
    <t>FEC.ktoe.CZ.WWP.WWP.GENERIC.MECH.ELEC</t>
  </si>
  <si>
    <t>Wood: Drying</t>
  </si>
  <si>
    <t>Wood: Thermal drying</t>
  </si>
  <si>
    <t>FEC.ktoe.CZ.WWP.WWP.DRYING.TOTAL.TOTAL</t>
  </si>
  <si>
    <t>FEC.ktoe.CZ.WWP.WWP.DRYING.THERM.SOLIDS</t>
  </si>
  <si>
    <t>FEC.ktoe.CZ.WWP.WWP.DRYING.THERM.LPG</t>
  </si>
  <si>
    <t>FEC.ktoe.CZ.WWP.WWP.DRYING.THERM.DIESEL_LIQBIO</t>
  </si>
  <si>
    <t>FEC.ktoe.CZ.WWP.WWP.DRYING.THERM.RFO</t>
  </si>
  <si>
    <t>FEC.ktoe.CZ.WWP.WWP.DRYING.THERM.NG_BIOGAS</t>
  </si>
  <si>
    <t>Wood: Steam drying</t>
  </si>
  <si>
    <t>FEC.ktoe.CZ.WWP.WWP.DRYING_STEAM.TOTAL.TOTAL</t>
  </si>
  <si>
    <t>FEC.ktoe.CZ.WWP.WWP.DRYING_STEAM.STEAM.SOLIDS</t>
  </si>
  <si>
    <t>FEC.ktoe.CZ.WWP.WWP.DRYING_STEAM.STEAM.RFG</t>
  </si>
  <si>
    <t>FEC.ktoe.CZ.WWP.WWP.DRYING_STEAM.STEAM.LPG</t>
  </si>
  <si>
    <t>FEC.ktoe.CZ.WWP.WWP.DRYING_STEAM.STEAM.DIESEL_LIQBIO</t>
  </si>
  <si>
    <t>FEC.ktoe.CZ.WWP.WWP.DRYING_STEAM.STEAM.RFO</t>
  </si>
  <si>
    <t>FEC.ktoe.CZ.WWP.WWP.DRYING_STEAM.STEAM.OTHER</t>
  </si>
  <si>
    <t>FEC.ktoe.CZ.WWP.WWP.DRYING_STEAM.STEAM.NG_BIOGAS</t>
  </si>
  <si>
    <t>FEC.ktoe.CZ.WWP.WWP.DRYING_STEAM.STEAM.DERIVED</t>
  </si>
  <si>
    <t>FEC.ktoe.CZ.WWP.WWP.DRYING_STEAM.STEAM.BIOMASS_WASTE</t>
  </si>
  <si>
    <t>FEC.ktoe.CZ.WWP.WWP.DRYING_STEAM.STEAM.STEAM_DISTR</t>
  </si>
  <si>
    <t>Wood: Electric drying</t>
  </si>
  <si>
    <t>FEC.ktoe.CZ.WWP.WWP.DRYING_ELEC.ELEC.ELEC</t>
  </si>
  <si>
    <t>Wood: Microwave drying</t>
  </si>
  <si>
    <t>FEC.ktoe.CZ.WWP.WWP.DRYING_MICROW.MICROW.ELEC</t>
  </si>
  <si>
    <t>Wood: Finishing Electric</t>
  </si>
  <si>
    <t>FEC.ktoe.CZ.WWP.WWP.FINISHING.ELEC.ELEC</t>
  </si>
  <si>
    <t>UED.ktoe.CZ.WWP.WWP.TOTAL.TOTAL.TOTAL</t>
  </si>
  <si>
    <t>UED.ktoe.CZ.WWP.WWP.LIGHT.GENERIC.ELEC</t>
  </si>
  <si>
    <t>UED.ktoe.CZ.WWP.WWP.AIRCOMP.GENERIC.ELEC</t>
  </si>
  <si>
    <t>UED.ktoe.CZ.WWP.WWP.MOTOR.GENERIC.ELEC</t>
  </si>
  <si>
    <t>UED.ktoe.CZ.WWP.WWP.FANS.GENERIC.ELEC</t>
  </si>
  <si>
    <t>UED.ktoe.CZ.WWP.WWP.LOW_ENTH.TOTAL.TOTAL</t>
  </si>
  <si>
    <t>UED.ktoe.CZ.WWP.WWP.LOW_ENTH.THERM.DIESEL_LIQBIO</t>
  </si>
  <si>
    <t>UED.ktoe.CZ.WWP.WWP.LOW_ENTH.THERM.NG_BIOGAS</t>
  </si>
  <si>
    <t>UED.ktoe.CZ.WWP.WWP.LOW_ENTH.THERM.SOLAR_GEO</t>
  </si>
  <si>
    <t>UED.ktoe.CZ.WWP.WWP.LOW_ENTH.HP.AMBIENT</t>
  </si>
  <si>
    <t>UED.ktoe.CZ.WWP.WWP.LOW_ENTH.THERM.ELEC</t>
  </si>
  <si>
    <t>UED.ktoe.CZ.WWP.WWP.PROCESSING.TOTAL.TOTAL</t>
  </si>
  <si>
    <t>UED.ktoe.CZ.WWP.WWP.PROCESSING.STEAM.SOLIDS</t>
  </si>
  <si>
    <t>UED.ktoe.CZ.WWP.WWP.PROCESSING.STEAM.RFG</t>
  </si>
  <si>
    <t>UED.ktoe.CZ.WWP.WWP.PROCESSING.STEAM.LPG</t>
  </si>
  <si>
    <t>UED.ktoe.CZ.WWP.WWP.PROCESSING.STEAM.DIESEL_LIQBIO</t>
  </si>
  <si>
    <t>UED.ktoe.CZ.WWP.WWP.PROCESSING.STEAM.RFO</t>
  </si>
  <si>
    <t>UED.ktoe.CZ.WWP.WWP.PROCESSING.STEAM.OTHER</t>
  </si>
  <si>
    <t>UED.ktoe.CZ.WWP.WWP.PROCESSING.STEAM.NG_BIOGAS</t>
  </si>
  <si>
    <t>UED.ktoe.CZ.WWP.WWP.PROCESSING.STEAM.DERIVED</t>
  </si>
  <si>
    <t>UED.ktoe.CZ.WWP.WWP.PROCESSING.STEAM.BIOMASS_WASTE</t>
  </si>
  <si>
    <t>UED.ktoe.CZ.WWP.WWP.PROCESSING.STEAM.STEAM_DISTR</t>
  </si>
  <si>
    <t>UED.ktoe.CZ.WWP.WWP.GENERIC.MECH.ELEC</t>
  </si>
  <si>
    <t>UED.ktoe.CZ.WWP.WWP.DRYING.TOTAL.TOTAL</t>
  </si>
  <si>
    <t>UED.ktoe.CZ.WWP.WWP.DRYING.THERM.SOLIDS</t>
  </si>
  <si>
    <t>UED.ktoe.CZ.WWP.WWP.DRYING.THERM.LPG</t>
  </si>
  <si>
    <t>UED.ktoe.CZ.WWP.WWP.DRYING.THERM.DIESEL_LIQBIO</t>
  </si>
  <si>
    <t>UED.ktoe.CZ.WWP.WWP.DRYING.THERM.RFO</t>
  </si>
  <si>
    <t>UED.ktoe.CZ.WWP.WWP.DRYING.THERM.NG_BIOGAS</t>
  </si>
  <si>
    <t>UED.ktoe.CZ.WWP.WWP.DRYING_STEAM.TOTAL.TOTAL</t>
  </si>
  <si>
    <t>UED.ktoe.CZ.WWP.WWP.DRYING_STEAM.STEAM.SOLIDS</t>
  </si>
  <si>
    <t>UED.ktoe.CZ.WWP.WWP.DRYING_STEAM.STEAM.RFG</t>
  </si>
  <si>
    <t>UED.ktoe.CZ.WWP.WWP.DRYING_STEAM.STEAM.LPG</t>
  </si>
  <si>
    <t>UED.ktoe.CZ.WWP.WWP.DRYING_STEAM.STEAM.DIESEL_LIQBIO</t>
  </si>
  <si>
    <t>UED.ktoe.CZ.WWP.WWP.DRYING_STEAM.STEAM.RFO</t>
  </si>
  <si>
    <t>UED.ktoe.CZ.WWP.WWP.DRYING_STEAM.STEAM.OTHER</t>
  </si>
  <si>
    <t>UED.ktoe.CZ.WWP.WWP.DRYING_STEAM.STEAM.NG_BIOGAS</t>
  </si>
  <si>
    <t>UED.ktoe.CZ.WWP.WWP.DRYING_STEAM.STEAM.DERIVED</t>
  </si>
  <si>
    <t>UED.ktoe.CZ.WWP.WWP.DRYING_STEAM.STEAM.BIOMASS_WASTE</t>
  </si>
  <si>
    <t>UED.ktoe.CZ.WWP.WWP.DRYING_STEAM.STEAM.STEAM_DISTR</t>
  </si>
  <si>
    <t>UED.ktoe.CZ.WWP.WWP.DRYING_ELEC.ELEC.ELEC</t>
  </si>
  <si>
    <t>UED.ktoe.CZ.WWP.WWP.DRYING_MICROW.MICROW.ELEC</t>
  </si>
  <si>
    <t>UED.ktoe.CZ.WWP.WWP.FINISHING.ELEC.ELEC</t>
  </si>
  <si>
    <t>FUEL_EMI.ktCO2.CZ.WWP.WWP.TOTAL.TOTAL.TOTAL</t>
  </si>
  <si>
    <t>FUEL_EMI.ktCO2.CZ.WWP.WWP.LIGHT.GENERIC.ELEC</t>
  </si>
  <si>
    <t>FUEL_EMI.ktCO2.CZ.WWP.WWP.AIRCOMP.GENERIC.ELEC</t>
  </si>
  <si>
    <t>FUEL_EMI.ktCO2.CZ.WWP.WWP.MOTOR.GENERIC.ELEC</t>
  </si>
  <si>
    <t>FUEL_EMI.ktCO2.CZ.WWP.WWP.FANS.GENERIC.ELEC</t>
  </si>
  <si>
    <t>FUEL_EMI.ktCO2.CZ.WWP.WWP.LOW_ENTH.TOTAL.TOTAL</t>
  </si>
  <si>
    <t>FUEL_EMI.ktCO2.CZ.WWP.WWP.LOW_ENTH.THERM.DIESEL_LIQBIO</t>
  </si>
  <si>
    <t>FUEL_EMI.ktCO2.CZ.WWP.WWP.LOW_ENTH.THERM.NG_BIOGAS</t>
  </si>
  <si>
    <t>FUEL_EMI.ktCO2.CZ.WWP.WWP.LOW_ENTH.THERM.SOLAR_GEO</t>
  </si>
  <si>
    <t>FUEL_EMI.ktCO2.CZ.WWP.WWP.LOW_ENTH.HP.AMBIENT</t>
  </si>
  <si>
    <t>FUEL_EMI.ktCO2.CZ.WWP.WWP.LOW_ENTH.THERM.ELEC</t>
  </si>
  <si>
    <t>FUEL_EMI.ktCO2.CZ.WWP.WWP.PROCESSING.TOTAL.TOTAL</t>
  </si>
  <si>
    <t>FUEL_EMI.ktCO2.CZ.WWP.WWP.PROCESSING.STEAM.SOLIDS</t>
  </si>
  <si>
    <t>FUEL_EMI.ktCO2.CZ.WWP.WWP.PROCESSING.STEAM.RFG</t>
  </si>
  <si>
    <t>FUEL_EMI.ktCO2.CZ.WWP.WWP.PROCESSING.STEAM.LPG</t>
  </si>
  <si>
    <t>FUEL_EMI.ktCO2.CZ.WWP.WWP.PROCESSING.STEAM.DIESEL_LIQBIO</t>
  </si>
  <si>
    <t>FUEL_EMI.ktCO2.CZ.WWP.WWP.PROCESSING.STEAM.RFO</t>
  </si>
  <si>
    <t>FUEL_EMI.ktCO2.CZ.WWP.WWP.PROCESSING.STEAM.OTHER</t>
  </si>
  <si>
    <t>FUEL_EMI.ktCO2.CZ.WWP.WWP.PROCESSING.STEAM.NG_BIOGAS</t>
  </si>
  <si>
    <t>FUEL_EMI.ktCO2.CZ.WWP.WWP.PROCESSING.STEAM.DERIVED</t>
  </si>
  <si>
    <t>FUEL_EMI.ktCO2.CZ.WWP.WWP.PROCESSING.STEAM.BIOMASS_WASTE</t>
  </si>
  <si>
    <t>FUEL_EMI.ktCO2.CZ.WWP.WWP.PROCESSING.STEAM.STEAM_DISTR</t>
  </si>
  <si>
    <t>FUEL_EMI.ktCO2.CZ.WWP.WWP.GENERIC.MECH.ELEC</t>
  </si>
  <si>
    <t>FUEL_EMI.ktCO2.CZ.WWP.WWP.DRYING.TOTAL.TOTAL</t>
  </si>
  <si>
    <t>FUEL_EMI.ktCO2.CZ.WWP.WWP.DRYING.THERM.SOLIDS</t>
  </si>
  <si>
    <t>FUEL_EMI.ktCO2.CZ.WWP.WWP.DRYING.THERM.LPG</t>
  </si>
  <si>
    <t>FUEL_EMI.ktCO2.CZ.WWP.WWP.DRYING.THERM.DIESEL_LIQBIO</t>
  </si>
  <si>
    <t>FUEL_EMI.ktCO2.CZ.WWP.WWP.DRYING.THERM.RFO</t>
  </si>
  <si>
    <t>FUEL_EMI.ktCO2.CZ.WWP.WWP.DRYING.THERM.NG_BIOGAS</t>
  </si>
  <si>
    <t>FUEL_EMI.ktCO2.CZ.WWP.WWP.DRYING_STEAM.TOTAL.TOTAL</t>
  </si>
  <si>
    <t>FUEL_EMI.ktCO2.CZ.WWP.WWP.DRYING_STEAM.STEAM.SOLIDS</t>
  </si>
  <si>
    <t>FUEL_EMI.ktCO2.CZ.WWP.WWP.DRYING_STEAM.STEAM.RFG</t>
  </si>
  <si>
    <t>FUEL_EMI.ktCO2.CZ.WWP.WWP.DRYING_STEAM.STEAM.LPG</t>
  </si>
  <si>
    <t>FUEL_EMI.ktCO2.CZ.WWP.WWP.DRYING_STEAM.STEAM.DIESEL_LIQBIO</t>
  </si>
  <si>
    <t>FUEL_EMI.ktCO2.CZ.WWP.WWP.DRYING_STEAM.STEAM.RFO</t>
  </si>
  <si>
    <t>FUEL_EMI.ktCO2.CZ.WWP.WWP.DRYING_STEAM.STEAM.OTHER</t>
  </si>
  <si>
    <t>FUEL_EMI.ktCO2.CZ.WWP.WWP.DRYING_STEAM.STEAM.NG_BIOGAS</t>
  </si>
  <si>
    <t>FUEL_EMI.ktCO2.CZ.WWP.WWP.DRYING_STEAM.STEAM.DERIVED</t>
  </si>
  <si>
    <t>FUEL_EMI.ktCO2.CZ.WWP.WWP.DRYING_STEAM.STEAM.BIOMASS_WASTE</t>
  </si>
  <si>
    <t>FUEL_EMI.ktCO2.CZ.WWP.WWP.DRYING_STEAM.STEAM.STEAM_DISTR</t>
  </si>
  <si>
    <t>FUEL_EMI.ktCO2.CZ.WWP.WWP.DRYING_ELEC.ELEC.ELEC</t>
  </si>
  <si>
    <t>FUEL_EMI.ktCO2.CZ.WWP.WWP.DRYING_MICROW.MICROW.ELEC</t>
  </si>
  <si>
    <t>FUEL_EMI.ktCO2.CZ.WWP.WWP.FINISHING.ELEC.ELEC</t>
  </si>
  <si>
    <t>VA.Meuro2023.CZ.OIS.OIS</t>
  </si>
  <si>
    <t>OUTPUT.index.CZ.OIS.OIS</t>
  </si>
  <si>
    <t>CAP.index.CZ.OIS.OIS</t>
  </si>
  <si>
    <t>NEWCAP.index.CZ.OIS.OIS</t>
  </si>
  <si>
    <t>Energy consumption (ktoe)*</t>
  </si>
  <si>
    <t>FEC.ktoe.CZ.OIS.OIS.TOTAL.TOTAL.TOTAL</t>
  </si>
  <si>
    <t>FEC.ktoe.CZ.OIS.OIS.TOTAL.TOTAL.SOLIDS</t>
  </si>
  <si>
    <t>FEC.ktoe.CZ.OIS.OIS.TOTAL.TOTAL.RFG</t>
  </si>
  <si>
    <t>FEC.ktoe.CZ.OIS.OIS.TOTAL.TOTAL.LPG</t>
  </si>
  <si>
    <t>FEC.ktoe.CZ.OIS.OIS.TOTAL.TOTAL.DIESEL</t>
  </si>
  <si>
    <t>FEC.ktoe.CZ.OIS.OIS.TOTAL.TOTAL.RFO</t>
  </si>
  <si>
    <t>FEC.ktoe.CZ.OIS.OIS.TOTAL.TOTAL.OTHER</t>
  </si>
  <si>
    <t>FEC.ktoe.CZ.OIS.OIS.TOTAL.TOTAL.NG</t>
  </si>
  <si>
    <t>FEC.ktoe.CZ.OIS.OIS.TOTAL.TOTAL.DERIVED</t>
  </si>
  <si>
    <t>FEC.ktoe.CZ.OIS.OIS.TOTAL.TOTAL.BIOMASS_WASTE</t>
  </si>
  <si>
    <t>FEC.ktoe.CZ.OIS.OIS.TOTAL.TOTAL.BIOGAS</t>
  </si>
  <si>
    <t>FEC.ktoe.CZ.OIS.OIS.TOTAL.TOTAL.LIQBIO</t>
  </si>
  <si>
    <t>FEC.ktoe.CZ.OIS.OIS.TOTAL.TOTAL.SOLAR</t>
  </si>
  <si>
    <t>FEC.ktoe.CZ.OIS.OIS.TOTAL.TOTAL.GEO</t>
  </si>
  <si>
    <t>FEC.ktoe.CZ.OIS.OIS.TOTAL.TOTAL.AMBIENT</t>
  </si>
  <si>
    <t>FEC.ktoe.CZ.OIS.OIS.TOTAL.TOTAL.STEAM_DISTR</t>
  </si>
  <si>
    <t>FEC.ktoe.CZ.OIS.OIS.TOTAL.TOTAL.ELEC</t>
  </si>
  <si>
    <t>*Energy consumption includes consumption in Mining and Quarrying and Construction sectors</t>
  </si>
  <si>
    <t>FEC.ktoe.CZ.OIS.OIS.LIGHT.GENERIC.ELEC</t>
  </si>
  <si>
    <t>FEC.ktoe.CZ.OIS.OIS.AIRCOMP.GENERIC.ELEC</t>
  </si>
  <si>
    <t>FEC.ktoe.CZ.OIS.OIS.MOTOR.GENERIC.ELEC</t>
  </si>
  <si>
    <t>FEC.ktoe.CZ.OIS.OIS.FANS.GENERIC.ELEC</t>
  </si>
  <si>
    <t>FEC.ktoe.CZ.OIS.OIS.LOW_ENTH.TOTAL.TOTAL</t>
  </si>
  <si>
    <t>FEC.ktoe.CZ.OIS.OIS.LOW_ENTH.THERM.DIESEL_LIQBIO</t>
  </si>
  <si>
    <t>FEC.ktoe.CZ.OIS.OIS.LOW_ENTH.THERM.NG_BIOGAS</t>
  </si>
  <si>
    <t>FEC.ktoe.CZ.OIS.OIS.LOW_ENTH.THERM.SOLAR_GEO</t>
  </si>
  <si>
    <t>FEC.ktoe.CZ.OIS.OIS.LOW_ENTH.HP.AMBIENT</t>
  </si>
  <si>
    <t>FEC.ktoe.CZ.OIS.OIS.LOW_ENTH.THERM.ELEC</t>
  </si>
  <si>
    <t>Other Industrial sectors: Steam processing</t>
  </si>
  <si>
    <t>FEC.ktoe.CZ.OIS.OIS.PROCESSING.TOTAL.TOTAL</t>
  </si>
  <si>
    <t>FEC.ktoe.CZ.OIS.OIS.PROCESSING.STEAM.SOLIDS</t>
  </si>
  <si>
    <t>FEC.ktoe.CZ.OIS.OIS.PROCESSING.STEAM.RFG</t>
  </si>
  <si>
    <t>FEC.ktoe.CZ.OIS.OIS.PROCESSING.STEAM.LPG</t>
  </si>
  <si>
    <t>FEC.ktoe.CZ.OIS.OIS.PROCESSING.STEAM.DIESEL_LIQBIO</t>
  </si>
  <si>
    <t>FEC.ktoe.CZ.OIS.OIS.PROCESSING.STEAM.RFO</t>
  </si>
  <si>
    <t>FEC.ktoe.CZ.OIS.OIS.PROCESSING.STEAM.OTHER</t>
  </si>
  <si>
    <t>FEC.ktoe.CZ.OIS.OIS.PROCESSING.STEAM.NG_BIOGAS</t>
  </si>
  <si>
    <t>FEC.ktoe.CZ.OIS.OIS.PROCESSING.STEAM.DERIVED</t>
  </si>
  <si>
    <t>FEC.ktoe.CZ.OIS.OIS.PROCESSING.STEAM.BIOMASS_WASTE</t>
  </si>
  <si>
    <t>FEC.ktoe.CZ.OIS.OIS.PROCESSING.STEAM.STEAM_DISTR</t>
  </si>
  <si>
    <t>Other Industrial sectors: Process heating</t>
  </si>
  <si>
    <t>Other Industrial sectors: Thermal processing</t>
  </si>
  <si>
    <t>FEC.ktoe.CZ.OIS.OIS.PROC_HEAT.TOTAL.TOTAL</t>
  </si>
  <si>
    <t>FEC.ktoe.CZ.OIS.OIS.PROC_HEAT.THERM.SOLIDS</t>
  </si>
  <si>
    <t>FEC.ktoe.CZ.OIS.OIS.PROC_HEAT.THERM.LPG</t>
  </si>
  <si>
    <t>FEC.ktoe.CZ.OIS.OIS.PROC_HEAT.THERM.DIESEL_LIQBIO</t>
  </si>
  <si>
    <t>FEC.ktoe.CZ.OIS.OIS.PROC_HEAT.THERM.RFO</t>
  </si>
  <si>
    <t>FEC.ktoe.CZ.OIS.OIS.PROC_HEAT.THERM.NG_BIOGAS</t>
  </si>
  <si>
    <t>Other Industrial sectors: Electric processing</t>
  </si>
  <si>
    <t>FEC.ktoe.CZ.OIS.OIS.PROC_HEAT_ELEC.ELEC.ELEC</t>
  </si>
  <si>
    <t>Other Industrial sectors: Drying</t>
  </si>
  <si>
    <t>Other Industries: Thermal drying</t>
  </si>
  <si>
    <t>FEC.ktoe.CZ.OIS.OIS.DRYING.TOTAL.TOTAL</t>
  </si>
  <si>
    <t>FEC.ktoe.CZ.OIS.OIS.DRYING.THERM.SOLIDS</t>
  </si>
  <si>
    <t>FEC.ktoe.CZ.OIS.OIS.DRYING.THERM.LPG</t>
  </si>
  <si>
    <t>FEC.ktoe.CZ.OIS.OIS.DRYING.THERM.DIESEL_LIQBIO</t>
  </si>
  <si>
    <t>FEC.ktoe.CZ.OIS.OIS.DRYING.THERM.RFO</t>
  </si>
  <si>
    <t>FEC.ktoe.CZ.OIS.OIS.DRYING.THERM.NG_BIOGAS</t>
  </si>
  <si>
    <t>Other Industries: Steam drying</t>
  </si>
  <si>
    <t>FEC.ktoe.CZ.OIS.OIS.DRYING_STEAM.TOTAL.TOTAL</t>
  </si>
  <si>
    <t>FEC.ktoe.CZ.OIS.OIS.DRYING_STEAM.STEAM.SOLIDS</t>
  </si>
  <si>
    <t>FEC.ktoe.CZ.OIS.OIS.DRYING_STEAM.STEAM.RFG</t>
  </si>
  <si>
    <t>FEC.ktoe.CZ.OIS.OIS.DRYING_STEAM.STEAM.LPG</t>
  </si>
  <si>
    <t>FEC.ktoe.CZ.OIS.OIS.DRYING_STEAM.STEAM.DIESEL_LIQBIO</t>
  </si>
  <si>
    <t>FEC.ktoe.CZ.OIS.OIS.DRYING_STEAM.STEAM.RFO</t>
  </si>
  <si>
    <t>FEC.ktoe.CZ.OIS.OIS.DRYING_STEAM.STEAM.OTHER</t>
  </si>
  <si>
    <t>FEC.ktoe.CZ.OIS.OIS.DRYING_STEAM.STEAM.NG_BIOGAS</t>
  </si>
  <si>
    <t>FEC.ktoe.CZ.OIS.OIS.DRYING_STEAM.STEAM.DERIVED</t>
  </si>
  <si>
    <t>FEC.ktoe.CZ.OIS.OIS.DRYING_STEAM.STEAM.BIOMASS_WASTE</t>
  </si>
  <si>
    <t>FEC.ktoe.CZ.OIS.OIS.DRYING_STEAM.STEAM.STEAM_DISTR</t>
  </si>
  <si>
    <t>Other Industries: Electric drying</t>
  </si>
  <si>
    <t>FEC.ktoe.CZ.OIS.OIS.DRYING_ELEC.ELEC.ELEC</t>
  </si>
  <si>
    <t>Other Industrial sectors: Process Cooling</t>
  </si>
  <si>
    <t>Other Industries: Thermal cooling</t>
  </si>
  <si>
    <t>FEC.ktoe.CZ.OIS.OIS.PROC_COOL_THERM.THERM.NG_BIOGAS</t>
  </si>
  <si>
    <t>Other Industries: Steam cooling</t>
  </si>
  <si>
    <t>FEC.ktoe.CZ.OIS.OIS.PROC_COOL_STEAM.TOTAL.TOTAL</t>
  </si>
  <si>
    <t>FEC.ktoe.CZ.OIS.OIS.PROC_COOL_STEAM.STEAM.SOLIDS</t>
  </si>
  <si>
    <t>FEC.ktoe.CZ.OIS.OIS.PROC_COOL_STEAM.STEAM.RFG</t>
  </si>
  <si>
    <t>FEC.ktoe.CZ.OIS.OIS.PROC_COOL_STEAM.STEAM.LPG</t>
  </si>
  <si>
    <t>FEC.ktoe.CZ.OIS.OIS.PROC_COOL_STEAM.STEAM.DIESEL_LIQBIO</t>
  </si>
  <si>
    <t>FEC.ktoe.CZ.OIS.OIS.PROC_COOL_STEAM.STEAM.RFO</t>
  </si>
  <si>
    <t>FEC.ktoe.CZ.OIS.OIS.PROC_COOL_STEAM.STEAM.OTHER</t>
  </si>
  <si>
    <t>FEC.ktoe.CZ.OIS.OIS.PROC_COOL_STEAM.STEAM.NG_BIOGAS</t>
  </si>
  <si>
    <t>FEC.ktoe.CZ.OIS.OIS.PROC_COOL_STEAM.STEAM.DERIVED</t>
  </si>
  <si>
    <t>FEC.ktoe.CZ.OIS.OIS.PROC_COOL_STEAM.STEAM.BIOMASS_WASTE</t>
  </si>
  <si>
    <t>FEC.ktoe.CZ.OIS.OIS.PROC_COOL_STEAM.STEAM.STEAM_DISTR</t>
  </si>
  <si>
    <t>Other Industries: Electric cooling</t>
  </si>
  <si>
    <t>FEC.ktoe.CZ.OIS.OIS.PROC_COOL_ELEC.ELEC.ELEC</t>
  </si>
  <si>
    <t>Other Industrial sectors: Diesel motors (incl. biofuels)</t>
  </si>
  <si>
    <t>FEC.ktoe.CZ.OIS.OIS.MOTOR.MECH.DIESEL_LIQBIO</t>
  </si>
  <si>
    <t>Other Industrial sectors: Electric machinery</t>
  </si>
  <si>
    <t>FEC.ktoe.CZ.OIS.OIS.GENERIC.MECH.ELEC</t>
  </si>
  <si>
    <t>Other Industrial sectors: Diesel motors</t>
  </si>
  <si>
    <t>UED.ktoe.CZ.OIS.OIS.TOTAL.TOTAL.TOTAL</t>
  </si>
  <si>
    <t>UED.ktoe.CZ.OIS.OIS.LIGHT.GENERIC.ELEC</t>
  </si>
  <si>
    <t>UED.ktoe.CZ.OIS.OIS.AIRCOMP.GENERIC.ELEC</t>
  </si>
  <si>
    <t>UED.ktoe.CZ.OIS.OIS.MOTOR.GENERIC.ELEC</t>
  </si>
  <si>
    <t>UED.ktoe.CZ.OIS.OIS.FANS.GENERIC.ELEC</t>
  </si>
  <si>
    <t>UED.ktoe.CZ.OIS.OIS.LOW_ENTH.TOTAL.TOTAL</t>
  </si>
  <si>
    <t>UED.ktoe.CZ.OIS.OIS.LOW_ENTH.THERM.DIESEL_LIQBIO</t>
  </si>
  <si>
    <t>UED.ktoe.CZ.OIS.OIS.LOW_ENTH.THERM.NG_BIOGAS</t>
  </si>
  <si>
    <t>UED.ktoe.CZ.OIS.OIS.LOW_ENTH.THERM.SOLAR_GEO</t>
  </si>
  <si>
    <t>UED.ktoe.CZ.OIS.OIS.LOW_ENTH.HP.AMBIENT</t>
  </si>
  <si>
    <t>UED.ktoe.CZ.OIS.OIS.LOW_ENTH.THERM.ELEC</t>
  </si>
  <si>
    <t>UED.ktoe.CZ.OIS.OIS.PROCESSING.TOTAL.TOTAL</t>
  </si>
  <si>
    <t>UED.ktoe.CZ.OIS.OIS.PROCESSING.STEAM.SOLIDS</t>
  </si>
  <si>
    <t>UED.ktoe.CZ.OIS.OIS.PROCESSING.STEAM.RFG</t>
  </si>
  <si>
    <t>UED.ktoe.CZ.OIS.OIS.PROCESSING.STEAM.LPG</t>
  </si>
  <si>
    <t>UED.ktoe.CZ.OIS.OIS.PROCESSING.STEAM.DIESEL_LIQBIO</t>
  </si>
  <si>
    <t>UED.ktoe.CZ.OIS.OIS.PROCESSING.STEAM.RFO</t>
  </si>
  <si>
    <t>UED.ktoe.CZ.OIS.OIS.PROCESSING.STEAM.OTHER</t>
  </si>
  <si>
    <t>UED.ktoe.CZ.OIS.OIS.PROCESSING.STEAM.NG_BIOGAS</t>
  </si>
  <si>
    <t>UED.ktoe.CZ.OIS.OIS.PROCESSING.STEAM.DERIVED</t>
  </si>
  <si>
    <t>UED.ktoe.CZ.OIS.OIS.PROCESSING.STEAM.BIOMASS_WASTE</t>
  </si>
  <si>
    <t>UED.ktoe.CZ.OIS.OIS.PROCESSING.STEAM.STEAM_DISTR</t>
  </si>
  <si>
    <t>UED.ktoe.CZ.OIS.OIS.PROC_HEAT.TOTAL.TOTAL</t>
  </si>
  <si>
    <t>UED.ktoe.CZ.OIS.OIS.PROC_HEAT.THERM.SOLIDS</t>
  </si>
  <si>
    <t>UED.ktoe.CZ.OIS.OIS.PROC_HEAT.THERM.LPG</t>
  </si>
  <si>
    <t>UED.ktoe.CZ.OIS.OIS.PROC_HEAT.THERM.DIESEL_LIQBIO</t>
  </si>
  <si>
    <t>UED.ktoe.CZ.OIS.OIS.PROC_HEAT.THERM.RFO</t>
  </si>
  <si>
    <t>UED.ktoe.CZ.OIS.OIS.PROC_HEAT.THERM.NG_BIOGAS</t>
  </si>
  <si>
    <t>UED.ktoe.CZ.OIS.OIS.PROC_HEAT_ELEC.ELEC.ELEC</t>
  </si>
  <si>
    <t>UED.ktoe.CZ.OIS.OIS.DRYING.TOTAL.TOTAL</t>
  </si>
  <si>
    <t>UED.ktoe.CZ.OIS.OIS.DRYING.THERM.SOLIDS</t>
  </si>
  <si>
    <t>UED.ktoe.CZ.OIS.OIS.DRYING.THERM.LPG</t>
  </si>
  <si>
    <t>UED.ktoe.CZ.OIS.OIS.DRYING.THERM.DIESEL_LIQBIO</t>
  </si>
  <si>
    <t>UED.ktoe.CZ.OIS.OIS.DRYING.THERM.RFO</t>
  </si>
  <si>
    <t>UED.ktoe.CZ.OIS.OIS.DRYING.THERM.NG_BIOGAS</t>
  </si>
  <si>
    <t>UED.ktoe.CZ.OIS.OIS.DRYING_STEAM.TOTAL.TOTAL</t>
  </si>
  <si>
    <t>UED.ktoe.CZ.OIS.OIS.DRYING_STEAM.STEAM.SOLIDS</t>
  </si>
  <si>
    <t>UED.ktoe.CZ.OIS.OIS.DRYING_STEAM.STEAM.RFG</t>
  </si>
  <si>
    <t>UED.ktoe.CZ.OIS.OIS.DRYING_STEAM.STEAM.LPG</t>
  </si>
  <si>
    <t>UED.ktoe.CZ.OIS.OIS.DRYING_STEAM.STEAM.DIESEL_LIQBIO</t>
  </si>
  <si>
    <t>UED.ktoe.CZ.OIS.OIS.DRYING_STEAM.STEAM.RFO</t>
  </si>
  <si>
    <t>UED.ktoe.CZ.OIS.OIS.DRYING_STEAM.STEAM.OTHER</t>
  </si>
  <si>
    <t>UED.ktoe.CZ.OIS.OIS.DRYING_STEAM.STEAM.NG_BIOGAS</t>
  </si>
  <si>
    <t>UED.ktoe.CZ.OIS.OIS.DRYING_STEAM.STEAM.DERIVED</t>
  </si>
  <si>
    <t>UED.ktoe.CZ.OIS.OIS.DRYING_STEAM.STEAM.BIOMASS_WASTE</t>
  </si>
  <si>
    <t>UED.ktoe.CZ.OIS.OIS.DRYING_STEAM.STEAM.STEAM_DISTR</t>
  </si>
  <si>
    <t>UED.ktoe.CZ.OIS.OIS.DRYING_ELEC.ELEC.ELEC</t>
  </si>
  <si>
    <t>UED.ktoe.CZ.OIS.OIS.PROC_COOL_THERM.THERM.NG_BIOGAS</t>
  </si>
  <si>
    <t>UED.ktoe.CZ.OIS.OIS.PROC_COOL_STEAM.TOTAL.TOTAL</t>
  </si>
  <si>
    <t>UED.ktoe.CZ.OIS.OIS.PROC_COOL_STEAM.STEAM.SOLIDS</t>
  </si>
  <si>
    <t>UED.ktoe.CZ.OIS.OIS.PROC_COOL_STEAM.STEAM.RFG</t>
  </si>
  <si>
    <t>UED.ktoe.CZ.OIS.OIS.PROC_COOL_STEAM.STEAM.LPG</t>
  </si>
  <si>
    <t>UED.ktoe.CZ.OIS.OIS.PROC_COOL_STEAM.STEAM.DIESEL_LIQBIO</t>
  </si>
  <si>
    <t>UED.ktoe.CZ.OIS.OIS.PROC_COOL_STEAM.STEAM.RFO</t>
  </si>
  <si>
    <t>UED.ktoe.CZ.OIS.OIS.PROC_COOL_STEAM.STEAM.OTHER</t>
  </si>
  <si>
    <t>UED.ktoe.CZ.OIS.OIS.PROC_COOL_STEAM.STEAM.NG_BIOGAS</t>
  </si>
  <si>
    <t>UED.ktoe.CZ.OIS.OIS.PROC_COOL_STEAM.STEAM.DERIVED</t>
  </si>
  <si>
    <t>UED.ktoe.CZ.OIS.OIS.PROC_COOL_STEAM.STEAM.BIOMASS_WASTE</t>
  </si>
  <si>
    <t>UED.ktoe.CZ.OIS.OIS.PROC_COOL_STEAM.STEAM.STEAM_DISTR</t>
  </si>
  <si>
    <t>UED.ktoe.CZ.OIS.OIS.PROC_COOL_ELEC.ELEC.ELEC</t>
  </si>
  <si>
    <t>UED.ktoe.CZ.OIS.OIS.MOTOR.MECH.DIESEL_LIQBIO</t>
  </si>
  <si>
    <t>UED.ktoe.CZ.OIS.OIS.GENERIC.MECH.ELEC</t>
  </si>
  <si>
    <t>FUEL_EMI.ktCO2.CZ.OIS.OIS.TOTAL.TOTAL.TOTAL</t>
  </si>
  <si>
    <t>FUEL_EMI.ktCO2.CZ.OIS.OIS.LIGHT.GENERIC.ELEC</t>
  </si>
  <si>
    <t>FUEL_EMI.ktCO2.CZ.OIS.OIS.AIRCOMP.GENERIC.ELEC</t>
  </si>
  <si>
    <t>FUEL_EMI.ktCO2.CZ.OIS.OIS.MOTOR.GENERIC.ELEC</t>
  </si>
  <si>
    <t>FUEL_EMI.ktCO2.CZ.OIS.OIS.FANS.GENERIC.ELEC</t>
  </si>
  <si>
    <t>FUEL_EMI.ktCO2.CZ.OIS.OIS.LOW_ENTH.TOTAL.TOTAL</t>
  </si>
  <si>
    <t>FUEL_EMI.ktCO2.CZ.OIS.OIS.LOW_ENTH.THERM.DIESEL_LIQBIO</t>
  </si>
  <si>
    <t>FUEL_EMI.ktCO2.CZ.OIS.OIS.LOW_ENTH.THERM.NG_BIOGAS</t>
  </si>
  <si>
    <t>FUEL_EMI.ktCO2.CZ.OIS.OIS.LOW_ENTH.THERM.SOLAR_GEO</t>
  </si>
  <si>
    <t>FUEL_EMI.ktCO2.CZ.OIS.OIS.LOW_ENTH.HP.AMBIENT</t>
  </si>
  <si>
    <t>FUEL_EMI.ktCO2.CZ.OIS.OIS.LOW_ENTH.THERM.ELEC</t>
  </si>
  <si>
    <t>FUEL_EMI.ktCO2.CZ.OIS.OIS.PROCESSING.TOTAL.TOTAL</t>
  </si>
  <si>
    <t>FUEL_EMI.ktCO2.CZ.OIS.OIS.PROCESSING.STEAM.SOLIDS</t>
  </si>
  <si>
    <t>FUEL_EMI.ktCO2.CZ.OIS.OIS.PROCESSING.STEAM.RFG</t>
  </si>
  <si>
    <t>FUEL_EMI.ktCO2.CZ.OIS.OIS.PROCESSING.STEAM.LPG</t>
  </si>
  <si>
    <t>FUEL_EMI.ktCO2.CZ.OIS.OIS.PROCESSING.STEAM.DIESEL_LIQBIO</t>
  </si>
  <si>
    <t>FUEL_EMI.ktCO2.CZ.OIS.OIS.PROCESSING.STEAM.RFO</t>
  </si>
  <si>
    <t>FUEL_EMI.ktCO2.CZ.OIS.OIS.PROCESSING.STEAM.OTHER</t>
  </si>
  <si>
    <t>FUEL_EMI.ktCO2.CZ.OIS.OIS.PROCESSING.STEAM.NG_BIOGAS</t>
  </si>
  <si>
    <t>FUEL_EMI.ktCO2.CZ.OIS.OIS.PROCESSING.STEAM.DERIVED</t>
  </si>
  <si>
    <t>FUEL_EMI.ktCO2.CZ.OIS.OIS.PROCESSING.STEAM.BIOMASS_WASTE</t>
  </si>
  <si>
    <t>FUEL_EMI.ktCO2.CZ.OIS.OIS.PROCESSING.STEAM.STEAM_DISTR</t>
  </si>
  <si>
    <t>FUEL_EMI.ktCO2.CZ.OIS.OIS.PROC_HEAT.TOTAL.TOTAL</t>
  </si>
  <si>
    <t>FUEL_EMI.ktCO2.CZ.OIS.OIS.PROC_HEAT.THERM.SOLIDS</t>
  </si>
  <si>
    <t>FUEL_EMI.ktCO2.CZ.OIS.OIS.PROC_HEAT.THERM.LPG</t>
  </si>
  <si>
    <t>FUEL_EMI.ktCO2.CZ.OIS.OIS.PROC_HEAT.THERM.DIESEL_LIQBIO</t>
  </si>
  <si>
    <t>FUEL_EMI.ktCO2.CZ.OIS.OIS.PROC_HEAT.THERM.RFO</t>
  </si>
  <si>
    <t>FUEL_EMI.ktCO2.CZ.OIS.OIS.PROC_HEAT.THERM.NG_BIOGAS</t>
  </si>
  <si>
    <t>FUEL_EMI.ktCO2.CZ.OIS.OIS.PROC_HEAT_ELEC.ELEC.ELEC</t>
  </si>
  <si>
    <t>FUEL_EMI.ktCO2.CZ.OIS.OIS.DRYING.TOTAL.TOTAL</t>
  </si>
  <si>
    <t>FUEL_EMI.ktCO2.CZ.OIS.OIS.DRYING.THERM.SOLIDS</t>
  </si>
  <si>
    <t>FUEL_EMI.ktCO2.CZ.OIS.OIS.DRYING.THERM.LPG</t>
  </si>
  <si>
    <t>FUEL_EMI.ktCO2.CZ.OIS.OIS.DRYING.THERM.DIESEL_LIQBIO</t>
  </si>
  <si>
    <t>FUEL_EMI.ktCO2.CZ.OIS.OIS.DRYING.THERM.RFO</t>
  </si>
  <si>
    <t>FUEL_EMI.ktCO2.CZ.OIS.OIS.DRYING.THERM.NG_BIOGAS</t>
  </si>
  <si>
    <t>FUEL_EMI.ktCO2.CZ.OIS.OIS.DRYING_STEAM.TOTAL.TOTAL</t>
  </si>
  <si>
    <t>FUEL_EMI.ktCO2.CZ.OIS.OIS.DRYING_STEAM.STEAM.SOLIDS</t>
  </si>
  <si>
    <t>FUEL_EMI.ktCO2.CZ.OIS.OIS.DRYING_STEAM.STEAM.RFG</t>
  </si>
  <si>
    <t>FUEL_EMI.ktCO2.CZ.OIS.OIS.DRYING_STEAM.STEAM.LPG</t>
  </si>
  <si>
    <t>FUEL_EMI.ktCO2.CZ.OIS.OIS.DRYING_STEAM.STEAM.DIESEL_LIQBIO</t>
  </si>
  <si>
    <t>FUEL_EMI.ktCO2.CZ.OIS.OIS.DRYING_STEAM.STEAM.RFO</t>
  </si>
  <si>
    <t>FUEL_EMI.ktCO2.CZ.OIS.OIS.DRYING_STEAM.STEAM.OTHER</t>
  </si>
  <si>
    <t>FUEL_EMI.ktCO2.CZ.OIS.OIS.DRYING_STEAM.STEAM.NG_BIOGAS</t>
  </si>
  <si>
    <t>FUEL_EMI.ktCO2.CZ.OIS.OIS.DRYING_STEAM.STEAM.DERIVED</t>
  </si>
  <si>
    <t>FUEL_EMI.ktCO2.CZ.OIS.OIS.DRYING_STEAM.STEAM.BIOMASS_WASTE</t>
  </si>
  <si>
    <t>FUEL_EMI.ktCO2.CZ.OIS.OIS.DRYING_STEAM.STEAM.STEAM_DISTR</t>
  </si>
  <si>
    <t>FUEL_EMI.ktCO2.CZ.OIS.OIS.DRYING_ELEC.ELEC.ELEC</t>
  </si>
  <si>
    <t>FUEL_EMI.ktCO2.CZ.OIS.OIS.PROC_COOL_THERM.THERM.NG_BIOGAS</t>
  </si>
  <si>
    <t>FUEL_EMI.ktCO2.CZ.OIS.OIS.PROC_COOL_STEAM.TOTAL.TOTAL</t>
  </si>
  <si>
    <t>FUEL_EMI.ktCO2.CZ.OIS.OIS.PROC_COOL_STEAM.STEAM.SOLIDS</t>
  </si>
  <si>
    <t>FUEL_EMI.ktCO2.CZ.OIS.OIS.PROC_COOL_STEAM.STEAM.RFG</t>
  </si>
  <si>
    <t>FUEL_EMI.ktCO2.CZ.OIS.OIS.PROC_COOL_STEAM.STEAM.LPG</t>
  </si>
  <si>
    <t>FUEL_EMI.ktCO2.CZ.OIS.OIS.PROC_COOL_STEAM.STEAM.DIESEL_LIQBIO</t>
  </si>
  <si>
    <t>FUEL_EMI.ktCO2.CZ.OIS.OIS.PROC_COOL_STEAM.STEAM.RFO</t>
  </si>
  <si>
    <t>FUEL_EMI.ktCO2.CZ.OIS.OIS.PROC_COOL_STEAM.STEAM.OTHER</t>
  </si>
  <si>
    <t>FUEL_EMI.ktCO2.CZ.OIS.OIS.PROC_COOL_STEAM.STEAM.NG_BIOGAS</t>
  </si>
  <si>
    <t>FUEL_EMI.ktCO2.CZ.OIS.OIS.PROC_COOL_STEAM.STEAM.DERIVED</t>
  </si>
  <si>
    <t>FUEL_EMI.ktCO2.CZ.OIS.OIS.PROC_COOL_STEAM.STEAM.BIOMASS_WASTE</t>
  </si>
  <si>
    <t>FUEL_EMI.ktCO2.CZ.OIS.OIS.PROC_COOL_STEAM.STEAM.STEAM_DISTR</t>
  </si>
  <si>
    <t>FUEL_EMI.ktCO2.CZ.OIS.OIS.PROC_COOL_ELEC.ELEC.ELEC</t>
  </si>
  <si>
    <t>FUEL_EMI.ktCO2.CZ.OIS.OIS.MOTOR.MECH.DIESEL_LIQBIO</t>
  </si>
  <si>
    <t>FUEL_EMI.ktCO2.CZ.OIS.OIS.GENERIC.MECH.ELEC</t>
  </si>
  <si>
    <t>Czechia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</si>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</sst>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45967.472800925927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CZ: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53112.326504686047</v>
      </c>
      <c r="C3" s="203">
        <f>ISI!C$3+NFM!C$3+CHI!C$3+NMM!C$3+PPA!C$3+FBT!C$3+TRE!C$3+MAE!C$3+TEL!C$3+WWP!C$3+OIS!C$3</f>
        <v>55062.568647852306</v>
      </c>
      <c r="D3" s="203">
        <f>ISI!D$3+NFM!D$3+CHI!D$3+NMM!D$3+PPA!D$3+FBT!D$3+TRE!D$3+MAE!D$3+TEL!D$3+WWP!D$3+OIS!D$3</f>
        <v>54333.244288036018</v>
      </c>
      <c r="E3" s="203">
        <f>ISI!E$3+NFM!E$3+CHI!E$3+NMM!E$3+PPA!E$3+FBT!E$3+TRE!E$3+MAE!E$3+TEL!E$3+WWP!E$3+OIS!E$3</f>
        <v>54617.882968977152</v>
      </c>
      <c r="F3" s="203">
        <f>ISI!F$3+NFM!F$3+CHI!F$3+NMM!F$3+PPA!F$3+FBT!F$3+TRE!F$3+MAE!F$3+TEL!F$3+WWP!F$3+OIS!F$3</f>
        <v>59753.44376041487</v>
      </c>
      <c r="G3" s="203">
        <f>ISI!G$3+NFM!G$3+CHI!G$3+NMM!G$3+PPA!G$3+FBT!G$3+TRE!G$3+MAE!G$3+TEL!G$3+WWP!G$3+OIS!G$3</f>
        <v>64041.653432753941</v>
      </c>
      <c r="H3" s="203">
        <f>ISI!H$3+NFM!H$3+CHI!H$3+NMM!H$3+PPA!H$3+FBT!H$3+TRE!H$3+MAE!H$3+TEL!H$3+WWP!H$3+OIS!H$3</f>
        <v>69218.99441203977</v>
      </c>
      <c r="I3" s="203">
        <f>ISI!I$3+NFM!I$3+CHI!I$3+NMM!I$3+PPA!I$3+FBT!I$3+TRE!I$3+MAE!I$3+TEL!I$3+WWP!I$3+OIS!I$3</f>
        <v>72917.667107744142</v>
      </c>
      <c r="J3" s="203">
        <f>ISI!J$3+NFM!J$3+CHI!J$3+NMM!J$3+PPA!J$3+FBT!J$3+TRE!J$3+MAE!J$3+TEL!J$3+WWP!J$3+OIS!J$3</f>
        <v>72312.488717431319</v>
      </c>
      <c r="K3" s="203">
        <f>ISI!K$3+NFM!K$3+CHI!K$3+NMM!K$3+PPA!K$3+FBT!K$3+TRE!K$3+MAE!K$3+TEL!K$3+WWP!K$3+OIS!K$3</f>
        <v>65831.407755797351</v>
      </c>
      <c r="L3" s="203">
        <f>ISI!L$3+NFM!L$3+CHI!L$3+NMM!L$3+PPA!L$3+FBT!L$3+TRE!L$3+MAE!L$3+TEL!L$3+WWP!L$3+OIS!L$3</f>
        <v>68968.224231317086</v>
      </c>
      <c r="M3" s="203">
        <f>ISI!M$3+NFM!M$3+CHI!M$3+NMM!M$3+PPA!M$3+FBT!M$3+TRE!M$3+MAE!M$3+TEL!M$3+WWP!M$3+OIS!M$3</f>
        <v>71844.149640315372</v>
      </c>
      <c r="N3" s="203">
        <f>ISI!N$3+NFM!N$3+CHI!N$3+NMM!N$3+PPA!N$3+FBT!N$3+TRE!N$3+MAE!N$3+TEL!N$3+WWP!N$3+OIS!N$3</f>
        <v>69726.302904115073</v>
      </c>
      <c r="O3" s="203">
        <f>ISI!O$3+NFM!O$3+CHI!O$3+NMM!O$3+PPA!O$3+FBT!O$3+TRE!O$3+MAE!O$3+TEL!O$3+WWP!O$3+OIS!O$3</f>
        <v>69025.951098360078</v>
      </c>
      <c r="P3" s="203">
        <f>ISI!P$3+NFM!P$3+CHI!P$3+NMM!P$3+PPA!P$3+FBT!P$3+TRE!P$3+MAE!P$3+TEL!P$3+WWP!P$3+OIS!P$3</f>
        <v>74987.104377875425</v>
      </c>
      <c r="Q3" s="203">
        <f>ISI!Q$3+NFM!Q$3+CHI!Q$3+NMM!Q$3+PPA!Q$3+FBT!Q$3+TRE!Q$3+MAE!Q$3+TEL!Q$3+WWP!Q$3+OIS!Q$3</f>
        <v>79236.512711999996</v>
      </c>
      <c r="R3" s="203">
        <f>ISI!R$3+NFM!R$3+CHI!R$3+NMM!R$3+PPA!R$3+FBT!R$3+TRE!R$3+MAE!R$3+TEL!R$3+WWP!R$3+OIS!R$3</f>
        <v>80329.402539707356</v>
      </c>
      <c r="S3" s="203">
        <f>ISI!S$3+NFM!S$3+CHI!S$3+NMM!S$3+PPA!S$3+FBT!S$3+TRE!S$3+MAE!S$3+TEL!S$3+WWP!S$3+OIS!S$3</f>
        <v>82934.376799273465</v>
      </c>
      <c r="T3" s="203">
        <f>ISI!T$3+NFM!T$3+CHI!T$3+NMM!T$3+PPA!T$3+FBT!T$3+TRE!T$3+MAE!T$3+TEL!T$3+WWP!T$3+OIS!T$3</f>
        <v>82868.887255457899</v>
      </c>
      <c r="U3" s="203">
        <f>ISI!U$3+NFM!U$3+CHI!U$3+NMM!U$3+PPA!U$3+FBT!U$3+TRE!U$3+MAE!U$3+TEL!U$3+WWP!U$3+OIS!U$3</f>
        <v>84556.46715594572</v>
      </c>
      <c r="V3" s="203">
        <f>ISI!V$3+NFM!V$3+CHI!V$3+NMM!V$3+PPA!V$3+FBT!V$3+TRE!V$3+MAE!V$3+TEL!V$3+WWP!V$3+OIS!V$3</f>
        <v>75860.826593639475</v>
      </c>
      <c r="W3" s="203">
        <f>ISI!W$3+NFM!W$3+CHI!W$3+NMM!W$3+PPA!W$3+FBT!W$3+TRE!W$3+MAE!W$3+TEL!W$3+WWP!W$3+OIS!W$3</f>
        <v>75185.141363738934</v>
      </c>
      <c r="X3" s="203">
        <f>ISI!X$3+NFM!X$3+CHI!X$3+NMM!X$3+PPA!X$3+FBT!X$3+TRE!X$3+MAE!X$3+TEL!X$3+WWP!X$3+OIS!X$3</f>
        <v>76900.791947462261</v>
      </c>
      <c r="Y3" s="203">
        <f>ISI!Y$3+NFM!Y$3+CHI!Y$3+NMM!Y$3+PPA!Y$3+FBT!Y$3+TRE!Y$3+MAE!Y$3+TEL!Y$3+WWP!Y$3+OIS!Y$3</f>
        <v>80390.711648904675</v>
      </c>
    </row>
    <row r="4" spans="1:25" ht="12" customHeight="1" x14ac:dyDescent="0.25">
      <c r="A4" s="12" t="s">
        <v>14</v>
      </c>
      <c r="B4" s="204">
        <f>ISI!B$3</f>
        <v>2535.6436106058045</v>
      </c>
      <c r="C4" s="204">
        <f>ISI!C$3</f>
        <v>2487.0972434819132</v>
      </c>
      <c r="D4" s="204">
        <f>ISI!D$3</f>
        <v>2245.2494732886435</v>
      </c>
      <c r="E4" s="204">
        <f>ISI!E$3</f>
        <v>2230.3986876437721</v>
      </c>
      <c r="F4" s="204">
        <f>ISI!F$3</f>
        <v>2690.8352584765412</v>
      </c>
      <c r="G4" s="204">
        <f>ISI!G$3</f>
        <v>3250.1285825524174</v>
      </c>
      <c r="H4" s="204">
        <f>ISI!H$3</f>
        <v>3235.5524870283093</v>
      </c>
      <c r="I4" s="204">
        <f>ISI!I$3</f>
        <v>3182.9570294612058</v>
      </c>
      <c r="J4" s="204">
        <f>ISI!J$3</f>
        <v>2694.0148598128321</v>
      </c>
      <c r="K4" s="204">
        <f>ISI!K$3</f>
        <v>1545.3962219286968</v>
      </c>
      <c r="L4" s="204">
        <f>ISI!L$3</f>
        <v>1371.5038566116416</v>
      </c>
      <c r="M4" s="204">
        <f>ISI!M$3</f>
        <v>1776.2294211011554</v>
      </c>
      <c r="N4" s="204">
        <f>ISI!N$3</f>
        <v>1498.3978358267284</v>
      </c>
      <c r="O4" s="204">
        <f>ISI!O$3</f>
        <v>1697.6473750354528</v>
      </c>
      <c r="P4" s="204">
        <f>ISI!P$3</f>
        <v>2081.7380476789713</v>
      </c>
      <c r="Q4" s="204">
        <f>ISI!Q$3</f>
        <v>1996.4821401272382</v>
      </c>
      <c r="R4" s="204">
        <f>ISI!R$3</f>
        <v>1877.9582375423179</v>
      </c>
      <c r="S4" s="204">
        <f>ISI!S$3</f>
        <v>1633.4971116313106</v>
      </c>
      <c r="T4" s="204">
        <f>ISI!T$3</f>
        <v>1783.0065532465935</v>
      </c>
      <c r="U4" s="204">
        <f>ISI!U$3</f>
        <v>1487.0382196672053</v>
      </c>
      <c r="V4" s="204">
        <f>ISI!V$3</f>
        <v>1138.0474968830824</v>
      </c>
      <c r="W4" s="204">
        <f>ISI!W$3</f>
        <v>1067.564893494198</v>
      </c>
      <c r="X4" s="204">
        <f>ISI!X$3</f>
        <v>915.92614600377703</v>
      </c>
      <c r="Y4" s="204">
        <f>ISI!Y$3</f>
        <v>810.06693005173179</v>
      </c>
    </row>
    <row r="5" spans="1:25" ht="12" customHeight="1" x14ac:dyDescent="0.25">
      <c r="A5" s="13" t="s">
        <v>18</v>
      </c>
      <c r="B5" s="205">
        <f>NFM!B$3</f>
        <v>131.45565120024276</v>
      </c>
      <c r="C5" s="205">
        <f>NFM!C$3</f>
        <v>113.55429189859387</v>
      </c>
      <c r="D5" s="205">
        <f>NFM!D$3</f>
        <v>131.17722512963883</v>
      </c>
      <c r="E5" s="205">
        <f>NFM!E$3</f>
        <v>119.84196298573715</v>
      </c>
      <c r="F5" s="205">
        <f>NFM!F$3</f>
        <v>144.58176523934844</v>
      </c>
      <c r="G5" s="205">
        <f>NFM!G$3</f>
        <v>196.40758044416731</v>
      </c>
      <c r="H5" s="205">
        <f>NFM!H$3</f>
        <v>199.75463966852288</v>
      </c>
      <c r="I5" s="205">
        <f>NFM!I$3</f>
        <v>212.24767883633154</v>
      </c>
      <c r="J5" s="205">
        <f>NFM!J$3</f>
        <v>195.07423746297039</v>
      </c>
      <c r="K5" s="205">
        <f>NFM!K$3</f>
        <v>225.42005685720909</v>
      </c>
      <c r="L5" s="205">
        <f>NFM!L$3</f>
        <v>253.5850087117947</v>
      </c>
      <c r="M5" s="205">
        <f>NFM!M$3</f>
        <v>261.18915972717491</v>
      </c>
      <c r="N5" s="205">
        <f>NFM!N$3</f>
        <v>312.26404163863526</v>
      </c>
      <c r="O5" s="205">
        <f>NFM!O$3</f>
        <v>286.82941579549311</v>
      </c>
      <c r="P5" s="205">
        <f>NFM!P$3</f>
        <v>299.48343124831035</v>
      </c>
      <c r="Q5" s="205">
        <f>NFM!Q$3</f>
        <v>453.31166787276129</v>
      </c>
      <c r="R5" s="205">
        <f>NFM!R$3</f>
        <v>428.76959569659078</v>
      </c>
      <c r="S5" s="205">
        <f>NFM!S$3</f>
        <v>468.97764751368925</v>
      </c>
      <c r="T5" s="205">
        <f>NFM!T$3</f>
        <v>387.13347014439091</v>
      </c>
      <c r="U5" s="205">
        <f>NFM!U$3</f>
        <v>382.45891618194753</v>
      </c>
      <c r="V5" s="205">
        <f>NFM!V$3</f>
        <v>344.40806145819033</v>
      </c>
      <c r="W5" s="205">
        <f>NFM!W$3</f>
        <v>243.55972961355789</v>
      </c>
      <c r="X5" s="205">
        <f>NFM!X$3</f>
        <v>273.44866669297738</v>
      </c>
      <c r="Y5" s="205">
        <f>NFM!Y$3</f>
        <v>294.73306994826811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46.006349988716792</v>
      </c>
      <c r="C7" s="204">
        <f>NFM!C$5</f>
        <v>31.103079551852151</v>
      </c>
      <c r="D7" s="204">
        <f>NFM!D$5</f>
        <v>28.99892432741521</v>
      </c>
      <c r="E7" s="204">
        <f>NFM!E$5</f>
        <v>32.888191928963742</v>
      </c>
      <c r="F7" s="204">
        <f>NFM!F$5</f>
        <v>37.264654240292053</v>
      </c>
      <c r="G7" s="204">
        <f>NFM!G$5</f>
        <v>58.773013623274082</v>
      </c>
      <c r="H7" s="204">
        <f>NFM!H$5</f>
        <v>61.808670573885003</v>
      </c>
      <c r="I7" s="204">
        <f>NFM!I$5</f>
        <v>65.674303650899333</v>
      </c>
      <c r="J7" s="204">
        <f>NFM!J$5</f>
        <v>58.522271238891001</v>
      </c>
      <c r="K7" s="204">
        <f>NFM!K$5</f>
        <v>25</v>
      </c>
      <c r="L7" s="204">
        <f>NFM!L$5</f>
        <v>37</v>
      </c>
      <c r="M7" s="204">
        <f>NFM!M$5</f>
        <v>78.356747918152521</v>
      </c>
      <c r="N7" s="204">
        <f>NFM!N$5</f>
        <v>93.679212491590576</v>
      </c>
      <c r="O7" s="204">
        <f>NFM!O$5</f>
        <v>86.048824738647994</v>
      </c>
      <c r="P7" s="204">
        <f>NFM!P$5</f>
        <v>89.84502937449308</v>
      </c>
      <c r="Q7" s="204">
        <f>NFM!Q$5</f>
        <v>238.86318601433621</v>
      </c>
      <c r="R7" s="204">
        <f>NFM!R$5</f>
        <v>284.48218655928548</v>
      </c>
      <c r="S7" s="204">
        <f>NFM!S$5</f>
        <v>279.81946247015293</v>
      </c>
      <c r="T7" s="204">
        <f>NFM!T$5</f>
        <v>249.7842254435707</v>
      </c>
      <c r="U7" s="204">
        <f>NFM!U$5</f>
        <v>254.12854435918419</v>
      </c>
      <c r="V7" s="204">
        <f>NFM!V$5</f>
        <v>232.69331535098851</v>
      </c>
      <c r="W7" s="204">
        <f>NFM!W$5</f>
        <v>199.59241983300959</v>
      </c>
      <c r="X7" s="204">
        <f>NFM!X$5</f>
        <v>226.96122506820271</v>
      </c>
      <c r="Y7" s="204">
        <f>NFM!Y$5</f>
        <v>182.789138706231</v>
      </c>
    </row>
    <row r="8" spans="1:25" ht="12" customHeight="1" x14ac:dyDescent="0.25">
      <c r="A8" s="14" t="s">
        <v>47</v>
      </c>
      <c r="B8" s="204">
        <f>NFM!B$8</f>
        <v>85.449301211525977</v>
      </c>
      <c r="C8" s="204">
        <f>NFM!C$8</f>
        <v>82.451212346741727</v>
      </c>
      <c r="D8" s="204">
        <f>NFM!D$8</f>
        <v>102.1783008022236</v>
      </c>
      <c r="E8" s="204">
        <f>NFM!E$8</f>
        <v>86.953771056773419</v>
      </c>
      <c r="F8" s="204">
        <f>NFM!F$8</f>
        <v>107.3171109990564</v>
      </c>
      <c r="G8" s="204">
        <f>NFM!G$8</f>
        <v>137.63456682089321</v>
      </c>
      <c r="H8" s="204">
        <f>NFM!H$8</f>
        <v>137.94596909463789</v>
      </c>
      <c r="I8" s="204">
        <f>NFM!I$8</f>
        <v>146.57337518543221</v>
      </c>
      <c r="J8" s="204">
        <f>NFM!J$8</f>
        <v>136.55196622407939</v>
      </c>
      <c r="K8" s="204">
        <f>NFM!K$8</f>
        <v>200.42005685720909</v>
      </c>
      <c r="L8" s="204">
        <f>NFM!L$8</f>
        <v>216.5850087117947</v>
      </c>
      <c r="M8" s="204">
        <f>NFM!M$8</f>
        <v>182.8324118090224</v>
      </c>
      <c r="N8" s="204">
        <f>NFM!N$8</f>
        <v>218.5848291470447</v>
      </c>
      <c r="O8" s="204">
        <f>NFM!O$8</f>
        <v>200.78059105684511</v>
      </c>
      <c r="P8" s="204">
        <f>NFM!P$8</f>
        <v>209.63840187381729</v>
      </c>
      <c r="Q8" s="204">
        <f>NFM!Q$8</f>
        <v>214.44848185842511</v>
      </c>
      <c r="R8" s="204">
        <f>NFM!R$8</f>
        <v>144.2874091373053</v>
      </c>
      <c r="S8" s="204">
        <f>NFM!S$8</f>
        <v>189.15818504353629</v>
      </c>
      <c r="T8" s="204">
        <f>NFM!T$8</f>
        <v>137.34924470082021</v>
      </c>
      <c r="U8" s="204">
        <f>NFM!U$8</f>
        <v>128.33037182276331</v>
      </c>
      <c r="V8" s="204">
        <f>NFM!V$8</f>
        <v>111.7147461072018</v>
      </c>
      <c r="W8" s="204">
        <f>NFM!W$8</f>
        <v>43.967309780548312</v>
      </c>
      <c r="X8" s="204">
        <f>NFM!X$8</f>
        <v>46.487441624774682</v>
      </c>
      <c r="Y8" s="204">
        <f>NFM!Y$8</f>
        <v>111.9439312420371</v>
      </c>
    </row>
    <row r="9" spans="1:25" ht="12" customHeight="1" x14ac:dyDescent="0.25">
      <c r="A9" s="13" t="s">
        <v>19</v>
      </c>
      <c r="B9" s="205">
        <f>CHI!B$3</f>
        <v>3029.5883911416731</v>
      </c>
      <c r="C9" s="205">
        <f>CHI!C$3</f>
        <v>2658.1946871690993</v>
      </c>
      <c r="D9" s="205">
        <f>CHI!D$3</f>
        <v>2407.3949206435123</v>
      </c>
      <c r="E9" s="205">
        <f>CHI!E$3</f>
        <v>2573.7550593850287</v>
      </c>
      <c r="F9" s="205">
        <f>CHI!F$3</f>
        <v>2797.1151986988925</v>
      </c>
      <c r="G9" s="205">
        <f>CHI!G$3</f>
        <v>2927.7745829073046</v>
      </c>
      <c r="H9" s="205">
        <f>CHI!H$3</f>
        <v>2879.0781108597275</v>
      </c>
      <c r="I9" s="205">
        <f>CHI!I$3</f>
        <v>2877.0588358678551</v>
      </c>
      <c r="J9" s="205">
        <f>CHI!J$3</f>
        <v>2855.851646982017</v>
      </c>
      <c r="K9" s="205">
        <f>CHI!K$3</f>
        <v>2458.0085727072992</v>
      </c>
      <c r="L9" s="205">
        <f>CHI!L$3</f>
        <v>2576.935737009544</v>
      </c>
      <c r="M9" s="205">
        <f>CHI!M$3</f>
        <v>2632.3273686431739</v>
      </c>
      <c r="N9" s="205">
        <f>CHI!N$3</f>
        <v>2843.5008841303461</v>
      </c>
      <c r="O9" s="205">
        <f>CHI!O$3</f>
        <v>2703.6235315186241</v>
      </c>
      <c r="P9" s="205">
        <f>CHI!P$3</f>
        <v>3167.6540452047925</v>
      </c>
      <c r="Q9" s="205">
        <f>CHI!Q$3</f>
        <v>3477.467052</v>
      </c>
      <c r="R9" s="205">
        <f>CHI!R$3</f>
        <v>3330.5484009611819</v>
      </c>
      <c r="S9" s="205">
        <f>CHI!S$3</f>
        <v>3841.872158191879</v>
      </c>
      <c r="T9" s="205">
        <f>CHI!T$3</f>
        <v>3517.4706443152813</v>
      </c>
      <c r="U9" s="205">
        <f>CHI!U$3</f>
        <v>3703.3268708960377</v>
      </c>
      <c r="V9" s="205">
        <f>CHI!V$3</f>
        <v>3230.5267813267819</v>
      </c>
      <c r="W9" s="205">
        <f>CHI!W$3</f>
        <v>2959.0634922364479</v>
      </c>
      <c r="X9" s="205">
        <f>CHI!X$3</f>
        <v>4166.2706267269705</v>
      </c>
      <c r="Y9" s="205">
        <f>CHI!Y$3</f>
        <v>3847.5</v>
      </c>
    </row>
    <row r="10" spans="1:25" ht="12" customHeight="1" x14ac:dyDescent="0.25">
      <c r="A10" s="14" t="s">
        <v>59</v>
      </c>
      <c r="B10" s="204">
        <f>CHI!B$5</f>
        <v>940.24209932260396</v>
      </c>
      <c r="C10" s="204">
        <f>CHI!C$5</f>
        <v>786.12077537774849</v>
      </c>
      <c r="D10" s="204">
        <f>CHI!D$5</f>
        <v>1044.2326139222471</v>
      </c>
      <c r="E10" s="204">
        <f>CHI!E$5</f>
        <v>1082.8016952817629</v>
      </c>
      <c r="F10" s="204">
        <f>CHI!F$5</f>
        <v>1425.522080665181</v>
      </c>
      <c r="G10" s="204">
        <f>CHI!G$5</f>
        <v>1427.411121667978</v>
      </c>
      <c r="H10" s="204">
        <f>CHI!H$5</f>
        <v>1266.3294206362041</v>
      </c>
      <c r="I10" s="204">
        <f>CHI!I$5</f>
        <v>1117.3040702626161</v>
      </c>
      <c r="J10" s="204">
        <f>CHI!J$5</f>
        <v>1073.0844366784061</v>
      </c>
      <c r="K10" s="204">
        <f>CHI!K$5</f>
        <v>812.12582967514663</v>
      </c>
      <c r="L10" s="204">
        <f>CHI!L$5</f>
        <v>856.3866595987497</v>
      </c>
      <c r="M10" s="204">
        <f>CHI!M$5</f>
        <v>900.50534327884054</v>
      </c>
      <c r="N10" s="204">
        <f>CHI!N$5</f>
        <v>1003.6122173301439</v>
      </c>
      <c r="O10" s="204">
        <f>CHI!O$5</f>
        <v>841.94668552665644</v>
      </c>
      <c r="P10" s="204">
        <f>CHI!P$5</f>
        <v>1111.856639069121</v>
      </c>
      <c r="Q10" s="204">
        <f>CHI!Q$5</f>
        <v>1355.0200090722381</v>
      </c>
      <c r="R10" s="204">
        <f>CHI!R$5</f>
        <v>1137.7900386174799</v>
      </c>
      <c r="S10" s="204">
        <f>CHI!S$5</f>
        <v>1605.4024680241359</v>
      </c>
      <c r="T10" s="204">
        <f>CHI!T$5</f>
        <v>1403.33294899509</v>
      </c>
      <c r="U10" s="204">
        <f>CHI!U$5</f>
        <v>1402.8754001505049</v>
      </c>
      <c r="V10" s="204">
        <f>CHI!V$5</f>
        <v>907.26788981769914</v>
      </c>
      <c r="W10" s="204">
        <f>CHI!W$5</f>
        <v>1158.3288269347761</v>
      </c>
      <c r="X10" s="204">
        <f>CHI!X$5</f>
        <v>2037.45818571411</v>
      </c>
      <c r="Y10" s="204">
        <f>CHI!Y$5</f>
        <v>1573.1084790223599</v>
      </c>
    </row>
    <row r="11" spans="1:25" ht="12" customHeight="1" x14ac:dyDescent="0.25">
      <c r="A11" s="14" t="s">
        <v>49</v>
      </c>
      <c r="B11" s="204">
        <f>CHI!B$6</f>
        <v>1307.737655961045</v>
      </c>
      <c r="C11" s="204">
        <f>CHI!C$6</f>
        <v>1115.2942791777509</v>
      </c>
      <c r="D11" s="204">
        <f>CHI!D$6</f>
        <v>599.71875739576126</v>
      </c>
      <c r="E11" s="204">
        <f>CHI!E$6</f>
        <v>684.83217475691254</v>
      </c>
      <c r="F11" s="204">
        <f>CHI!F$6</f>
        <v>535.22840791679846</v>
      </c>
      <c r="G11" s="204">
        <f>CHI!G$6</f>
        <v>538.53941575190788</v>
      </c>
      <c r="H11" s="204">
        <f>CHI!H$6</f>
        <v>605.87470832307167</v>
      </c>
      <c r="I11" s="204">
        <f>CHI!I$6</f>
        <v>810.21306370072148</v>
      </c>
      <c r="J11" s="204">
        <f>CHI!J$6</f>
        <v>887.12229369134889</v>
      </c>
      <c r="K11" s="204">
        <f>CHI!K$6</f>
        <v>698.31028392237977</v>
      </c>
      <c r="L11" s="204">
        <f>CHI!L$6</f>
        <v>656.01705196010516</v>
      </c>
      <c r="M11" s="204">
        <f>CHI!M$6</f>
        <v>738.95802643859145</v>
      </c>
      <c r="N11" s="204">
        <f>CHI!N$6</f>
        <v>817.45848200724402</v>
      </c>
      <c r="O11" s="204">
        <f>CHI!O$6</f>
        <v>836.17004083437496</v>
      </c>
      <c r="P11" s="204">
        <f>CHI!P$6</f>
        <v>942.99947708407171</v>
      </c>
      <c r="Q11" s="204">
        <f>CHI!Q$6</f>
        <v>1054.3551229277621</v>
      </c>
      <c r="R11" s="204">
        <f>CHI!R$6</f>
        <v>1147.5322228942321</v>
      </c>
      <c r="S11" s="204">
        <f>CHI!S$6</f>
        <v>1151.644995157116</v>
      </c>
      <c r="T11" s="204">
        <f>CHI!T$6</f>
        <v>1130.2469205824541</v>
      </c>
      <c r="U11" s="204">
        <f>CHI!U$6</f>
        <v>1183.011158013986</v>
      </c>
      <c r="V11" s="204">
        <f>CHI!V$6</f>
        <v>1124.4613284543771</v>
      </c>
      <c r="W11" s="204">
        <f>CHI!W$6</f>
        <v>704.63549107899962</v>
      </c>
      <c r="X11" s="204">
        <f>CHI!X$6</f>
        <v>1024.1220075690931</v>
      </c>
      <c r="Y11" s="204">
        <f>CHI!Y$6</f>
        <v>1106.49152097764</v>
      </c>
    </row>
    <row r="12" spans="1:25" ht="12" customHeight="1" x14ac:dyDescent="0.25">
      <c r="A12" s="14" t="s">
        <v>50</v>
      </c>
      <c r="B12" s="204">
        <f>CHI!B$7</f>
        <v>781.60863585802406</v>
      </c>
      <c r="C12" s="204">
        <f>CHI!C$7</f>
        <v>756.7796326135998</v>
      </c>
      <c r="D12" s="204">
        <f>CHI!D$7</f>
        <v>763.44354932550391</v>
      </c>
      <c r="E12" s="204">
        <f>CHI!E$7</f>
        <v>806.12118934635328</v>
      </c>
      <c r="F12" s="204">
        <f>CHI!F$7</f>
        <v>836.3647101169131</v>
      </c>
      <c r="G12" s="204">
        <f>CHI!G$7</f>
        <v>961.82404548741886</v>
      </c>
      <c r="H12" s="204">
        <f>CHI!H$7</f>
        <v>1006.873981900452</v>
      </c>
      <c r="I12" s="204">
        <f>CHI!I$7</f>
        <v>949.54170190451737</v>
      </c>
      <c r="J12" s="204">
        <f>CHI!J$7</f>
        <v>895.6449166122618</v>
      </c>
      <c r="K12" s="204">
        <f>CHI!K$7</f>
        <v>947.57245910977304</v>
      </c>
      <c r="L12" s="204">
        <f>CHI!L$7</f>
        <v>1064.5320254506889</v>
      </c>
      <c r="M12" s="204">
        <f>CHI!M$7</f>
        <v>992.86399892574207</v>
      </c>
      <c r="N12" s="204">
        <f>CHI!N$7</f>
        <v>1022.430184792958</v>
      </c>
      <c r="O12" s="204">
        <f>CHI!O$7</f>
        <v>1025.5068051575929</v>
      </c>
      <c r="P12" s="204">
        <f>CHI!P$7</f>
        <v>1112.7979290516</v>
      </c>
      <c r="Q12" s="204">
        <f>CHI!Q$7</f>
        <v>1068.0919200000001</v>
      </c>
      <c r="R12" s="204">
        <f>CHI!R$7</f>
        <v>1045.2261394494701</v>
      </c>
      <c r="S12" s="204">
        <f>CHI!S$7</f>
        <v>1084.824695010627</v>
      </c>
      <c r="T12" s="204">
        <f>CHI!T$7</f>
        <v>983.89077473773762</v>
      </c>
      <c r="U12" s="204">
        <f>CHI!U$7</f>
        <v>1117.440312731547</v>
      </c>
      <c r="V12" s="204">
        <f>CHI!V$7</f>
        <v>1198.797563054706</v>
      </c>
      <c r="W12" s="204">
        <f>CHI!W$7</f>
        <v>1096.099174222672</v>
      </c>
      <c r="X12" s="204">
        <f>CHI!X$7</f>
        <v>1104.6904334437679</v>
      </c>
      <c r="Y12" s="204">
        <f>CHI!Y$7</f>
        <v>1167.9000000000001</v>
      </c>
    </row>
    <row r="13" spans="1:25" ht="12" customHeight="1" x14ac:dyDescent="0.25">
      <c r="A13" s="13" t="s">
        <v>20</v>
      </c>
      <c r="B13" s="205">
        <f>NMM!B$3</f>
        <v>3569.9023763777932</v>
      </c>
      <c r="C13" s="205">
        <f>NMM!C$3</f>
        <v>3627.4605036600524</v>
      </c>
      <c r="D13" s="205">
        <f>NMM!D$3</f>
        <v>3228.6018915664285</v>
      </c>
      <c r="E13" s="205">
        <f>NMM!E$3</f>
        <v>3048.3892421208557</v>
      </c>
      <c r="F13" s="205">
        <f>NMM!F$3</f>
        <v>3149.1890365669951</v>
      </c>
      <c r="G13" s="205">
        <f>NMM!G$3</f>
        <v>3237.6551834210341</v>
      </c>
      <c r="H13" s="205">
        <f>NMM!H$3</f>
        <v>3478.7266544117642</v>
      </c>
      <c r="I13" s="205">
        <f>NMM!I$3</f>
        <v>3553.129629918888</v>
      </c>
      <c r="J13" s="205">
        <f>NMM!J$3</f>
        <v>3424.7419194017448</v>
      </c>
      <c r="K13" s="205">
        <f>NMM!K$3</f>
        <v>2790.212055496786</v>
      </c>
      <c r="L13" s="205">
        <f>NMM!L$3</f>
        <v>2601.7997879109221</v>
      </c>
      <c r="M13" s="205">
        <f>NMM!M$3</f>
        <v>2795.4952329797243</v>
      </c>
      <c r="N13" s="205">
        <f>NMM!N$3</f>
        <v>2598.7358607154661</v>
      </c>
      <c r="O13" s="205">
        <f>NMM!O$3</f>
        <v>2574.4258237822351</v>
      </c>
      <c r="P13" s="205">
        <f>NMM!P$3</f>
        <v>2785.1505182486976</v>
      </c>
      <c r="Q13" s="205">
        <f>NMM!Q$3</f>
        <v>3047.9577479999998</v>
      </c>
      <c r="R13" s="205">
        <f>NMM!R$3</f>
        <v>2883.8854709203515</v>
      </c>
      <c r="S13" s="205">
        <f>NMM!S$3</f>
        <v>2946.8689879876792</v>
      </c>
      <c r="T13" s="205">
        <f>NMM!T$3</f>
        <v>3129.4371243266241</v>
      </c>
      <c r="U13" s="205">
        <f>NMM!U$3</f>
        <v>3194.4443036357607</v>
      </c>
      <c r="V13" s="205">
        <f>NMM!V$3</f>
        <v>2891.792197763627</v>
      </c>
      <c r="W13" s="205">
        <f>NMM!W$3</f>
        <v>3049.5207316029105</v>
      </c>
      <c r="X13" s="205">
        <f>NMM!X$3</f>
        <v>2989.1689124726786</v>
      </c>
      <c r="Y13" s="205">
        <f>NMM!Y$3</f>
        <v>2805.3</v>
      </c>
    </row>
    <row r="14" spans="1:25" ht="12" customHeight="1" x14ac:dyDescent="0.25">
      <c r="A14" s="14" t="s">
        <v>51</v>
      </c>
      <c r="B14" s="204">
        <f>NMM!B$4</f>
        <v>1379.469511761883</v>
      </c>
      <c r="C14" s="204">
        <f>NMM!C$4</f>
        <v>1184.2540490020151</v>
      </c>
      <c r="D14" s="204">
        <f>NMM!D$4</f>
        <v>1049.0943670443071</v>
      </c>
      <c r="E14" s="204">
        <f>NMM!E$4</f>
        <v>1011.307547595016</v>
      </c>
      <c r="F14" s="204">
        <f>NMM!F$4</f>
        <v>1120.06888331351</v>
      </c>
      <c r="G14" s="204">
        <f>NMM!G$4</f>
        <v>1177.830649768119</v>
      </c>
      <c r="H14" s="204">
        <f>NMM!H$4</f>
        <v>1325.884212004268</v>
      </c>
      <c r="I14" s="204">
        <f>NMM!I$4</f>
        <v>1410.9542508554709</v>
      </c>
      <c r="J14" s="204">
        <f>NMM!J$4</f>
        <v>1445.41517422982</v>
      </c>
      <c r="K14" s="204">
        <f>NMM!K$4</f>
        <v>1191.072942887228</v>
      </c>
      <c r="L14" s="204">
        <f>NMM!L$4</f>
        <v>996.11792092008409</v>
      </c>
      <c r="M14" s="204">
        <f>NMM!M$4</f>
        <v>1125.879295434308</v>
      </c>
      <c r="N14" s="204">
        <f>NMM!N$4</f>
        <v>947.23806010026215</v>
      </c>
      <c r="O14" s="204">
        <f>NMM!O$4</f>
        <v>890.9186258710406</v>
      </c>
      <c r="P14" s="204">
        <f>NMM!P$4</f>
        <v>979.56112227620531</v>
      </c>
      <c r="Q14" s="204">
        <f>NMM!Q$4</f>
        <v>1088.7889445723699</v>
      </c>
      <c r="R14" s="204">
        <f>NMM!R$4</f>
        <v>1036.1617240579831</v>
      </c>
      <c r="S14" s="204">
        <f>NMM!S$4</f>
        <v>1045.248576826217</v>
      </c>
      <c r="T14" s="204">
        <f>NMM!T$4</f>
        <v>1162.649698334558</v>
      </c>
      <c r="U14" s="204">
        <f>NMM!U$4</f>
        <v>1237.4817513592479</v>
      </c>
      <c r="V14" s="204">
        <f>NMM!V$4</f>
        <v>1211.337317037402</v>
      </c>
      <c r="W14" s="204">
        <f>NMM!W$4</f>
        <v>1380.70433741231</v>
      </c>
      <c r="X14" s="204">
        <f>NMM!X$4</f>
        <v>1343.7516732935619</v>
      </c>
      <c r="Y14" s="204">
        <f>NMM!Y$4</f>
        <v>1231.4108040192391</v>
      </c>
    </row>
    <row r="15" spans="1:25" ht="12" customHeight="1" x14ac:dyDescent="0.25">
      <c r="A15" s="14" t="s">
        <v>52</v>
      </c>
      <c r="B15" s="204">
        <f>NMM!B$5</f>
        <v>1275.681913235718</v>
      </c>
      <c r="C15" s="204">
        <f>NMM!C$5</f>
        <v>1533.250208923708</v>
      </c>
      <c r="D15" s="204">
        <f>NMM!D$5</f>
        <v>1182.0054636814609</v>
      </c>
      <c r="E15" s="204">
        <f>NMM!E$5</f>
        <v>1109.8917398298761</v>
      </c>
      <c r="F15" s="204">
        <f>NMM!F$5</f>
        <v>926.65370825836908</v>
      </c>
      <c r="G15" s="204">
        <f>NMM!G$5</f>
        <v>949.40825000929453</v>
      </c>
      <c r="H15" s="204">
        <f>NMM!H$5</f>
        <v>911.65539223389737</v>
      </c>
      <c r="I15" s="204">
        <f>NMM!I$5</f>
        <v>1039.7277694305481</v>
      </c>
      <c r="J15" s="204">
        <f>NMM!J$5</f>
        <v>922.20498645196267</v>
      </c>
      <c r="K15" s="204">
        <f>NMM!K$5</f>
        <v>752.19543697375116</v>
      </c>
      <c r="L15" s="204">
        <f>NMM!L$5</f>
        <v>722.6456273984337</v>
      </c>
      <c r="M15" s="204">
        <f>NMM!M$5</f>
        <v>737.76834147204158</v>
      </c>
      <c r="N15" s="204">
        <f>NMM!N$5</f>
        <v>682.94527043352457</v>
      </c>
      <c r="O15" s="204">
        <f>NMM!O$5</f>
        <v>690.17519678033443</v>
      </c>
      <c r="P15" s="204">
        <f>NMM!P$5</f>
        <v>748.87186364721219</v>
      </c>
      <c r="Q15" s="204">
        <f>NMM!Q$5</f>
        <v>799.3543234730937</v>
      </c>
      <c r="R15" s="204">
        <f>NMM!R$5</f>
        <v>780.14522117562456</v>
      </c>
      <c r="S15" s="204">
        <f>NMM!S$5</f>
        <v>803.14604974154054</v>
      </c>
      <c r="T15" s="204">
        <f>NMM!T$5</f>
        <v>891.55707298623588</v>
      </c>
      <c r="U15" s="204">
        <f>NMM!U$5</f>
        <v>913.30141622632323</v>
      </c>
      <c r="V15" s="204">
        <f>NMM!V$5</f>
        <v>769.33958163934199</v>
      </c>
      <c r="W15" s="204">
        <f>NMM!W$5</f>
        <v>701.79350477925948</v>
      </c>
      <c r="X15" s="204">
        <f>NMM!X$5</f>
        <v>761.70948897145956</v>
      </c>
      <c r="Y15" s="204">
        <f>NMM!Y$5</f>
        <v>753.20788797964997</v>
      </c>
    </row>
    <row r="16" spans="1:25" ht="12" customHeight="1" x14ac:dyDescent="0.25">
      <c r="A16" s="14" t="s">
        <v>60</v>
      </c>
      <c r="B16" s="204">
        <f>NMM!B$6</f>
        <v>914.75095138019253</v>
      </c>
      <c r="C16" s="204">
        <f>NMM!C$6</f>
        <v>909.95624573432929</v>
      </c>
      <c r="D16" s="204">
        <f>NMM!D$6</f>
        <v>997.50206084066076</v>
      </c>
      <c r="E16" s="204">
        <f>NMM!E$6</f>
        <v>927.18995469596359</v>
      </c>
      <c r="F16" s="204">
        <f>NMM!F$6</f>
        <v>1102.466444995116</v>
      </c>
      <c r="G16" s="204">
        <f>NMM!G$6</f>
        <v>1110.416283643621</v>
      </c>
      <c r="H16" s="204">
        <f>NMM!H$6</f>
        <v>1241.1870501735989</v>
      </c>
      <c r="I16" s="204">
        <f>NMM!I$6</f>
        <v>1102.447609632869</v>
      </c>
      <c r="J16" s="204">
        <f>NMM!J$6</f>
        <v>1057.1217587199619</v>
      </c>
      <c r="K16" s="204">
        <f>NMM!K$6</f>
        <v>846.94367563580681</v>
      </c>
      <c r="L16" s="204">
        <f>NMM!L$6</f>
        <v>883.03623959240429</v>
      </c>
      <c r="M16" s="204">
        <f>NMM!M$6</f>
        <v>931.84759607337446</v>
      </c>
      <c r="N16" s="204">
        <f>NMM!N$6</f>
        <v>968.55253018167934</v>
      </c>
      <c r="O16" s="204">
        <f>NMM!O$6</f>
        <v>993.33200113086002</v>
      </c>
      <c r="P16" s="204">
        <f>NMM!P$6</f>
        <v>1056.71753232528</v>
      </c>
      <c r="Q16" s="204">
        <f>NMM!Q$6</f>
        <v>1159.814479954536</v>
      </c>
      <c r="R16" s="204">
        <f>NMM!R$6</f>
        <v>1067.5785256867439</v>
      </c>
      <c r="S16" s="204">
        <f>NMM!S$6</f>
        <v>1098.4743614199219</v>
      </c>
      <c r="T16" s="204">
        <f>NMM!T$6</f>
        <v>1075.23035300583</v>
      </c>
      <c r="U16" s="204">
        <f>NMM!U$6</f>
        <v>1043.661136050189</v>
      </c>
      <c r="V16" s="204">
        <f>NMM!V$6</f>
        <v>911.11529908688294</v>
      </c>
      <c r="W16" s="204">
        <f>NMM!W$6</f>
        <v>967.022889411341</v>
      </c>
      <c r="X16" s="204">
        <f>NMM!X$6</f>
        <v>883.70775020765711</v>
      </c>
      <c r="Y16" s="204">
        <f>NMM!Y$6</f>
        <v>820.68130800111089</v>
      </c>
    </row>
    <row r="17" spans="1:25" ht="12" customHeight="1" x14ac:dyDescent="0.25">
      <c r="A17" s="13" t="s">
        <v>21</v>
      </c>
      <c r="B17" s="205">
        <f>PPA!B$3</f>
        <v>1569.509535847912</v>
      </c>
      <c r="C17" s="205">
        <f>PPA!C$3</f>
        <v>1608.4680999953962</v>
      </c>
      <c r="D17" s="205">
        <f>PPA!D$3</f>
        <v>1680.190780304978</v>
      </c>
      <c r="E17" s="205">
        <f>PPA!E$3</f>
        <v>1546.1230765010832</v>
      </c>
      <c r="F17" s="205">
        <f>PPA!F$3</f>
        <v>1830.9137936091074</v>
      </c>
      <c r="G17" s="205">
        <f>PPA!G$3</f>
        <v>1836.4119454350482</v>
      </c>
      <c r="H17" s="205">
        <f>PPA!H$3</f>
        <v>1993.6640412895924</v>
      </c>
      <c r="I17" s="205">
        <f>PPA!I$3</f>
        <v>2141.7661962088159</v>
      </c>
      <c r="J17" s="205">
        <f>PPA!J$3</f>
        <v>1997.4583654816306</v>
      </c>
      <c r="K17" s="205">
        <f>PPA!K$3</f>
        <v>1782.8693872568965</v>
      </c>
      <c r="L17" s="205">
        <f>PPA!L$3</f>
        <v>1926.8045599151646</v>
      </c>
      <c r="M17" s="205">
        <f>PPA!M$3</f>
        <v>1795.0022022290859</v>
      </c>
      <c r="N17" s="205">
        <f>PPA!N$3</f>
        <v>1634.6581621747664</v>
      </c>
      <c r="O17" s="205">
        <f>PPA!O$3</f>
        <v>1603.505050143267</v>
      </c>
      <c r="P17" s="205">
        <f>PPA!P$3</f>
        <v>1771.673956596032</v>
      </c>
      <c r="Q17" s="205">
        <f>PPA!Q$3</f>
        <v>1954.3809600000002</v>
      </c>
      <c r="R17" s="205">
        <f>PPA!R$3</f>
        <v>2024.4914060210599</v>
      </c>
      <c r="S17" s="205">
        <f>PPA!S$3</f>
        <v>2091.0763489284409</v>
      </c>
      <c r="T17" s="205">
        <f>PPA!T$3</f>
        <v>2081.9767366033457</v>
      </c>
      <c r="U17" s="205">
        <f>PPA!U$3</f>
        <v>2146.9563351133138</v>
      </c>
      <c r="V17" s="205">
        <f>PPA!V$3</f>
        <v>2042.0391214962638</v>
      </c>
      <c r="W17" s="205">
        <f>PPA!W$3</f>
        <v>2045.0158290851075</v>
      </c>
      <c r="X17" s="205">
        <f>PPA!X$3</f>
        <v>2056.9712989566005</v>
      </c>
      <c r="Y17" s="205">
        <f>PPA!Y$3</f>
        <v>1955.8000000000004</v>
      </c>
    </row>
    <row r="18" spans="1:25" ht="12" customHeight="1" x14ac:dyDescent="0.25">
      <c r="A18" s="14" t="s">
        <v>54</v>
      </c>
      <c r="B18" s="204">
        <f>PPA!B$5</f>
        <v>87.407642573411906</v>
      </c>
      <c r="C18" s="204">
        <f>PPA!C$5</f>
        <v>92.243428101945</v>
      </c>
      <c r="D18" s="204">
        <f>PPA!D$5</f>
        <v>87.549842591221235</v>
      </c>
      <c r="E18" s="204">
        <f>PPA!E$5</f>
        <v>76.625840256358288</v>
      </c>
      <c r="F18" s="204">
        <f>PPA!F$5</f>
        <v>93.628590408035606</v>
      </c>
      <c r="G18" s="204">
        <f>PPA!G$5</f>
        <v>92.366126127593844</v>
      </c>
      <c r="H18" s="204">
        <f>PPA!H$5</f>
        <v>90.390054208857251</v>
      </c>
      <c r="I18" s="204">
        <f>PPA!I$5</f>
        <v>94.557485842404958</v>
      </c>
      <c r="J18" s="204">
        <f>PPA!J$5</f>
        <v>79.430690585385392</v>
      </c>
      <c r="K18" s="204">
        <f>PPA!K$5</f>
        <v>83.099434669447845</v>
      </c>
      <c r="L18" s="204">
        <f>PPA!L$5</f>
        <v>90.654898975537705</v>
      </c>
      <c r="M18" s="204">
        <f>PPA!M$5</f>
        <v>84.362858948845883</v>
      </c>
      <c r="N18" s="204">
        <f>PPA!N$5</f>
        <v>80.144682961090666</v>
      </c>
      <c r="O18" s="204">
        <f>PPA!O$5</f>
        <v>71.724727124742614</v>
      </c>
      <c r="P18" s="204">
        <f>PPA!P$5</f>
        <v>75.781655638756064</v>
      </c>
      <c r="Q18" s="204">
        <f>PPA!Q$5</f>
        <v>81.141958946539091</v>
      </c>
      <c r="R18" s="204">
        <f>PPA!R$5</f>
        <v>82.629033575455054</v>
      </c>
      <c r="S18" s="204">
        <f>PPA!S$5</f>
        <v>82.050186884579588</v>
      </c>
      <c r="T18" s="204">
        <f>PPA!T$5</f>
        <v>68.815828240320528</v>
      </c>
      <c r="U18" s="204">
        <f>PPA!U$5</f>
        <v>99.757608189701543</v>
      </c>
      <c r="V18" s="204">
        <f>PPA!V$5</f>
        <v>106.5020588321877</v>
      </c>
      <c r="W18" s="204">
        <f>PPA!W$5</f>
        <v>99.143183365764685</v>
      </c>
      <c r="X18" s="204">
        <f>PPA!X$5</f>
        <v>99.087789406622392</v>
      </c>
      <c r="Y18" s="204">
        <f>PPA!Y$5</f>
        <v>92.227031142922399</v>
      </c>
    </row>
    <row r="19" spans="1:25" ht="12" customHeight="1" x14ac:dyDescent="0.25">
      <c r="A19" s="14" t="s">
        <v>61</v>
      </c>
      <c r="B19" s="204">
        <f>PPA!B$6</f>
        <v>891.17621828208405</v>
      </c>
      <c r="C19" s="204">
        <f>PPA!C$6</f>
        <v>941.29136311392904</v>
      </c>
      <c r="D19" s="204">
        <f>PPA!D$6</f>
        <v>874.88100699000938</v>
      </c>
      <c r="E19" s="204">
        <f>PPA!E$6</f>
        <v>794.27890780299924</v>
      </c>
      <c r="F19" s="204">
        <f>PPA!F$6</f>
        <v>966.05523506221618</v>
      </c>
      <c r="G19" s="204">
        <f>PPA!G$6</f>
        <v>961.95657019899795</v>
      </c>
      <c r="H19" s="204">
        <f>PPA!H$6</f>
        <v>1006.000839456301</v>
      </c>
      <c r="I19" s="204">
        <f>PPA!I$6</f>
        <v>1005.483768662275</v>
      </c>
      <c r="J19" s="204">
        <f>PPA!J$6</f>
        <v>861.33366338220912</v>
      </c>
      <c r="K19" s="204">
        <f>PPA!K$6</f>
        <v>795.95192833811996</v>
      </c>
      <c r="L19" s="204">
        <f>PPA!L$6</f>
        <v>851.31010632668938</v>
      </c>
      <c r="M19" s="204">
        <f>PPA!M$6</f>
        <v>809.47942078028768</v>
      </c>
      <c r="N19" s="204">
        <f>PPA!N$6</f>
        <v>780.1602157039697</v>
      </c>
      <c r="O19" s="204">
        <f>PPA!O$6</f>
        <v>779.52666972339512</v>
      </c>
      <c r="P19" s="204">
        <f>PPA!P$6</f>
        <v>907.13448527577634</v>
      </c>
      <c r="Q19" s="204">
        <f>PPA!Q$6</f>
        <v>1043.114065053461</v>
      </c>
      <c r="R19" s="204">
        <f>PPA!R$6</f>
        <v>1094.360291839201</v>
      </c>
      <c r="S19" s="204">
        <f>PPA!S$6</f>
        <v>1177.8540890523909</v>
      </c>
      <c r="T19" s="204">
        <f>PPA!T$6</f>
        <v>1157.4161181730619</v>
      </c>
      <c r="U19" s="204">
        <f>PPA!U$6</f>
        <v>1218.2772726197211</v>
      </c>
      <c r="V19" s="204">
        <f>PPA!V$6</f>
        <v>1195.80150632852</v>
      </c>
      <c r="W19" s="204">
        <f>PPA!W$6</f>
        <v>1147.170596452891</v>
      </c>
      <c r="X19" s="204">
        <f>PPA!X$6</f>
        <v>1149.309469436153</v>
      </c>
      <c r="Y19" s="204">
        <f>PPA!Y$6</f>
        <v>1116.572968857078</v>
      </c>
    </row>
    <row r="20" spans="1:25" ht="12" customHeight="1" x14ac:dyDescent="0.25">
      <c r="A20" s="14" t="s">
        <v>62</v>
      </c>
      <c r="B20" s="204">
        <f>PPA!B$7</f>
        <v>590.92567499241613</v>
      </c>
      <c r="C20" s="204">
        <f>PPA!C$7</f>
        <v>574.93330877952201</v>
      </c>
      <c r="D20" s="204">
        <f>PPA!D$7</f>
        <v>717.7599307237474</v>
      </c>
      <c r="E20" s="204">
        <f>PPA!E$7</f>
        <v>675.2183284417257</v>
      </c>
      <c r="F20" s="204">
        <f>PPA!F$7</f>
        <v>771.22996813885561</v>
      </c>
      <c r="G20" s="204">
        <f>PPA!G$7</f>
        <v>782.08924910845644</v>
      </c>
      <c r="H20" s="204">
        <f>PPA!H$7</f>
        <v>897.27314762443416</v>
      </c>
      <c r="I20" s="204">
        <f>PPA!I$7</f>
        <v>1041.724941704136</v>
      </c>
      <c r="J20" s="204">
        <f>PPA!J$7</f>
        <v>1056.694011514036</v>
      </c>
      <c r="K20" s="204">
        <f>PPA!K$7</f>
        <v>903.81802424932857</v>
      </c>
      <c r="L20" s="204">
        <f>PPA!L$7</f>
        <v>984.8395546129376</v>
      </c>
      <c r="M20" s="204">
        <f>PPA!M$7</f>
        <v>901.15992249995236</v>
      </c>
      <c r="N20" s="204">
        <f>PPA!N$7</f>
        <v>774.35326350970604</v>
      </c>
      <c r="O20" s="204">
        <f>PPA!O$7</f>
        <v>752.25365329512931</v>
      </c>
      <c r="P20" s="204">
        <f>PPA!P$7</f>
        <v>788.75781568149944</v>
      </c>
      <c r="Q20" s="204">
        <f>PPA!Q$7</f>
        <v>830.12493600000016</v>
      </c>
      <c r="R20" s="204">
        <f>PPA!R$7</f>
        <v>847.50208060640409</v>
      </c>
      <c r="S20" s="204">
        <f>PPA!S$7</f>
        <v>831.17207299147037</v>
      </c>
      <c r="T20" s="204">
        <f>PPA!T$7</f>
        <v>855.74479018996317</v>
      </c>
      <c r="U20" s="204">
        <f>PPA!U$7</f>
        <v>828.92145430389121</v>
      </c>
      <c r="V20" s="204">
        <f>PPA!V$7</f>
        <v>739.73555633555611</v>
      </c>
      <c r="W20" s="204">
        <f>PPA!W$7</f>
        <v>798.7020492664517</v>
      </c>
      <c r="X20" s="204">
        <f>PPA!X$7</f>
        <v>808.57404011382528</v>
      </c>
      <c r="Y20" s="204">
        <f>PPA!Y$7</f>
        <v>747</v>
      </c>
    </row>
    <row r="21" spans="1:25" ht="12" customHeight="1" x14ac:dyDescent="0.25">
      <c r="A21" s="15" t="s">
        <v>63</v>
      </c>
      <c r="B21" s="206">
        <f>FBT!B$3</f>
        <v>5614.3410658307203</v>
      </c>
      <c r="C21" s="206">
        <f>FBT!C$3</f>
        <v>5976.5164403112194</v>
      </c>
      <c r="D21" s="206">
        <f>FBT!D$3</f>
        <v>5852.5547350048037</v>
      </c>
      <c r="E21" s="206">
        <f>FBT!E$3</f>
        <v>5537.7698384398054</v>
      </c>
      <c r="F21" s="206">
        <f>FBT!F$3</f>
        <v>5772.5394584938604</v>
      </c>
      <c r="G21" s="206">
        <f>FBT!G$3</f>
        <v>5493.0435123070411</v>
      </c>
      <c r="H21" s="206">
        <f>FBT!H$3</f>
        <v>5409.8436227375569</v>
      </c>
      <c r="I21" s="206">
        <f>FBT!I$3</f>
        <v>5327.0683997366923</v>
      </c>
      <c r="J21" s="206">
        <f>FBT!J$3</f>
        <v>5330.3557362454749</v>
      </c>
      <c r="K21" s="206">
        <f>FBT!K$3</f>
        <v>5433.1450321425673</v>
      </c>
      <c r="L21" s="206">
        <f>FBT!L$3</f>
        <v>5172.9976670201486</v>
      </c>
      <c r="M21" s="206">
        <f>FBT!M$3</f>
        <v>5205.490817011645</v>
      </c>
      <c r="N21" s="206">
        <f>FBT!N$3</f>
        <v>5172.3959232846901</v>
      </c>
      <c r="O21" s="206">
        <f>FBT!O$3</f>
        <v>5007.2186604584531</v>
      </c>
      <c r="P21" s="206">
        <f>FBT!P$3</f>
        <v>5132.9880593044318</v>
      </c>
      <c r="Q21" s="206">
        <f>FBT!Q$3</f>
        <v>5270.0109839999996</v>
      </c>
      <c r="R21" s="206">
        <f>FBT!R$3</f>
        <v>5437.3323382890194</v>
      </c>
      <c r="S21" s="206">
        <f>FBT!S$3</f>
        <v>5553.609415113242</v>
      </c>
      <c r="T21" s="206">
        <f>FBT!T$3</f>
        <v>5598.8720903033754</v>
      </c>
      <c r="U21" s="206">
        <f>FBT!U$3</f>
        <v>5740.9308260303023</v>
      </c>
      <c r="V21" s="206">
        <f>FBT!V$3</f>
        <v>5553.6464223035664</v>
      </c>
      <c r="W21" s="206">
        <f>FBT!W$3</f>
        <v>5308.1723033817179</v>
      </c>
      <c r="X21" s="206">
        <f>FBT!X$3</f>
        <v>5154.7013458339643</v>
      </c>
      <c r="Y21" s="206">
        <f>FBT!Y$3</f>
        <v>5765.1</v>
      </c>
    </row>
    <row r="22" spans="1:25" ht="12" customHeight="1" x14ac:dyDescent="0.25">
      <c r="A22" s="12" t="s">
        <v>64</v>
      </c>
      <c r="B22" s="204">
        <f>TRE!B$3</f>
        <v>5720.7624026696321</v>
      </c>
      <c r="C22" s="204">
        <f>TRE!C$3</f>
        <v>6526.2901892178079</v>
      </c>
      <c r="D22" s="204">
        <f>TRE!D$3</f>
        <v>6411.7397973128409</v>
      </c>
      <c r="E22" s="204">
        <f>TRE!E$3</f>
        <v>6158.8905559974764</v>
      </c>
      <c r="F22" s="204">
        <f>TRE!F$3</f>
        <v>7686.7651313772276</v>
      </c>
      <c r="G22" s="204">
        <f>TRE!G$3</f>
        <v>8331.3555051248168</v>
      </c>
      <c r="H22" s="204">
        <f>TRE!H$3</f>
        <v>9239.5607324660632</v>
      </c>
      <c r="I22" s="204">
        <f>TRE!I$3</f>
        <v>10081.840065157479</v>
      </c>
      <c r="J22" s="204">
        <f>TRE!J$3</f>
        <v>9897.8557896611092</v>
      </c>
      <c r="K22" s="204">
        <f>TRE!K$3</f>
        <v>8922.7676011066815</v>
      </c>
      <c r="L22" s="204">
        <f>TRE!L$3</f>
        <v>10438.91675503712</v>
      </c>
      <c r="M22" s="204">
        <f>TRE!M$3</f>
        <v>11413.187304571349</v>
      </c>
      <c r="N22" s="204">
        <f>TRE!N$3</f>
        <v>11017.10711384879</v>
      </c>
      <c r="O22" s="204">
        <f>TRE!O$3</f>
        <v>11087.58578080229</v>
      </c>
      <c r="P22" s="204">
        <f>TRE!P$3</f>
        <v>13087.50018110567</v>
      </c>
      <c r="Q22" s="204">
        <f>TRE!Q$3</f>
        <v>14080.79538</v>
      </c>
      <c r="R22" s="204">
        <f>TRE!R$3</f>
        <v>15435.478492586009</v>
      </c>
      <c r="S22" s="204">
        <f>TRE!S$3</f>
        <v>15835.279388055091</v>
      </c>
      <c r="T22" s="204">
        <f>TRE!T$3</f>
        <v>15486.67953997732</v>
      </c>
      <c r="U22" s="204">
        <f>TRE!U$3</f>
        <v>16294.19584557603</v>
      </c>
      <c r="V22" s="204">
        <f>TRE!V$3</f>
        <v>12531.28039913754</v>
      </c>
      <c r="W22" s="204">
        <f>TRE!W$3</f>
        <v>12711.895206444329</v>
      </c>
      <c r="X22" s="204">
        <f>TRE!X$3</f>
        <v>12811.32959597487</v>
      </c>
      <c r="Y22" s="204">
        <f>TRE!Y$3</f>
        <v>14720.3</v>
      </c>
    </row>
    <row r="23" spans="1:25" ht="12" customHeight="1" x14ac:dyDescent="0.25">
      <c r="A23" s="12" t="s">
        <v>65</v>
      </c>
      <c r="B23" s="204">
        <f>MAE!B$3</f>
        <v>10892.7299423602</v>
      </c>
      <c r="C23" s="204">
        <f>MAE!C$3</f>
        <v>11700.19175912711</v>
      </c>
      <c r="D23" s="204">
        <f>MAE!D$3</f>
        <v>11359.846737115569</v>
      </c>
      <c r="E23" s="204">
        <f>MAE!E$3</f>
        <v>11702.448616177961</v>
      </c>
      <c r="F23" s="204">
        <f>MAE!F$3</f>
        <v>13119.348843533789</v>
      </c>
      <c r="G23" s="204">
        <f>MAE!G$3</f>
        <v>14324.94423302327</v>
      </c>
      <c r="H23" s="204">
        <f>MAE!H$3</f>
        <v>16790.3504949095</v>
      </c>
      <c r="I23" s="204">
        <f>MAE!I$3</f>
        <v>18540.059806535832</v>
      </c>
      <c r="J23" s="204">
        <f>MAE!J$3</f>
        <v>18130.146014600279</v>
      </c>
      <c r="K23" s="204">
        <f>MAE!K$3</f>
        <v>15645.26501749532</v>
      </c>
      <c r="L23" s="204">
        <f>MAE!L$3</f>
        <v>17080.009119830331</v>
      </c>
      <c r="M23" s="204">
        <f>MAE!M$3</f>
        <v>19128.473897446718</v>
      </c>
      <c r="N23" s="204">
        <f>MAE!N$3</f>
        <v>19617.159621475621</v>
      </c>
      <c r="O23" s="204">
        <f>MAE!O$3</f>
        <v>19839.115508595991</v>
      </c>
      <c r="P23" s="204">
        <f>MAE!P$3</f>
        <v>21341.803386778269</v>
      </c>
      <c r="Q23" s="204">
        <f>MAE!Q$3</f>
        <v>22528.623312</v>
      </c>
      <c r="R23" s="204">
        <f>MAE!R$3</f>
        <v>22569.242030202979</v>
      </c>
      <c r="S23" s="204">
        <f>MAE!S$3</f>
        <v>23447.289709475968</v>
      </c>
      <c r="T23" s="204">
        <f>MAE!T$3</f>
        <v>23312.213956620359</v>
      </c>
      <c r="U23" s="204">
        <f>MAE!U$3</f>
        <v>23602.003883594371</v>
      </c>
      <c r="V23" s="204">
        <f>MAE!V$3</f>
        <v>21812.092493606779</v>
      </c>
      <c r="W23" s="204">
        <f>MAE!W$3</f>
        <v>21100.03544071292</v>
      </c>
      <c r="X23" s="204">
        <f>MAE!X$3</f>
        <v>21636.91468594917</v>
      </c>
      <c r="Y23" s="204">
        <f>MAE!Y$3</f>
        <v>22832.5</v>
      </c>
    </row>
    <row r="24" spans="1:25" ht="12" customHeight="1" x14ac:dyDescent="0.25">
      <c r="A24" s="12" t="s">
        <v>66</v>
      </c>
      <c r="B24" s="204">
        <f>TEL!B$3</f>
        <v>2373.277884518151</v>
      </c>
      <c r="C24" s="204">
        <f>TEL!C$3</f>
        <v>2404.60625201418</v>
      </c>
      <c r="D24" s="204">
        <f>TEL!D$3</f>
        <v>2153.060159389503</v>
      </c>
      <c r="E24" s="204">
        <f>TEL!E$3</f>
        <v>2059.716444029953</v>
      </c>
      <c r="F24" s="204">
        <f>TEL!F$3</f>
        <v>1818.795702078306</v>
      </c>
      <c r="G24" s="204">
        <f>TEL!G$3</f>
        <v>1781.9652559914221</v>
      </c>
      <c r="H24" s="204">
        <f>TEL!H$3</f>
        <v>1804.110067873303</v>
      </c>
      <c r="I24" s="204">
        <f>TEL!I$3</f>
        <v>1794.584917827935</v>
      </c>
      <c r="J24" s="204">
        <f>TEL!J$3</f>
        <v>1762.8694047124461</v>
      </c>
      <c r="K24" s="204">
        <f>TEL!K$3</f>
        <v>1583.5803197981941</v>
      </c>
      <c r="L24" s="204">
        <f>TEL!L$3</f>
        <v>1481.642417815483</v>
      </c>
      <c r="M24" s="204">
        <f>TEL!M$3</f>
        <v>1489.3738456521321</v>
      </c>
      <c r="N24" s="204">
        <f>TEL!N$3</f>
        <v>1352.8314245185859</v>
      </c>
      <c r="O24" s="204">
        <f>TEL!O$3</f>
        <v>1398.565186246419</v>
      </c>
      <c r="P24" s="204">
        <f>TEL!P$3</f>
        <v>1489.820510984008</v>
      </c>
      <c r="Q24" s="204">
        <f>TEL!Q$3</f>
        <v>1505.5551</v>
      </c>
      <c r="R24" s="204">
        <f>TEL!R$3</f>
        <v>1548.6534745150141</v>
      </c>
      <c r="S24" s="204">
        <f>TEL!S$3</f>
        <v>1591.825981443164</v>
      </c>
      <c r="T24" s="204">
        <f>TEL!T$3</f>
        <v>1499.63881131273</v>
      </c>
      <c r="U24" s="204">
        <f>TEL!U$3</f>
        <v>1472.04063466108</v>
      </c>
      <c r="V24" s="204">
        <f>TEL!V$3</f>
        <v>1371.0814721957579</v>
      </c>
      <c r="W24" s="204">
        <f>TEL!W$3</f>
        <v>1275.497609837724</v>
      </c>
      <c r="X24" s="204">
        <f>TEL!X$3</f>
        <v>1255.761117908253</v>
      </c>
      <c r="Y24" s="204">
        <f>TEL!Y$3</f>
        <v>1350.1</v>
      </c>
    </row>
    <row r="25" spans="1:25" ht="12" customHeight="1" x14ac:dyDescent="0.25">
      <c r="A25" s="12" t="s">
        <v>67</v>
      </c>
      <c r="B25" s="204">
        <f>WWP!B$3</f>
        <v>1239.8496106785319</v>
      </c>
      <c r="C25" s="204">
        <f>WWP!C$3</f>
        <v>1366.089369734359</v>
      </c>
      <c r="D25" s="204">
        <f>WWP!D$3</f>
        <v>1366.3355351996429</v>
      </c>
      <c r="E25" s="204">
        <f>WWP!E$3</f>
        <v>1463.974852566037</v>
      </c>
      <c r="F25" s="204">
        <f>WWP!F$3</f>
        <v>1547.2206150933839</v>
      </c>
      <c r="G25" s="204">
        <f>WWP!G$3</f>
        <v>1600.0040150627201</v>
      </c>
      <c r="H25" s="204">
        <f>WWP!H$3</f>
        <v>1631.962160633484</v>
      </c>
      <c r="I25" s="204">
        <f>WWP!I$3</f>
        <v>1689.180899039374</v>
      </c>
      <c r="J25" s="204">
        <f>WWP!J$3</f>
        <v>1709.882165113657</v>
      </c>
      <c r="K25" s="204">
        <f>WWP!K$3</f>
        <v>1391.886361786964</v>
      </c>
      <c r="L25" s="204">
        <f>WWP!L$3</f>
        <v>1330.5454931071049</v>
      </c>
      <c r="M25" s="204">
        <f>WWP!M$3</f>
        <v>1332.7451514512079</v>
      </c>
      <c r="N25" s="204">
        <f>WWP!N$3</f>
        <v>1332.329199619144</v>
      </c>
      <c r="O25" s="204">
        <f>WWP!O$3</f>
        <v>1279.864792263611</v>
      </c>
      <c r="P25" s="204">
        <f>WWP!P$3</f>
        <v>1382.0285921848299</v>
      </c>
      <c r="Q25" s="204">
        <f>WWP!Q$3</f>
        <v>1460.5913519999999</v>
      </c>
      <c r="R25" s="204">
        <f>WWP!R$3</f>
        <v>1540.0912458241351</v>
      </c>
      <c r="S25" s="204">
        <f>WWP!S$3</f>
        <v>1616.598526313818</v>
      </c>
      <c r="T25" s="204">
        <f>WWP!T$3</f>
        <v>1731.049461298554</v>
      </c>
      <c r="U25" s="204">
        <f>WWP!U$3</f>
        <v>1762.218441963259</v>
      </c>
      <c r="V25" s="204">
        <f>WWP!V$3</f>
        <v>1696.9286767286769</v>
      </c>
      <c r="W25" s="204">
        <f>WWP!W$3</f>
        <v>1854.1207331595131</v>
      </c>
      <c r="X25" s="204">
        <f>WWP!X$3</f>
        <v>1788.1904430666871</v>
      </c>
      <c r="Y25" s="204">
        <f>WWP!Y$3</f>
        <v>1514.5</v>
      </c>
    </row>
    <row r="26" spans="1:25" ht="12" customHeight="1" x14ac:dyDescent="0.25">
      <c r="A26" s="16" t="s">
        <v>68</v>
      </c>
      <c r="B26" s="207">
        <f>OIS!B$3</f>
        <v>16435.266033455391</v>
      </c>
      <c r="C26" s="207">
        <f>OIS!C$3</f>
        <v>16594.09981124258</v>
      </c>
      <c r="D26" s="207">
        <f>OIS!D$3</f>
        <v>17497.093033080459</v>
      </c>
      <c r="E26" s="207">
        <f>OIS!E$3</f>
        <v>18176.574633129439</v>
      </c>
      <c r="F26" s="207">
        <f>OIS!F$3</f>
        <v>19196.138957247411</v>
      </c>
      <c r="G26" s="207">
        <f>OIS!G$3</f>
        <v>21061.9630364847</v>
      </c>
      <c r="H26" s="207">
        <f>OIS!H$3</f>
        <v>22556.391400161941</v>
      </c>
      <c r="I26" s="207">
        <f>OIS!I$3</f>
        <v>23517.773649153729</v>
      </c>
      <c r="J26" s="207">
        <f>OIS!J$3</f>
        <v>24314.238577957149</v>
      </c>
      <c r="K26" s="207">
        <f>OIS!K$3</f>
        <v>24052.857129220731</v>
      </c>
      <c r="L26" s="207">
        <f>OIS!L$3</f>
        <v>24733.483828347831</v>
      </c>
      <c r="M26" s="207">
        <f>OIS!M$3</f>
        <v>24014.635239502011</v>
      </c>
      <c r="N26" s="207">
        <f>OIS!N$3</f>
        <v>22346.922836882299</v>
      </c>
      <c r="O26" s="207">
        <f>OIS!O$3</f>
        <v>21547.56997371824</v>
      </c>
      <c r="P26" s="207">
        <f>OIS!P$3</f>
        <v>22447.263648541419</v>
      </c>
      <c r="Q26" s="207">
        <f>OIS!Q$3</f>
        <v>23461.337016000001</v>
      </c>
      <c r="R26" s="207">
        <f>OIS!R$3</f>
        <v>23252.951847148699</v>
      </c>
      <c r="S26" s="207">
        <f>OIS!S$3</f>
        <v>23907.481524619179</v>
      </c>
      <c r="T26" s="207">
        <f>OIS!T$3</f>
        <v>24341.408867309328</v>
      </c>
      <c r="U26" s="207">
        <f>OIS!U$3</f>
        <v>24770.8528786264</v>
      </c>
      <c r="V26" s="207">
        <f>OIS!V$3</f>
        <v>23248.983470739211</v>
      </c>
      <c r="W26" s="207">
        <f>OIS!W$3</f>
        <v>23570.695394170511</v>
      </c>
      <c r="X26" s="207">
        <f>OIS!X$3</f>
        <v>23852.109107876309</v>
      </c>
      <c r="Y26" s="207">
        <f>OIS!Y$3</f>
        <v>24494.81164890467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9195.5033533963851</v>
      </c>
      <c r="C29" s="208">
        <f>ISI!C25+NFM!C43+CHI!C32+NMM!C31+PPA!C32+FBT!C12+TRE!C12+MAE!C12+TEL!C12+WWP!C12+OIS!C12</f>
        <v>8912.4468615649166</v>
      </c>
      <c r="D29" s="208">
        <f>ISI!D25+NFM!D43+CHI!D32+NMM!D31+PPA!D32+FBT!D12+TRE!D12+MAE!D12+TEL!D12+WWP!D12+OIS!D12</f>
        <v>8622.7818572656925</v>
      </c>
      <c r="E29" s="208">
        <f>ISI!E25+NFM!E43+CHI!E32+NMM!E31+PPA!E32+FBT!E12+TRE!E12+MAE!E12+TEL!E12+WWP!E12+OIS!E12</f>
        <v>8509.4115219260548</v>
      </c>
      <c r="F29" s="208">
        <f>ISI!F25+NFM!F43+CHI!F32+NMM!F31+PPA!F32+FBT!F12+TRE!F12+MAE!F12+TEL!F12+WWP!F12+OIS!F12</f>
        <v>8796.7815133275999</v>
      </c>
      <c r="G29" s="208">
        <f>ISI!G25+NFM!G43+CHI!G32+NMM!G31+PPA!G32+FBT!G12+TRE!G12+MAE!G12+TEL!G12+WWP!G12+OIS!G12</f>
        <v>8685.3693035253636</v>
      </c>
      <c r="H29" s="208">
        <f>ISI!H25+NFM!H43+CHI!H32+NMM!H31+PPA!H32+FBT!H12+TRE!H12+MAE!H12+TEL!H12+WWP!H12+OIS!H12</f>
        <v>8627.3216680997411</v>
      </c>
      <c r="I29" s="208">
        <f>ISI!I25+NFM!I43+CHI!I32+NMM!I31+PPA!I32+FBT!I12+TRE!I12+MAE!I12+TEL!I12+WWP!I12+OIS!I12</f>
        <v>8303.8981943250219</v>
      </c>
      <c r="J29" s="208">
        <f>ISI!J25+NFM!J43+CHI!J32+NMM!J31+PPA!J32+FBT!J12+TRE!J12+MAE!J12+TEL!J12+WWP!J12+OIS!J12</f>
        <v>7946.5230438521048</v>
      </c>
      <c r="K29" s="208">
        <f>ISI!K25+NFM!K43+CHI!K32+NMM!K31+PPA!K32+FBT!K12+TRE!K12+MAE!K12+TEL!K12+WWP!K12+OIS!K12</f>
        <v>7355.3630266552</v>
      </c>
      <c r="L29" s="208">
        <f>ISI!L25+NFM!L43+CHI!L32+NMM!L31+PPA!L32+FBT!L12+TRE!L12+MAE!L12+TEL!L12+WWP!L12+OIS!L12</f>
        <v>6888.6980223559749</v>
      </c>
      <c r="M29" s="208">
        <f>ISI!M25+NFM!M43+CHI!M32+NMM!M31+PPA!M32+FBT!M12+TRE!M12+MAE!M12+TEL!M12+WWP!M12+OIS!M12</f>
        <v>6771.9880481513328</v>
      </c>
      <c r="N29" s="208">
        <f>ISI!N25+NFM!N43+CHI!N32+NMM!N31+PPA!N32+FBT!N12+TRE!N12+MAE!N12+TEL!N12+WWP!N12+OIS!N12</f>
        <v>6726.2994840928632</v>
      </c>
      <c r="O29" s="208">
        <f>ISI!O25+NFM!O43+CHI!O32+NMM!O31+PPA!O32+FBT!O12+TRE!O12+MAE!O12+TEL!O12+WWP!O12+OIS!O12</f>
        <v>6426.7440240756659</v>
      </c>
      <c r="P29" s="208">
        <f>ISI!P25+NFM!P43+CHI!P32+NMM!P31+PPA!P32+FBT!P12+TRE!P12+MAE!P12+TEL!P12+WWP!P12+OIS!P12</f>
        <v>6331.7553740326721</v>
      </c>
      <c r="Q29" s="208">
        <f>ISI!Q25+NFM!Q43+CHI!Q32+NMM!Q31+PPA!Q32+FBT!Q12+TRE!Q12+MAE!Q12+TEL!Q12+WWP!Q12+OIS!Q12</f>
        <v>6477.9404127257094</v>
      </c>
      <c r="R29" s="208">
        <f>ISI!R25+NFM!R43+CHI!R32+NMM!R31+PPA!R32+FBT!R12+TRE!R12+MAE!R12+TEL!R12+WWP!R12+OIS!R12</f>
        <v>6412.0907136715396</v>
      </c>
      <c r="S29" s="208">
        <f>ISI!S25+NFM!S43+CHI!S32+NMM!S31+PPA!S32+FBT!S12+TRE!S12+MAE!S12+TEL!S12+WWP!S12+OIS!S12</f>
        <v>6734.1215821152191</v>
      </c>
      <c r="T29" s="208">
        <f>ISI!T25+NFM!T43+CHI!T32+NMM!T31+PPA!T32+FBT!T12+TRE!T12+MAE!T12+TEL!T12+WWP!T12+OIS!T12</f>
        <v>6699.1060189165955</v>
      </c>
      <c r="U29" s="208">
        <f>ISI!U25+NFM!U43+CHI!U32+NMM!U31+PPA!U32+FBT!U12+TRE!U12+MAE!U12+TEL!U12+WWP!U12+OIS!U12</f>
        <v>6618.6188306104905</v>
      </c>
      <c r="V29" s="208">
        <f>ISI!V25+NFM!V43+CHI!V32+NMM!V31+PPA!V32+FBT!V12+TRE!V12+MAE!V12+TEL!V12+WWP!V12+OIS!V12</f>
        <v>6567.0692175408421</v>
      </c>
      <c r="W29" s="208">
        <f>ISI!W25+NFM!W43+CHI!W32+NMM!W31+PPA!W32+FBT!W12+TRE!W12+MAE!W12+TEL!W12+WWP!W12+OIS!W12</f>
        <v>7013.2708512467771</v>
      </c>
      <c r="X29" s="208">
        <f>ISI!X25+NFM!X43+CHI!X32+NMM!X31+PPA!X32+FBT!X12+TRE!X12+MAE!X12+TEL!X12+WWP!X12+OIS!X12</f>
        <v>6564.6245055889922</v>
      </c>
      <c r="Y29" s="208">
        <f>ISI!Y25+NFM!Y43+CHI!Y32+NMM!Y31+PPA!Y32+FBT!Y12+TRE!Y12+MAE!Y12+TEL!Y12+WWP!Y12+OIS!Y12</f>
        <v>5961.9171969045556</v>
      </c>
    </row>
    <row r="30" spans="1:25" ht="12" customHeight="1" x14ac:dyDescent="0.25">
      <c r="A30" s="17" t="s">
        <v>28</v>
      </c>
      <c r="B30" s="209">
        <f t="shared" ref="B30:Y30" si="0">B31+B32</f>
        <v>2747.3828030954423</v>
      </c>
      <c r="C30" s="209">
        <f t="shared" si="0"/>
        <v>2227.9966466036117</v>
      </c>
      <c r="D30" s="209">
        <f t="shared" si="0"/>
        <v>2067.4060189165948</v>
      </c>
      <c r="E30" s="209">
        <f t="shared" si="0"/>
        <v>2114.6294067067925</v>
      </c>
      <c r="F30" s="209">
        <f t="shared" si="0"/>
        <v>1992.635253654342</v>
      </c>
      <c r="G30" s="209">
        <f t="shared" si="0"/>
        <v>2077.9916595012896</v>
      </c>
      <c r="H30" s="209">
        <f t="shared" si="0"/>
        <v>2038.8582115219267</v>
      </c>
      <c r="I30" s="209">
        <f t="shared" si="0"/>
        <v>1725.0366294067071</v>
      </c>
      <c r="J30" s="209">
        <f t="shared" si="0"/>
        <v>1561.6564058469471</v>
      </c>
      <c r="K30" s="209">
        <f t="shared" si="0"/>
        <v>1744.7944969905416</v>
      </c>
      <c r="L30" s="209">
        <f t="shared" si="0"/>
        <v>882.30309544282034</v>
      </c>
      <c r="M30" s="209">
        <f t="shared" si="0"/>
        <v>901.3490111779879</v>
      </c>
      <c r="N30" s="209">
        <f t="shared" si="0"/>
        <v>918.07583834909701</v>
      </c>
      <c r="O30" s="209">
        <f t="shared" si="0"/>
        <v>836.8633705932931</v>
      </c>
      <c r="P30" s="209">
        <f t="shared" si="0"/>
        <v>730.37171109200358</v>
      </c>
      <c r="Q30" s="209">
        <f t="shared" si="0"/>
        <v>708.25348237317269</v>
      </c>
      <c r="R30" s="209">
        <f t="shared" si="0"/>
        <v>700.31788478073929</v>
      </c>
      <c r="S30" s="209">
        <f t="shared" si="0"/>
        <v>877.62605331040402</v>
      </c>
      <c r="T30" s="209">
        <f t="shared" si="0"/>
        <v>839.51057609630266</v>
      </c>
      <c r="U30" s="209">
        <f t="shared" si="0"/>
        <v>757.24402407566652</v>
      </c>
      <c r="V30" s="209">
        <f t="shared" si="0"/>
        <v>752.80404127257088</v>
      </c>
      <c r="W30" s="209">
        <f t="shared" si="0"/>
        <v>765.29896818572661</v>
      </c>
      <c r="X30" s="209">
        <f t="shared" si="0"/>
        <v>694.8037833190026</v>
      </c>
      <c r="Y30" s="209">
        <f t="shared" si="0"/>
        <v>652.96904557179698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2411.8408426483229</v>
      </c>
      <c r="C31" s="204">
        <f>ISI!C27+NFM!C44+CHI!C33+NMM!C32+PPA!C33+FBT!C13+TRE!C13+MAE!C13+TEL!C13+WWP!C13+OIS!C13</f>
        <v>1775.8224419604476</v>
      </c>
      <c r="D31" s="204">
        <f>ISI!D27+NFM!D44+CHI!D33+NMM!D32+PPA!D33+FBT!D13+TRE!D13+MAE!D13+TEL!D13+WWP!D13+OIS!D13</f>
        <v>1673.5717110920034</v>
      </c>
      <c r="E31" s="204">
        <f>ISI!E27+NFM!E44+CHI!E33+NMM!E32+PPA!E33+FBT!E13+TRE!E13+MAE!E13+TEL!E13+WWP!E13+OIS!E13</f>
        <v>1750.1566638005156</v>
      </c>
      <c r="F31" s="204">
        <f>ISI!F27+NFM!F44+CHI!F33+NMM!F32+PPA!F33+FBT!F13+TRE!F13+MAE!F13+TEL!F13+WWP!F13+OIS!F13</f>
        <v>1760.0729148753223</v>
      </c>
      <c r="G31" s="204">
        <f>ISI!G27+NFM!G44+CHI!G33+NMM!G32+PPA!G33+FBT!G13+TRE!G13+MAE!G13+TEL!G13+WWP!G13+OIS!G13</f>
        <v>1777.2170249355115</v>
      </c>
      <c r="H31" s="204">
        <f>ISI!H27+NFM!H44+CHI!H33+NMM!H32+PPA!H33+FBT!H13+TRE!H13+MAE!H13+TEL!H13+WWP!H13+OIS!H13</f>
        <v>1733.6122098022363</v>
      </c>
      <c r="I31" s="204">
        <f>ISI!I27+NFM!I44+CHI!I33+NMM!I32+PPA!I33+FBT!I13+TRE!I13+MAE!I13+TEL!I13+WWP!I13+OIS!I13</f>
        <v>1458.7235597592435</v>
      </c>
      <c r="J31" s="204">
        <f>ISI!J27+NFM!J44+CHI!J33+NMM!J32+PPA!J33+FBT!J13+TRE!J13+MAE!J13+TEL!J13+WWP!J13+OIS!J13</f>
        <v>1364.7086844368009</v>
      </c>
      <c r="K31" s="204">
        <f>ISI!K27+NFM!K44+CHI!K33+NMM!K32+PPA!K33+FBT!K13+TRE!K13+MAE!K13+TEL!K13+WWP!K13+OIS!K13</f>
        <v>1486.0797076526223</v>
      </c>
      <c r="L31" s="204">
        <f>ISI!L27+NFM!L44+CHI!L33+NMM!L32+PPA!L33+FBT!L13+TRE!L13+MAE!L13+TEL!L13+WWP!L13+OIS!L13</f>
        <v>638.28108340498716</v>
      </c>
      <c r="M31" s="204">
        <f>ISI!M27+NFM!M44+CHI!M33+NMM!M32+PPA!M33+FBT!M13+TRE!M13+MAE!M13+TEL!M13+WWP!M13+OIS!M13</f>
        <v>643.92828890799649</v>
      </c>
      <c r="N31" s="204">
        <f>ISI!N27+NFM!N44+CHI!N33+NMM!N32+PPA!N33+FBT!N13+TRE!N13+MAE!N13+TEL!N13+WWP!N13+OIS!N13</f>
        <v>677.22897678417871</v>
      </c>
      <c r="O31" s="204">
        <f>ISI!O27+NFM!O44+CHI!O33+NMM!O32+PPA!O33+FBT!O13+TRE!O13+MAE!O13+TEL!O13+WWP!O13+OIS!O13</f>
        <v>627.46190885640578</v>
      </c>
      <c r="P31" s="204">
        <f>ISI!P27+NFM!P44+CHI!P33+NMM!P32+PPA!P33+FBT!P13+TRE!P13+MAE!P13+TEL!P13+WWP!P13+OIS!P13</f>
        <v>518.99750644883932</v>
      </c>
      <c r="Q31" s="204">
        <f>ISI!Q27+NFM!Q44+CHI!Q33+NMM!Q32+PPA!Q33+FBT!Q13+TRE!Q13+MAE!Q13+TEL!Q13+WWP!Q13+OIS!Q13</f>
        <v>485.26723989681852</v>
      </c>
      <c r="R31" s="204">
        <f>ISI!R27+NFM!R44+CHI!R33+NMM!R32+PPA!R33+FBT!R13+TRE!R13+MAE!R13+TEL!R13+WWP!R13+OIS!R13</f>
        <v>526.38925193465161</v>
      </c>
      <c r="S31" s="204">
        <f>ISI!S27+NFM!S44+CHI!S33+NMM!S32+PPA!S33+FBT!S13+TRE!S13+MAE!S13+TEL!S13+WWP!S13+OIS!S13</f>
        <v>614.87489251934642</v>
      </c>
      <c r="T31" s="204">
        <f>ISI!T27+NFM!T44+CHI!T33+NMM!T32+PPA!T33+FBT!T13+TRE!T13+MAE!T13+TEL!T13+WWP!T13+OIS!T13</f>
        <v>602.05167669819434</v>
      </c>
      <c r="U31" s="204">
        <f>ISI!U27+NFM!U44+CHI!U33+NMM!U32+PPA!U33+FBT!U13+TRE!U13+MAE!U13+TEL!U13+WWP!U13+OIS!U13</f>
        <v>562.19398108340511</v>
      </c>
      <c r="V31" s="204">
        <f>ISI!V27+NFM!V44+CHI!V33+NMM!V32+PPA!V33+FBT!V13+TRE!V13+MAE!V13+TEL!V13+WWP!V13+OIS!V13</f>
        <v>557.79062768701624</v>
      </c>
      <c r="W31" s="204">
        <f>ISI!W27+NFM!W44+CHI!W33+NMM!W32+PPA!W33+FBT!W13+TRE!W13+MAE!W13+TEL!W13+WWP!W13+OIS!W13</f>
        <v>577.24935511607919</v>
      </c>
      <c r="X31" s="204">
        <f>ISI!X27+NFM!X44+CHI!X33+NMM!X32+PPA!X33+FBT!X13+TRE!X13+MAE!X13+TEL!X13+WWP!X13+OIS!X13</f>
        <v>520.48125537403268</v>
      </c>
      <c r="Y31" s="204">
        <f>ISI!Y27+NFM!Y44+CHI!Y33+NMM!Y32+PPA!Y33+FBT!Y13+TRE!Y13+MAE!Y13+TEL!Y13+WWP!Y13+OIS!Y13</f>
        <v>481.15253654342206</v>
      </c>
    </row>
    <row r="32" spans="1:25" ht="12" customHeight="1" x14ac:dyDescent="0.25">
      <c r="A32" s="18" t="s">
        <v>42</v>
      </c>
      <c r="B32" s="204">
        <f>ISI!B28</f>
        <v>335.54196044711949</v>
      </c>
      <c r="C32" s="204">
        <f>ISI!C28</f>
        <v>452.17420464316422</v>
      </c>
      <c r="D32" s="204">
        <f>ISI!D28</f>
        <v>393.83430782459152</v>
      </c>
      <c r="E32" s="204">
        <f>ISI!E28</f>
        <v>364.47274290627689</v>
      </c>
      <c r="F32" s="204">
        <f>ISI!F28</f>
        <v>232.56233877901971</v>
      </c>
      <c r="G32" s="204">
        <f>ISI!G28</f>
        <v>300.77463456577811</v>
      </c>
      <c r="H32" s="204">
        <f>ISI!H28</f>
        <v>305.24600171969041</v>
      </c>
      <c r="I32" s="204">
        <f>ISI!I28</f>
        <v>266.31306964746352</v>
      </c>
      <c r="J32" s="204">
        <f>ISI!J28</f>
        <v>196.94772141014619</v>
      </c>
      <c r="K32" s="204">
        <f>ISI!K28</f>
        <v>258.71478933791923</v>
      </c>
      <c r="L32" s="204">
        <f>ISI!L28</f>
        <v>244.02201203783321</v>
      </c>
      <c r="M32" s="204">
        <f>ISI!M28</f>
        <v>257.42072226999142</v>
      </c>
      <c r="N32" s="204">
        <f>ISI!N28</f>
        <v>240.8468615649183</v>
      </c>
      <c r="O32" s="204">
        <f>ISI!O28</f>
        <v>209.40146173688731</v>
      </c>
      <c r="P32" s="204">
        <f>ISI!P28</f>
        <v>211.37420464316421</v>
      </c>
      <c r="Q32" s="204">
        <f>ISI!Q28</f>
        <v>222.98624247635419</v>
      </c>
      <c r="R32" s="204">
        <f>ISI!R28</f>
        <v>173.92863284608771</v>
      </c>
      <c r="S32" s="204">
        <f>ISI!S28</f>
        <v>262.7511607910576</v>
      </c>
      <c r="T32" s="204">
        <f>ISI!T28</f>
        <v>237.45889939810829</v>
      </c>
      <c r="U32" s="204">
        <f>ISI!U28</f>
        <v>195.05004299226141</v>
      </c>
      <c r="V32" s="204">
        <f>ISI!V28</f>
        <v>195.01341358555459</v>
      </c>
      <c r="W32" s="204">
        <f>ISI!W28</f>
        <v>188.04961306964739</v>
      </c>
      <c r="X32" s="204">
        <f>ISI!X28</f>
        <v>174.32252794496989</v>
      </c>
      <c r="Y32" s="204">
        <f>ISI!Y28</f>
        <v>171.8165090283749</v>
      </c>
    </row>
    <row r="33" spans="1:25" ht="12" customHeight="1" x14ac:dyDescent="0.25">
      <c r="A33" s="19" t="s">
        <v>29</v>
      </c>
      <c r="B33" s="205">
        <f t="shared" ref="B33:Y33" si="1">SUM(B34:B38)</f>
        <v>684.74952708512467</v>
      </c>
      <c r="C33" s="205">
        <f t="shared" si="1"/>
        <v>700.01762682717106</v>
      </c>
      <c r="D33" s="205">
        <f t="shared" si="1"/>
        <v>622.33473774720539</v>
      </c>
      <c r="E33" s="205">
        <f t="shared" si="1"/>
        <v>533.84995700773857</v>
      </c>
      <c r="F33" s="205">
        <f t="shared" si="1"/>
        <v>738.96018916595006</v>
      </c>
      <c r="G33" s="205">
        <f t="shared" si="1"/>
        <v>542.36749785038694</v>
      </c>
      <c r="H33" s="205">
        <f t="shared" si="1"/>
        <v>413.06526225279447</v>
      </c>
      <c r="I33" s="205">
        <f t="shared" si="1"/>
        <v>421.37300085984526</v>
      </c>
      <c r="J33" s="205">
        <f t="shared" si="1"/>
        <v>369.40352536543418</v>
      </c>
      <c r="K33" s="205">
        <f t="shared" si="1"/>
        <v>363.9280309544281</v>
      </c>
      <c r="L33" s="205">
        <f t="shared" si="1"/>
        <v>401.84582975064484</v>
      </c>
      <c r="M33" s="205">
        <f t="shared" si="1"/>
        <v>343.9018056749785</v>
      </c>
      <c r="N33" s="205">
        <f t="shared" si="1"/>
        <v>309.25073086844367</v>
      </c>
      <c r="O33" s="205">
        <f t="shared" si="1"/>
        <v>209.85855546001719</v>
      </c>
      <c r="P33" s="205">
        <f t="shared" si="1"/>
        <v>300.69733447979354</v>
      </c>
      <c r="Q33" s="205">
        <f t="shared" si="1"/>
        <v>305.7741186586415</v>
      </c>
      <c r="R33" s="205">
        <f t="shared" si="1"/>
        <v>146.10859845227859</v>
      </c>
      <c r="S33" s="205">
        <f t="shared" si="1"/>
        <v>128.1571797076526</v>
      </c>
      <c r="T33" s="205">
        <f t="shared" si="1"/>
        <v>157.3194325021496</v>
      </c>
      <c r="U33" s="205">
        <f t="shared" si="1"/>
        <v>141.88030954428203</v>
      </c>
      <c r="V33" s="205">
        <f t="shared" si="1"/>
        <v>187.90335339638864</v>
      </c>
      <c r="W33" s="205">
        <f t="shared" si="1"/>
        <v>215.1529664660361</v>
      </c>
      <c r="X33" s="205">
        <f t="shared" si="1"/>
        <v>213.86930352536547</v>
      </c>
      <c r="Y33" s="205">
        <f t="shared" si="1"/>
        <v>208.82398968185723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45.046431642304384</v>
      </c>
      <c r="C35" s="204">
        <f>ISI!C31+NFM!C47+CHI!C36+NMM!C35+PPA!C36+FBT!C16+TRE!C16+MAE!C16+TEL!C16+WWP!C16+OIS!C16</f>
        <v>46.577901977644025</v>
      </c>
      <c r="D35" s="204">
        <f>ISI!D31+NFM!D47+CHI!D36+NMM!D35+PPA!D36+FBT!D16+TRE!D16+MAE!D16+TEL!D16+WWP!D16+OIS!D16</f>
        <v>42.361650902837489</v>
      </c>
      <c r="E35" s="204">
        <f>ISI!E31+NFM!E47+CHI!E36+NMM!E35+PPA!E36+FBT!E16+TRE!E16+MAE!E16+TEL!E16+WWP!E16+OIS!E16</f>
        <v>47.686844368013752</v>
      </c>
      <c r="F35" s="204">
        <f>ISI!F31+NFM!F47+CHI!F36+NMM!F35+PPA!F36+FBT!F16+TRE!F16+MAE!F16+TEL!F16+WWP!F16+OIS!F16</f>
        <v>44.476870163370577</v>
      </c>
      <c r="G35" s="204">
        <f>ISI!G31+NFM!G47+CHI!G36+NMM!G35+PPA!G36+FBT!G16+TRE!G16+MAE!G16+TEL!G16+WWP!G16+OIS!G16</f>
        <v>46.594754944110051</v>
      </c>
      <c r="H35" s="204">
        <f>ISI!H31+NFM!H47+CHI!H36+NMM!H35+PPA!H36+FBT!H16+TRE!H16+MAE!H16+TEL!H16+WWP!H16+OIS!H16</f>
        <v>21.879707652622521</v>
      </c>
      <c r="I35" s="204">
        <f>ISI!I31+NFM!I47+CHI!I36+NMM!I35+PPA!I36+FBT!I16+TRE!I16+MAE!I16+TEL!I16+WWP!I16+OIS!I16</f>
        <v>10.939810834049871</v>
      </c>
      <c r="J35" s="204">
        <f>ISI!J31+NFM!J47+CHI!J36+NMM!J35+PPA!J36+FBT!J16+TRE!J16+MAE!J16+TEL!J16+WWP!J16+OIS!J16</f>
        <v>10.467755803955288</v>
      </c>
      <c r="K35" s="204">
        <f>ISI!K31+NFM!K47+CHI!K36+NMM!K35+PPA!K36+FBT!K16+TRE!K16+MAE!K16+TEL!K16+WWP!K16+OIS!K16</f>
        <v>7.3257953568357692</v>
      </c>
      <c r="L35" s="204">
        <f>ISI!L31+NFM!L47+CHI!L36+NMM!L35+PPA!L36+FBT!L16+TRE!L16+MAE!L16+TEL!L16+WWP!L16+OIS!L16</f>
        <v>7.3268271711092003</v>
      </c>
      <c r="M35" s="204">
        <f>ISI!M31+NFM!M47+CHI!M36+NMM!M35+PPA!M36+FBT!M16+TRE!M16+MAE!M16+TEL!M16+WWP!M16+OIS!M16</f>
        <v>7.3255374032674112</v>
      </c>
      <c r="N35" s="204">
        <f>ISI!N31+NFM!N47+CHI!N36+NMM!N35+PPA!N36+FBT!N16+TRE!N16+MAE!N16+TEL!N16+WWP!N16+OIS!N16</f>
        <v>11.507652622527942</v>
      </c>
      <c r="O35" s="204">
        <f>ISI!O31+NFM!O47+CHI!O36+NMM!O35+PPA!O36+FBT!O16+TRE!O16+MAE!O16+TEL!O16+WWP!O16+OIS!O16</f>
        <v>10.4615649183147</v>
      </c>
      <c r="P35" s="204">
        <f>ISI!P31+NFM!P47+CHI!P36+NMM!P35+PPA!P36+FBT!P16+TRE!P16+MAE!P16+TEL!P16+WWP!P16+OIS!P16</f>
        <v>32.430524505588991</v>
      </c>
      <c r="Q35" s="204">
        <f>ISI!Q31+NFM!Q47+CHI!Q36+NMM!Q35+PPA!Q36+FBT!Q16+TRE!Q16+MAE!Q16+TEL!Q16+WWP!Q16+OIS!Q16</f>
        <v>23.015219260533105</v>
      </c>
      <c r="R35" s="204">
        <f>ISI!R31+NFM!R47+CHI!R36+NMM!R35+PPA!R36+FBT!R16+TRE!R16+MAE!R16+TEL!R16+WWP!R16+OIS!R16</f>
        <v>32.430524505588991</v>
      </c>
      <c r="S35" s="204">
        <f>ISI!S31+NFM!S47+CHI!S36+NMM!S35+PPA!S36+FBT!S16+TRE!S16+MAE!S16+TEL!S16+WWP!S16+OIS!S16</f>
        <v>25.107480653482369</v>
      </c>
      <c r="T35" s="204">
        <f>ISI!T31+NFM!T47+CHI!T36+NMM!T35+PPA!T36+FBT!T16+TRE!T16+MAE!T16+TEL!T16+WWP!T16+OIS!T16</f>
        <v>48.122785898538268</v>
      </c>
      <c r="U35" s="204">
        <f>ISI!U31+NFM!U47+CHI!U36+NMM!U35+PPA!U36+FBT!U16+TRE!U16+MAE!U16+TEL!U16+WWP!U16+OIS!U16</f>
        <v>25.107566638005157</v>
      </c>
      <c r="V35" s="204">
        <f>ISI!V31+NFM!V47+CHI!V36+NMM!V35+PPA!V36+FBT!V16+TRE!V16+MAE!V16+TEL!V16+WWP!V16+OIS!V16</f>
        <v>32.430438521066208</v>
      </c>
      <c r="W35" s="204">
        <f>ISI!W31+NFM!W47+CHI!W36+NMM!W35+PPA!W36+FBT!W16+TRE!W16+MAE!W16+TEL!W16+WWP!W16+OIS!W16</f>
        <v>37.66113499570077</v>
      </c>
      <c r="X35" s="204">
        <f>ISI!X31+NFM!X47+CHI!X36+NMM!X35+PPA!X36+FBT!X16+TRE!X16+MAE!X16+TEL!X16+WWP!X16+OIS!X16</f>
        <v>25.107308684436802</v>
      </c>
      <c r="Y35" s="204">
        <f>ISI!Y31+NFM!Y47+CHI!Y36+NMM!Y35+PPA!Y36+FBT!Y16+TRE!Y16+MAE!Y16+TEL!Y16+WWP!Y16+OIS!Y16</f>
        <v>63.814789337919166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249.81616509028373</v>
      </c>
      <c r="C36" s="204">
        <f>ISI!C32+NFM!C48+CHI!C37+NMM!C36+PPA!C37+FBT!C17+TRE!C17+MAE!C17+TEL!C17+WWP!C17+OIS!C17</f>
        <v>266.33026655202065</v>
      </c>
      <c r="D36" s="204">
        <f>ISI!D32+NFM!D48+CHI!D37+NMM!D36+PPA!D37+FBT!D17+TRE!D17+MAE!D17+TEL!D17+WWP!D17+OIS!D17</f>
        <v>231.39724849527087</v>
      </c>
      <c r="E36" s="204">
        <f>ISI!E32+NFM!E48+CHI!E37+NMM!E36+PPA!E37+FBT!E17+TRE!E17+MAE!E17+TEL!E17+WWP!E17+OIS!E17</f>
        <v>94.137059329320721</v>
      </c>
      <c r="F36" s="204">
        <f>ISI!F32+NFM!F48+CHI!F37+NMM!F36+PPA!F37+FBT!F17+TRE!F17+MAE!F17+TEL!F17+WWP!F17+OIS!F17</f>
        <v>105.01246775580395</v>
      </c>
      <c r="G36" s="204">
        <f>ISI!G32+NFM!G48+CHI!G37+NMM!G36+PPA!G37+FBT!G17+TRE!G17+MAE!G17+TEL!G17+WWP!G17+OIS!G17</f>
        <v>109.8975064488392</v>
      </c>
      <c r="H36" s="204">
        <f>ISI!H32+NFM!H48+CHI!H37+NMM!H36+PPA!H37+FBT!H17+TRE!H17+MAE!H17+TEL!H17+WWP!H17+OIS!H17</f>
        <v>102.17583834909716</v>
      </c>
      <c r="I36" s="204">
        <f>ISI!I32+NFM!I48+CHI!I37+NMM!I36+PPA!I37+FBT!I17+TRE!I17+MAE!I17+TEL!I17+WWP!I17+OIS!I17</f>
        <v>84.74651762682717</v>
      </c>
      <c r="J36" s="204">
        <f>ISI!J32+NFM!J48+CHI!J37+NMM!J36+PPA!J37+FBT!J17+TRE!J17+MAE!J17+TEL!J17+WWP!J17+OIS!J17</f>
        <v>99.321410146173662</v>
      </c>
      <c r="K36" s="204">
        <f>ISI!K32+NFM!K48+CHI!K37+NMM!K36+PPA!K37+FBT!K17+TRE!K17+MAE!K17+TEL!K17+WWP!K17+OIS!K17</f>
        <v>97.514273430782453</v>
      </c>
      <c r="L36" s="204">
        <f>ISI!L32+NFM!L48+CHI!L37+NMM!L36+PPA!L37+FBT!L17+TRE!L17+MAE!L17+TEL!L17+WWP!L17+OIS!L17</f>
        <v>95.596732588134131</v>
      </c>
      <c r="M36" s="204">
        <f>ISI!M32+NFM!M48+CHI!M37+NMM!M36+PPA!M37+FBT!M17+TRE!M17+MAE!M17+TEL!M17+WWP!M17+OIS!M17</f>
        <v>102.66784178847806</v>
      </c>
      <c r="N36" s="204">
        <f>ISI!N32+NFM!N48+CHI!N37+NMM!N36+PPA!N37+FBT!N17+TRE!N17+MAE!N17+TEL!N17+WWP!N17+OIS!N17</f>
        <v>64.640326741186584</v>
      </c>
      <c r="O36" s="204">
        <f>ISI!O32+NFM!O48+CHI!O37+NMM!O36+PPA!O37+FBT!O17+TRE!O17+MAE!O17+TEL!O17+WWP!O17+OIS!O17</f>
        <v>52.332674118658652</v>
      </c>
      <c r="P36" s="204">
        <f>ISI!P32+NFM!P48+CHI!P37+NMM!P36+PPA!P37+FBT!P17+TRE!P17+MAE!P17+TEL!P17+WWP!P17+OIS!P17</f>
        <v>49.287532244196036</v>
      </c>
      <c r="Q36" s="204">
        <f>ISI!Q32+NFM!Q48+CHI!Q37+NMM!Q36+PPA!Q37+FBT!Q17+TRE!Q17+MAE!Q17+TEL!Q17+WWP!Q17+OIS!Q17</f>
        <v>59.489251934651755</v>
      </c>
      <c r="R36" s="204">
        <f>ISI!R32+NFM!R48+CHI!R37+NMM!R36+PPA!R37+FBT!R17+TRE!R17+MAE!R17+TEL!R17+WWP!R17+OIS!R17</f>
        <v>76.950902837489252</v>
      </c>
      <c r="S36" s="204">
        <f>ISI!S32+NFM!S48+CHI!S37+NMM!S36+PPA!S37+FBT!S17+TRE!S17+MAE!S17+TEL!S17+WWP!S17+OIS!S17</f>
        <v>52.316766981943253</v>
      </c>
      <c r="T36" s="204">
        <f>ISI!T32+NFM!T48+CHI!T37+NMM!T36+PPA!T37+FBT!T17+TRE!T17+MAE!T17+TEL!T17+WWP!T17+OIS!T17</f>
        <v>50.248667239896804</v>
      </c>
      <c r="U36" s="204">
        <f>ISI!U32+NFM!U48+CHI!U37+NMM!U36+PPA!U37+FBT!U17+TRE!U17+MAE!U17+TEL!U17+WWP!U17+OIS!U17</f>
        <v>48.222613929492695</v>
      </c>
      <c r="V36" s="204">
        <f>ISI!V32+NFM!V48+CHI!V37+NMM!V36+PPA!V37+FBT!V17+TRE!V17+MAE!V17+TEL!V17+WWP!V17+OIS!V17</f>
        <v>40.088993981083405</v>
      </c>
      <c r="W36" s="204">
        <f>ISI!W32+NFM!W48+CHI!W37+NMM!W36+PPA!W37+FBT!W17+TRE!W17+MAE!W17+TEL!W17+WWP!W17+OIS!W17</f>
        <v>42.322957867583845</v>
      </c>
      <c r="X36" s="204">
        <f>ISI!X32+NFM!X48+CHI!X37+NMM!X36+PPA!X37+FBT!X17+TRE!X17+MAE!X17+TEL!X17+WWP!X17+OIS!X17</f>
        <v>43.31109200343937</v>
      </c>
      <c r="Y36" s="204">
        <f>ISI!Y32+NFM!Y48+CHI!Y37+NMM!Y36+PPA!Y37+FBT!Y17+TRE!Y17+MAE!Y17+TEL!Y17+WWP!Y17+OIS!Y17</f>
        <v>44.31049011177987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343.7776440240757</v>
      </c>
      <c r="C37" s="204">
        <f>ISI!C33+NFM!C49+CHI!C38+NMM!C37+PPA!C38+FBT!C18+TRE!C18+MAE!C18+TEL!C18+WWP!C18+OIS!C18</f>
        <v>318.97196904557177</v>
      </c>
      <c r="D37" s="204">
        <f>ISI!D33+NFM!D49+CHI!D38+NMM!D37+PPA!D38+FBT!D18+TRE!D18+MAE!D18+TEL!D18+WWP!D18+OIS!D18</f>
        <v>278.56552020636281</v>
      </c>
      <c r="E37" s="204">
        <f>ISI!E33+NFM!E49+CHI!E38+NMM!E37+PPA!E38+FBT!E18+TRE!E18+MAE!E18+TEL!E18+WWP!E18+OIS!E18</f>
        <v>271.60378331900256</v>
      </c>
      <c r="F37" s="204">
        <f>ISI!F33+NFM!F49+CHI!F38+NMM!F37+PPA!F38+FBT!F18+TRE!F18+MAE!F18+TEL!F18+WWP!F18+OIS!F18</f>
        <v>445.17540842648322</v>
      </c>
      <c r="G37" s="204">
        <f>ISI!G33+NFM!G49+CHI!G38+NMM!G37+PPA!G38+FBT!G18+TRE!G18+MAE!G18+TEL!G18+WWP!G18+OIS!G18</f>
        <v>382.94505588993985</v>
      </c>
      <c r="H37" s="204">
        <f>ISI!H33+NFM!H49+CHI!H38+NMM!H37+PPA!H38+FBT!H18+TRE!H18+MAE!H18+TEL!H18+WWP!H18+OIS!H18</f>
        <v>214.85520206362852</v>
      </c>
      <c r="I37" s="204">
        <f>ISI!I33+NFM!I49+CHI!I38+NMM!I37+PPA!I38+FBT!I18+TRE!I18+MAE!I18+TEL!I18+WWP!I18+OIS!I18</f>
        <v>234.63619948409286</v>
      </c>
      <c r="J37" s="204">
        <f>ISI!J33+NFM!J49+CHI!J38+NMM!J37+PPA!J38+FBT!J18+TRE!J18+MAE!J18+TEL!J18+WWP!J18+OIS!J18</f>
        <v>165.03138435081686</v>
      </c>
      <c r="K37" s="204">
        <f>ISI!K33+NFM!K49+CHI!K38+NMM!K37+PPA!K38+FBT!K18+TRE!K18+MAE!K18+TEL!K18+WWP!K18+OIS!K18</f>
        <v>132.74402407566635</v>
      </c>
      <c r="L37" s="204">
        <f>ISI!L33+NFM!L49+CHI!L38+NMM!L37+PPA!L38+FBT!L18+TRE!L18+MAE!L18+TEL!L18+WWP!L18+OIS!L18</f>
        <v>122.96732588134134</v>
      </c>
      <c r="M37" s="204">
        <f>ISI!M33+NFM!M49+CHI!M38+NMM!M37+PPA!M38+FBT!M18+TRE!M18+MAE!M18+TEL!M18+WWP!M18+OIS!M18</f>
        <v>70.725795356835775</v>
      </c>
      <c r="N37" s="204">
        <f>ISI!N33+NFM!N49+CHI!N38+NMM!N37+PPA!N38+FBT!N18+TRE!N18+MAE!N18+TEL!N18+WWP!N18+OIS!N18</f>
        <v>51.901117798796207</v>
      </c>
      <c r="O37" s="204">
        <f>ISI!O33+NFM!O49+CHI!O38+NMM!O37+PPA!O38+FBT!O18+TRE!O18+MAE!O18+TEL!O18+WWP!O18+OIS!O18</f>
        <v>40.542132416165089</v>
      </c>
      <c r="P37" s="204">
        <f>ISI!P33+NFM!P49+CHI!P38+NMM!P37+PPA!P38+FBT!P18+TRE!P18+MAE!P18+TEL!P18+WWP!P18+OIS!P18</f>
        <v>25.472828890799654</v>
      </c>
      <c r="Q37" s="204">
        <f>ISI!Q33+NFM!Q49+CHI!Q38+NMM!Q37+PPA!Q38+FBT!Q18+TRE!Q18+MAE!Q18+TEL!Q18+WWP!Q18+OIS!Q18</f>
        <v>16.038349097162506</v>
      </c>
      <c r="R37" s="204">
        <f>ISI!R33+NFM!R49+CHI!R38+NMM!R37+PPA!R38+FBT!R18+TRE!R18+MAE!R18+TEL!R18+WWP!R18+OIS!R18</f>
        <v>27.359673258813412</v>
      </c>
      <c r="S37" s="204">
        <f>ISI!S33+NFM!S49+CHI!S38+NMM!S37+PPA!S38+FBT!S18+TRE!S18+MAE!S18+TEL!S18+WWP!S18+OIS!S18</f>
        <v>22.642476354256232</v>
      </c>
      <c r="T37" s="204">
        <f>ISI!T33+NFM!T49+CHI!T38+NMM!T37+PPA!T38+FBT!T18+TRE!T18+MAE!T18+TEL!T18+WWP!T18+OIS!T18</f>
        <v>20.755546001719686</v>
      </c>
      <c r="U37" s="204">
        <f>ISI!U33+NFM!U49+CHI!U38+NMM!U37+PPA!U38+FBT!U18+TRE!U18+MAE!U18+TEL!U18+WWP!U18+OIS!U18</f>
        <v>8.4908856405846933</v>
      </c>
      <c r="V37" s="204">
        <f>ISI!V33+NFM!V49+CHI!V38+NMM!V37+PPA!V38+FBT!V18+TRE!V18+MAE!V18+TEL!V18+WWP!V18+OIS!V18</f>
        <v>29.247635425623379</v>
      </c>
      <c r="W37" s="204">
        <f>ISI!W33+NFM!W49+CHI!W38+NMM!W37+PPA!W38+FBT!W18+TRE!W18+MAE!W18+TEL!W18+WWP!W18+OIS!W18</f>
        <v>36.794153052450554</v>
      </c>
      <c r="X37" s="204">
        <f>ISI!X33+NFM!X49+CHI!X38+NMM!X37+PPA!X38+FBT!X18+TRE!X18+MAE!X18+TEL!X18+WWP!X18+OIS!X18</f>
        <v>27.359845227858983</v>
      </c>
      <c r="Y37" s="204">
        <f>ISI!Y33+NFM!Y49+CHI!Y38+NMM!Y37+PPA!Y38+FBT!Y18+TRE!Y18+MAE!Y18+TEL!Y18+WWP!Y18+OIS!Y18</f>
        <v>18.868787618228716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46.109286328460875</v>
      </c>
      <c r="C38" s="204">
        <f>ISI!C34+NFM!C50+CHI!C39+NMM!C38+PPA!C39+FBT!C19+TRE!C19+MAE!C19+TEL!C19+WWP!C19+OIS!C19</f>
        <v>68.137489251934639</v>
      </c>
      <c r="D38" s="204">
        <f>ISI!D34+NFM!D50+CHI!D39+NMM!D38+PPA!D39+FBT!D19+TRE!D19+MAE!D19+TEL!D19+WWP!D19+OIS!D19</f>
        <v>70.010318142734292</v>
      </c>
      <c r="E38" s="204">
        <f>ISI!E34+NFM!E50+CHI!E39+NMM!E38+PPA!E39+FBT!E19+TRE!E19+MAE!E19+TEL!E19+WWP!E19+OIS!E19</f>
        <v>120.42226999140149</v>
      </c>
      <c r="F38" s="204">
        <f>ISI!F34+NFM!F50+CHI!F39+NMM!F38+PPA!F39+FBT!F19+TRE!F19+MAE!F19+TEL!F19+WWP!F19+OIS!F19</f>
        <v>144.29544282029232</v>
      </c>
      <c r="G38" s="204">
        <f>ISI!G34+NFM!G50+CHI!G39+NMM!G38+PPA!G39+FBT!G19+TRE!G19+MAE!G19+TEL!G19+WWP!G19+OIS!G19</f>
        <v>2.9301805674978505</v>
      </c>
      <c r="H38" s="204">
        <f>ISI!H34+NFM!H50+CHI!H39+NMM!H38+PPA!H39+FBT!H19+TRE!H19+MAE!H19+TEL!H19+WWP!H19+OIS!H19</f>
        <v>74.154514187446267</v>
      </c>
      <c r="I38" s="204">
        <f>ISI!I34+NFM!I50+CHI!I39+NMM!I38+PPA!I39+FBT!I19+TRE!I19+MAE!I19+TEL!I19+WWP!I19+OIS!I19</f>
        <v>91.050472914875328</v>
      </c>
      <c r="J38" s="204">
        <f>ISI!J34+NFM!J50+CHI!J39+NMM!J38+PPA!J39+FBT!J19+TRE!J19+MAE!J19+TEL!J19+WWP!J19+OIS!J19</f>
        <v>94.582975064488394</v>
      </c>
      <c r="K38" s="204">
        <f>ISI!K34+NFM!K50+CHI!K39+NMM!K38+PPA!K39+FBT!K19+TRE!K19+MAE!K19+TEL!K19+WWP!K19+OIS!K19</f>
        <v>126.34393809114354</v>
      </c>
      <c r="L38" s="204">
        <f>ISI!L34+NFM!L50+CHI!L39+NMM!L38+PPA!L39+FBT!L19+TRE!L19+MAE!L19+TEL!L19+WWP!L19+OIS!L19</f>
        <v>175.95494411006018</v>
      </c>
      <c r="M38" s="204">
        <f>ISI!M34+NFM!M50+CHI!M39+NMM!M38+PPA!M39+FBT!M19+TRE!M19+MAE!M19+TEL!M19+WWP!M19+OIS!M19</f>
        <v>163.18263112639727</v>
      </c>
      <c r="N38" s="204">
        <f>ISI!N34+NFM!N50+CHI!N39+NMM!N38+PPA!N39+FBT!N19+TRE!N19+MAE!N19+TEL!N19+WWP!N19+OIS!N19</f>
        <v>181.20163370593292</v>
      </c>
      <c r="O38" s="204">
        <f>ISI!O34+NFM!O50+CHI!O39+NMM!O38+PPA!O39+FBT!O19+TRE!O19+MAE!O19+TEL!O19+WWP!O19+OIS!O19</f>
        <v>106.52218400687875</v>
      </c>
      <c r="P38" s="204">
        <f>ISI!P34+NFM!P50+CHI!P39+NMM!P38+PPA!P39+FBT!P19+TRE!P19+MAE!P19+TEL!P19+WWP!P19+OIS!P19</f>
        <v>193.50644883920887</v>
      </c>
      <c r="Q38" s="204">
        <f>ISI!Q34+NFM!Q50+CHI!Q39+NMM!Q38+PPA!Q39+FBT!Q19+TRE!Q19+MAE!Q19+TEL!Q19+WWP!Q19+OIS!Q19</f>
        <v>207.23129836629414</v>
      </c>
      <c r="R38" s="204">
        <f>ISI!R34+NFM!R50+CHI!R39+NMM!R38+PPA!R39+FBT!R19+TRE!R19+MAE!R19+TEL!R19+WWP!R19+OIS!R19</f>
        <v>9.3674978503869291</v>
      </c>
      <c r="S38" s="204">
        <f>ISI!S34+NFM!S50+CHI!S39+NMM!S38+PPA!S39+FBT!S19+TRE!S19+MAE!S19+TEL!S19+WWP!S19+OIS!S19</f>
        <v>28.090455717970759</v>
      </c>
      <c r="T38" s="204">
        <f>ISI!T34+NFM!T50+CHI!T39+NMM!T38+PPA!T39+FBT!T19+TRE!T19+MAE!T19+TEL!T19+WWP!T19+OIS!T19</f>
        <v>38.192433361994837</v>
      </c>
      <c r="U38" s="204">
        <f>ISI!U34+NFM!U50+CHI!U39+NMM!U38+PPA!U39+FBT!U19+TRE!U19+MAE!U19+TEL!U19+WWP!U19+OIS!U19</f>
        <v>60.059243336199494</v>
      </c>
      <c r="V38" s="204">
        <f>ISI!V34+NFM!V50+CHI!V39+NMM!V38+PPA!V39+FBT!V19+TRE!V19+MAE!V19+TEL!V19+WWP!V19+OIS!V19</f>
        <v>86.13628546861564</v>
      </c>
      <c r="W38" s="204">
        <f>ISI!W34+NFM!W50+CHI!W39+NMM!W38+PPA!W39+FBT!W19+TRE!W19+MAE!W19+TEL!W19+WWP!W19+OIS!W19</f>
        <v>98.374720550300935</v>
      </c>
      <c r="X38" s="204">
        <f>ISI!X34+NFM!X50+CHI!X39+NMM!X38+PPA!X39+FBT!X19+TRE!X19+MAE!X19+TEL!X19+WWP!X19+OIS!X19</f>
        <v>118.0910576096303</v>
      </c>
      <c r="Y38" s="204">
        <f>ISI!Y34+NFM!Y50+CHI!Y39+NMM!Y38+PPA!Y39+FBT!Y19+TRE!Y19+MAE!Y19+TEL!Y19+WWP!Y19+OIS!Y19</f>
        <v>81.829922613929483</v>
      </c>
    </row>
    <row r="39" spans="1:25" ht="12" customHeight="1" x14ac:dyDescent="0.25">
      <c r="A39" s="19" t="s">
        <v>72</v>
      </c>
      <c r="B39" s="205">
        <f t="shared" ref="B39:Y39" si="2">B40+B41</f>
        <v>3177.0946689595871</v>
      </c>
      <c r="C39" s="205">
        <f t="shared" si="2"/>
        <v>3239.5241616509029</v>
      </c>
      <c r="D39" s="205">
        <f t="shared" si="2"/>
        <v>3054.5595872742906</v>
      </c>
      <c r="E39" s="205">
        <f t="shared" si="2"/>
        <v>3030.8206362854685</v>
      </c>
      <c r="F39" s="205">
        <f t="shared" si="2"/>
        <v>2987.2217540842648</v>
      </c>
      <c r="G39" s="205">
        <f t="shared" si="2"/>
        <v>2882.2728288907997</v>
      </c>
      <c r="H39" s="205">
        <f t="shared" si="2"/>
        <v>2933.1732588134128</v>
      </c>
      <c r="I39" s="205">
        <f t="shared" si="2"/>
        <v>2860.0028374892522</v>
      </c>
      <c r="J39" s="205">
        <f t="shared" si="2"/>
        <v>2760.246517626827</v>
      </c>
      <c r="K39" s="205">
        <f t="shared" si="2"/>
        <v>2304.9130696474635</v>
      </c>
      <c r="L39" s="205">
        <f t="shared" si="2"/>
        <v>2552.1447979363711</v>
      </c>
      <c r="M39" s="205">
        <f t="shared" si="2"/>
        <v>2404.9847807394667</v>
      </c>
      <c r="N39" s="205">
        <f t="shared" si="2"/>
        <v>2368.042476354256</v>
      </c>
      <c r="O39" s="205">
        <f t="shared" si="2"/>
        <v>2365.2790197764398</v>
      </c>
      <c r="P39" s="205">
        <f t="shared" si="2"/>
        <v>2229.519002579535</v>
      </c>
      <c r="Q39" s="205">
        <f t="shared" si="2"/>
        <v>2293.5871023215818</v>
      </c>
      <c r="R39" s="205">
        <f t="shared" si="2"/>
        <v>2319.1453998280308</v>
      </c>
      <c r="S39" s="205">
        <f t="shared" si="2"/>
        <v>2420.2243336199481</v>
      </c>
      <c r="T39" s="205">
        <f t="shared" si="2"/>
        <v>2345.3757523645745</v>
      </c>
      <c r="U39" s="205">
        <f t="shared" si="2"/>
        <v>2295.6501289767839</v>
      </c>
      <c r="V39" s="205">
        <f t="shared" si="2"/>
        <v>2299.6474130498441</v>
      </c>
      <c r="W39" s="205">
        <f t="shared" si="2"/>
        <v>2545.9847316012178</v>
      </c>
      <c r="X39" s="205">
        <f t="shared" si="2"/>
        <v>2270.759547869191</v>
      </c>
      <c r="Y39" s="205">
        <f t="shared" si="2"/>
        <v>1963.5555711385125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2601.6337059329321</v>
      </c>
      <c r="C40" s="204">
        <f>ISI!C36+NFM!C52+CHI!C41+NMM!C40+PPA!C41+FBT!C21+TRE!C21+MAE!C21+TEL!C21+WWP!C21+OIS!C21</f>
        <v>2611.6294067067925</v>
      </c>
      <c r="D40" s="204">
        <f>ISI!D36+NFM!D52+CHI!D41+NMM!D40+PPA!D41+FBT!D21+TRE!D21+MAE!D21+TEL!D21+WWP!D21+OIS!D21</f>
        <v>2581.3628546861564</v>
      </c>
      <c r="E40" s="204">
        <f>ISI!E36+NFM!E52+CHI!E41+NMM!E40+PPA!E41+FBT!E21+TRE!E21+MAE!E21+TEL!E21+WWP!E21+OIS!E21</f>
        <v>2522.3989681857265</v>
      </c>
      <c r="F40" s="204">
        <f>ISI!F36+NFM!F52+CHI!F41+NMM!F40+PPA!F41+FBT!F21+TRE!F21+MAE!F21+TEL!F21+WWP!F21+OIS!F21</f>
        <v>2483.2545141874461</v>
      </c>
      <c r="G40" s="204">
        <f>ISI!G36+NFM!G52+CHI!G41+NMM!G40+PPA!G41+FBT!G21+TRE!G21+MAE!G21+TEL!G21+WWP!G21+OIS!G21</f>
        <v>2418.2287188306104</v>
      </c>
      <c r="H40" s="204">
        <f>ISI!H36+NFM!H52+CHI!H41+NMM!H40+PPA!H41+FBT!H21+TRE!H21+MAE!H21+TEL!H21+WWP!H21+OIS!H21</f>
        <v>2460.8340498710227</v>
      </c>
      <c r="I40" s="204">
        <f>ISI!I36+NFM!I52+CHI!I41+NMM!I40+PPA!I41+FBT!I21+TRE!I21+MAE!I21+TEL!I21+WWP!I21+OIS!I21</f>
        <v>2424.6130696474638</v>
      </c>
      <c r="J40" s="204">
        <f>ISI!J36+NFM!J52+CHI!J41+NMM!J40+PPA!J41+FBT!J21+TRE!J21+MAE!J21+TEL!J21+WWP!J21+OIS!J21</f>
        <v>2242.6053310404127</v>
      </c>
      <c r="K40" s="204">
        <f>ISI!K36+NFM!K52+CHI!K41+NMM!K40+PPA!K41+FBT!K21+TRE!K21+MAE!K21+TEL!K21+WWP!K21+OIS!K21</f>
        <v>1954.3422184006879</v>
      </c>
      <c r="L40" s="204">
        <f>ISI!L36+NFM!L52+CHI!L41+NMM!L40+PPA!L41+FBT!L21+TRE!L21+MAE!L21+TEL!L21+WWP!L21+OIS!L21</f>
        <v>2216.5090283748923</v>
      </c>
      <c r="M40" s="204">
        <f>ISI!M36+NFM!M52+CHI!M41+NMM!M40+PPA!M41+FBT!M21+TRE!M21+MAE!M21+TEL!M21+WWP!M21+OIS!M21</f>
        <v>2064.0154772141013</v>
      </c>
      <c r="N40" s="204">
        <f>ISI!N36+NFM!N52+CHI!N41+NMM!N40+PPA!N41+FBT!N21+TRE!N21+MAE!N21+TEL!N21+WWP!N21+OIS!N21</f>
        <v>2037.2742906276867</v>
      </c>
      <c r="O40" s="204">
        <f>ISI!O36+NFM!O52+CHI!O41+NMM!O40+PPA!O41+FBT!O21+TRE!O21+MAE!O21+TEL!O21+WWP!O21+OIS!O21</f>
        <v>2052.3860705073084</v>
      </c>
      <c r="P40" s="204">
        <f>ISI!P36+NFM!P52+CHI!P41+NMM!P40+PPA!P41+FBT!P21+TRE!P21+MAE!P21+TEL!P21+WWP!P21+OIS!P21</f>
        <v>1905.9544282029231</v>
      </c>
      <c r="Q40" s="204">
        <f>ISI!Q36+NFM!Q52+CHI!Q41+NMM!Q40+PPA!Q41+FBT!Q21+TRE!Q21+MAE!Q21+TEL!Q21+WWP!Q21+OIS!Q21</f>
        <v>1982.2871883061048</v>
      </c>
      <c r="R40" s="204">
        <f>ISI!R36+NFM!R52+CHI!R41+NMM!R40+PPA!R41+FBT!R21+TRE!R21+MAE!R21+TEL!R21+WWP!R21+OIS!R21</f>
        <v>2015.2251074806534</v>
      </c>
      <c r="S40" s="204">
        <f>ISI!S36+NFM!S52+CHI!S41+NMM!S40+PPA!S41+FBT!S21+TRE!S21+MAE!S21+TEL!S21+WWP!S21+OIS!S21</f>
        <v>2140.7996560619085</v>
      </c>
      <c r="T40" s="204">
        <f>ISI!T36+NFM!T52+CHI!T41+NMM!T40+PPA!T41+FBT!T21+TRE!T21+MAE!T21+TEL!T21+WWP!T21+OIS!T21</f>
        <v>2023.730094582975</v>
      </c>
      <c r="U40" s="204">
        <f>ISI!U36+NFM!U52+CHI!U41+NMM!U40+PPA!U41+FBT!U21+TRE!U21+MAE!U21+TEL!U21+WWP!U21+OIS!U21</f>
        <v>2029.4553740326737</v>
      </c>
      <c r="V40" s="204">
        <f>ISI!V36+NFM!V52+CHI!V41+NMM!V40+PPA!V41+FBT!V21+TRE!V21+MAE!V21+TEL!V21+WWP!V21+OIS!V21</f>
        <v>2033.7571293009189</v>
      </c>
      <c r="W40" s="204">
        <f>ISI!W36+NFM!W52+CHI!W41+NMM!W40+PPA!W41+FBT!W21+TRE!W21+MAE!W21+TEL!W21+WWP!W21+OIS!W21</f>
        <v>2231.6251443269271</v>
      </c>
      <c r="X40" s="204">
        <f>ISI!X36+NFM!X52+CHI!X41+NMM!X40+PPA!X41+FBT!X21+TRE!X21+MAE!X21+TEL!X21+WWP!X21+OIS!X21</f>
        <v>2002.4353002337652</v>
      </c>
      <c r="Y40" s="204">
        <f>ISI!Y36+NFM!Y52+CHI!Y41+NMM!Y40+PPA!Y41+FBT!Y21+TRE!Y21+MAE!Y21+TEL!Y21+WWP!Y21+OIS!Y21</f>
        <v>1775.3197155925109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575.46096302665501</v>
      </c>
      <c r="C41" s="204">
        <f>ISI!C37+NFM!C53+CHI!C42+NMM!C41+PPA!C42+FBT!C22+TRE!C22+MAE!C22+TEL!C22+WWP!C22+OIS!C22</f>
        <v>627.89475494411022</v>
      </c>
      <c r="D41" s="204">
        <f>ISI!D37+NFM!D53+CHI!D42+NMM!D41+PPA!D42+FBT!D22+TRE!D22+MAE!D22+TEL!D22+WWP!D22+OIS!D22</f>
        <v>473.19673258813401</v>
      </c>
      <c r="E41" s="204">
        <f>ISI!E37+NFM!E53+CHI!E42+NMM!E41+PPA!E42+FBT!E22+TRE!E22+MAE!E22+TEL!E22+WWP!E22+OIS!E22</f>
        <v>508.42166809974202</v>
      </c>
      <c r="F41" s="204">
        <f>ISI!F37+NFM!F53+CHI!F42+NMM!F41+PPA!F42+FBT!F22+TRE!F22+MAE!F22+TEL!F22+WWP!F22+OIS!F22</f>
        <v>503.96723989681846</v>
      </c>
      <c r="G41" s="204">
        <f>ISI!G37+NFM!G53+CHI!G42+NMM!G41+PPA!G42+FBT!G22+TRE!G22+MAE!G22+TEL!G22+WWP!G22+OIS!G22</f>
        <v>464.0441100601891</v>
      </c>
      <c r="H41" s="204">
        <f>ISI!H37+NFM!H53+CHI!H42+NMM!H41+PPA!H42+FBT!H22+TRE!H22+MAE!H22+TEL!H22+WWP!H22+OIS!H22</f>
        <v>472.33920894239031</v>
      </c>
      <c r="I41" s="204">
        <f>ISI!I37+NFM!I53+CHI!I42+NMM!I41+PPA!I42+FBT!I22+TRE!I22+MAE!I22+TEL!I22+WWP!I22+OIS!I22</f>
        <v>435.38976784178851</v>
      </c>
      <c r="J41" s="204">
        <f>ISI!J37+NFM!J53+CHI!J42+NMM!J41+PPA!J42+FBT!J22+TRE!J22+MAE!J22+TEL!J22+WWP!J22+OIS!J22</f>
        <v>517.64118658641439</v>
      </c>
      <c r="K41" s="204">
        <f>ISI!K37+NFM!K53+CHI!K42+NMM!K41+PPA!K42+FBT!K22+TRE!K22+MAE!K22+TEL!K22+WWP!K22+OIS!K22</f>
        <v>350.57085124677553</v>
      </c>
      <c r="L41" s="204">
        <f>ISI!L37+NFM!L53+CHI!L42+NMM!L41+PPA!L42+FBT!L22+TRE!L22+MAE!L22+TEL!L22+WWP!L22+OIS!L22</f>
        <v>335.63576956147892</v>
      </c>
      <c r="M41" s="204">
        <f>ISI!M37+NFM!M53+CHI!M42+NMM!M41+PPA!M42+FBT!M22+TRE!M22+MAE!M22+TEL!M22+WWP!M22+OIS!M22</f>
        <v>340.96930352536543</v>
      </c>
      <c r="N41" s="204">
        <f>ISI!N37+NFM!N53+CHI!N42+NMM!N41+PPA!N42+FBT!N22+TRE!N22+MAE!N22+TEL!N22+WWP!N22+OIS!N22</f>
        <v>330.76818572656913</v>
      </c>
      <c r="O41" s="204">
        <f>ISI!O37+NFM!O53+CHI!O42+NMM!O41+PPA!O42+FBT!O22+TRE!O22+MAE!O22+TEL!O22+WWP!O22+OIS!O22</f>
        <v>312.89294926913152</v>
      </c>
      <c r="P41" s="204">
        <f>ISI!P37+NFM!P53+CHI!P42+NMM!P41+PPA!P42+FBT!P22+TRE!P22+MAE!P22+TEL!P22+WWP!P22+OIS!P22</f>
        <v>323.56457437661214</v>
      </c>
      <c r="Q41" s="204">
        <f>ISI!Q37+NFM!Q53+CHI!Q42+NMM!Q41+PPA!Q42+FBT!Q22+TRE!Q22+MAE!Q22+TEL!Q22+WWP!Q22+OIS!Q22</f>
        <v>311.29991401547721</v>
      </c>
      <c r="R41" s="204">
        <f>ISI!R37+NFM!R53+CHI!R42+NMM!R41+PPA!R42+FBT!R22+TRE!R22+MAE!R22+TEL!R22+WWP!R22+OIS!R22</f>
        <v>303.92029234737743</v>
      </c>
      <c r="S41" s="204">
        <f>ISI!S37+NFM!S53+CHI!S42+NMM!S41+PPA!S42+FBT!S22+TRE!S22+MAE!S22+TEL!S22+WWP!S22+OIS!S22</f>
        <v>279.42467755803955</v>
      </c>
      <c r="T41" s="204">
        <f>ISI!T37+NFM!T53+CHI!T42+NMM!T41+PPA!T42+FBT!T22+TRE!T22+MAE!T22+TEL!T22+WWP!T22+OIS!T22</f>
        <v>321.64565778159931</v>
      </c>
      <c r="U41" s="204">
        <f>ISI!U37+NFM!U53+CHI!U42+NMM!U41+PPA!U42+FBT!U22+TRE!U22+MAE!U22+TEL!U22+WWP!U22+OIS!U22</f>
        <v>266.19475494411006</v>
      </c>
      <c r="V41" s="204">
        <f>ISI!V37+NFM!V53+CHI!V42+NMM!V41+PPA!V42+FBT!V22+TRE!V22+MAE!V22+TEL!V22+WWP!V22+OIS!V22</f>
        <v>265.89028374892513</v>
      </c>
      <c r="W41" s="204">
        <f>ISI!W37+NFM!W53+CHI!W42+NMM!W41+PPA!W42+FBT!W22+TRE!W22+MAE!W22+TEL!W22+WWP!W22+OIS!W22</f>
        <v>314.35958727429062</v>
      </c>
      <c r="X41" s="204">
        <f>ISI!X37+NFM!X53+CHI!X42+NMM!X41+PPA!X42+FBT!X22+TRE!X22+MAE!X22+TEL!X22+WWP!X22+OIS!X22</f>
        <v>268.32424763542565</v>
      </c>
      <c r="Y41" s="204">
        <f>ISI!Y37+NFM!Y53+CHI!Y42+NMM!Y41+PPA!Y42+FBT!Y22+TRE!Y22+MAE!Y22+TEL!Y22+WWP!Y22+OIS!Y22</f>
        <v>188.23585554600166</v>
      </c>
    </row>
    <row r="42" spans="1:25" ht="12" customHeight="1" x14ac:dyDescent="0.25">
      <c r="A42" s="19" t="s">
        <v>37</v>
      </c>
      <c r="B42" s="205">
        <f t="shared" ref="B42:Y42" si="3">SUM(B43:B48)</f>
        <v>176.78933791917453</v>
      </c>
      <c r="C42" s="205">
        <f t="shared" si="3"/>
        <v>241.55503009458295</v>
      </c>
      <c r="D42" s="205">
        <f t="shared" si="3"/>
        <v>356.70361134995699</v>
      </c>
      <c r="E42" s="205">
        <f t="shared" si="3"/>
        <v>279.47626827171109</v>
      </c>
      <c r="F42" s="205">
        <f t="shared" si="3"/>
        <v>354.98263112639722</v>
      </c>
      <c r="G42" s="205">
        <f t="shared" si="3"/>
        <v>501.11883061049002</v>
      </c>
      <c r="H42" s="205">
        <f t="shared" si="3"/>
        <v>507.73069647463473</v>
      </c>
      <c r="I42" s="205">
        <f t="shared" si="3"/>
        <v>528.3350816852967</v>
      </c>
      <c r="J42" s="205">
        <f t="shared" si="3"/>
        <v>521.92141014617368</v>
      </c>
      <c r="K42" s="205">
        <f t="shared" si="3"/>
        <v>534.12261392949256</v>
      </c>
      <c r="L42" s="205">
        <f t="shared" si="3"/>
        <v>545.07661220980219</v>
      </c>
      <c r="M42" s="205">
        <f t="shared" si="3"/>
        <v>533.39398108340492</v>
      </c>
      <c r="N42" s="205">
        <f t="shared" si="3"/>
        <v>561.6125537403268</v>
      </c>
      <c r="O42" s="205">
        <f t="shared" si="3"/>
        <v>586.35864144454001</v>
      </c>
      <c r="P42" s="205">
        <f t="shared" si="3"/>
        <v>627.77377472055014</v>
      </c>
      <c r="Q42" s="205">
        <f t="shared" si="3"/>
        <v>677.10885640584695</v>
      </c>
      <c r="R42" s="205">
        <f t="shared" si="3"/>
        <v>709.69828030954432</v>
      </c>
      <c r="S42" s="205">
        <f t="shared" si="3"/>
        <v>674.28177128116931</v>
      </c>
      <c r="T42" s="205">
        <f t="shared" si="3"/>
        <v>696.25649183147027</v>
      </c>
      <c r="U42" s="205">
        <f t="shared" si="3"/>
        <v>760.26569217540862</v>
      </c>
      <c r="V42" s="205">
        <f t="shared" si="3"/>
        <v>799.58792658902075</v>
      </c>
      <c r="W42" s="205">
        <f t="shared" si="3"/>
        <v>811.36935266361445</v>
      </c>
      <c r="X42" s="205">
        <f t="shared" si="3"/>
        <v>792.16538764241727</v>
      </c>
      <c r="Y42" s="205">
        <f t="shared" si="3"/>
        <v>715.89902903345615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176.19664660361133</v>
      </c>
      <c r="C43" s="204">
        <f>ISI!C39+NFM!C55+CHI!C44+NMM!C43+PPA!C44+FBT!C24+TRE!C24+MAE!C24+TEL!C24+WWP!C24+OIS!C24</f>
        <v>239.99251934651758</v>
      </c>
      <c r="D43" s="204">
        <f>ISI!D39+NFM!D55+CHI!D44+NMM!D43+PPA!D44+FBT!D24+TRE!D24+MAE!D24+TEL!D24+WWP!D24+OIS!D24</f>
        <v>355.61762682717108</v>
      </c>
      <c r="E43" s="204">
        <f>ISI!E39+NFM!E55+CHI!E44+NMM!E43+PPA!E44+FBT!E24+TRE!E24+MAE!E24+TEL!E24+WWP!E24+OIS!E24</f>
        <v>277.10911435941529</v>
      </c>
      <c r="F43" s="204">
        <f>ISI!F39+NFM!F55+CHI!F44+NMM!F43+PPA!F44+FBT!F24+TRE!F24+MAE!F24+TEL!F24+WWP!F24+OIS!F24</f>
        <v>352.29776440240749</v>
      </c>
      <c r="G43" s="204">
        <f>ISI!G39+NFM!G55+CHI!G44+NMM!G43+PPA!G44+FBT!G24+TRE!G24+MAE!G24+TEL!G24+WWP!G24+OIS!G24</f>
        <v>498.66233877901971</v>
      </c>
      <c r="H43" s="204">
        <f>ISI!H39+NFM!H55+CHI!H44+NMM!H43+PPA!H44+FBT!H24+TRE!H24+MAE!H24+TEL!H24+WWP!H24+OIS!H24</f>
        <v>504.96792777300101</v>
      </c>
      <c r="I43" s="204">
        <f>ISI!I39+NFM!I55+CHI!I44+NMM!I43+PPA!I44+FBT!I24+TRE!I24+MAE!I24+TEL!I24+WWP!I24+OIS!I24</f>
        <v>527.01349957007744</v>
      </c>
      <c r="J43" s="204">
        <f>ISI!J39+NFM!J55+CHI!J44+NMM!J43+PPA!J44+FBT!J24+TRE!J24+MAE!J24+TEL!J24+WWP!J24+OIS!J24</f>
        <v>519.99140154772147</v>
      </c>
      <c r="K43" s="204">
        <f>ISI!K39+NFM!K55+CHI!K44+NMM!K43+PPA!K44+FBT!K24+TRE!K24+MAE!K24+TEL!K24+WWP!K24+OIS!K24</f>
        <v>531.67093723129824</v>
      </c>
      <c r="L43" s="204">
        <f>ISI!L39+NFM!L55+CHI!L44+NMM!L43+PPA!L44+FBT!L24+TRE!L24+MAE!L24+TEL!L24+WWP!L24+OIS!L24</f>
        <v>541.34436801375739</v>
      </c>
      <c r="M43" s="204">
        <f>ISI!M39+NFM!M55+CHI!M44+NMM!M43+PPA!M44+FBT!M24+TRE!M24+MAE!M24+TEL!M24+WWP!M24+OIS!M24</f>
        <v>527.70610490111767</v>
      </c>
      <c r="N43" s="204">
        <f>ISI!N39+NFM!N55+CHI!N44+NMM!N43+PPA!N44+FBT!N24+TRE!N24+MAE!N24+TEL!N24+WWP!N24+OIS!N24</f>
        <v>554.02699914015477</v>
      </c>
      <c r="O43" s="204">
        <f>ISI!O39+NFM!O55+CHI!O44+NMM!O43+PPA!O44+FBT!O24+TRE!O24+MAE!O24+TEL!O24+WWP!O24+OIS!O24</f>
        <v>577.19501289767845</v>
      </c>
      <c r="P43" s="204">
        <f>ISI!P39+NFM!P55+CHI!P44+NMM!P43+PPA!P44+FBT!P24+TRE!P24+MAE!P24+TEL!P24+WWP!P24+OIS!P24</f>
        <v>615.62536543422175</v>
      </c>
      <c r="Q43" s="204">
        <f>ISI!Q39+NFM!Q55+CHI!Q44+NMM!Q43+PPA!Q44+FBT!Q24+TRE!Q24+MAE!Q24+TEL!Q24+WWP!Q24+OIS!Q24</f>
        <v>662.77351676698186</v>
      </c>
      <c r="R43" s="204">
        <f>ISI!R39+NFM!R55+CHI!R44+NMM!R43+PPA!R44+FBT!R24+TRE!R24+MAE!R24+TEL!R24+WWP!R24+OIS!R24</f>
        <v>692.19931212381778</v>
      </c>
      <c r="S43" s="204">
        <f>ISI!S39+NFM!S55+CHI!S44+NMM!S43+PPA!S44+FBT!S24+TRE!S24+MAE!S24+TEL!S24+WWP!S24+OIS!S24</f>
        <v>654.49398108340495</v>
      </c>
      <c r="T43" s="204">
        <f>ISI!T39+NFM!T55+CHI!T44+NMM!T43+PPA!T44+FBT!T24+TRE!T24+MAE!T24+TEL!T24+WWP!T24+OIS!T24</f>
        <v>675.13955288048146</v>
      </c>
      <c r="U43" s="204">
        <f>ISI!U39+NFM!U55+CHI!U44+NMM!U43+PPA!U44+FBT!U24+TRE!U24+MAE!U24+TEL!U24+WWP!U24+OIS!U24</f>
        <v>736.71160791057628</v>
      </c>
      <c r="V43" s="204">
        <f>ISI!V39+NFM!V55+CHI!V44+NMM!V43+PPA!V44+FBT!V24+TRE!V24+MAE!V24+TEL!V24+WWP!V24+OIS!V24</f>
        <v>772.80679277729996</v>
      </c>
      <c r="W43" s="204">
        <f>ISI!W39+NFM!W55+CHI!W44+NMM!W43+PPA!W44+FBT!W24+TRE!W24+MAE!W24+TEL!W24+WWP!W24+OIS!W24</f>
        <v>779.67824591573503</v>
      </c>
      <c r="X43" s="204">
        <f>ISI!X39+NFM!X55+CHI!X44+NMM!X43+PPA!X44+FBT!X24+TRE!X24+MAE!X24+TEL!X24+WWP!X24+OIS!X24</f>
        <v>749.03981083404994</v>
      </c>
      <c r="Y43" s="204">
        <f>ISI!Y39+NFM!Y55+CHI!Y44+NMM!Y43+PPA!Y44+FBT!Y24+TRE!Y24+MAE!Y24+TEL!Y24+WWP!Y24+OIS!Y24</f>
        <v>664.28392089423915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0.45374032674118658</v>
      </c>
      <c r="C44" s="204">
        <f>ISI!C40+NFM!C56+CHI!C45+NMM!C44+PPA!C45+FBT!C25+TRE!C25+MAE!C25+TEL!C25+WWP!C25+OIS!C25</f>
        <v>1.3136715391229581</v>
      </c>
      <c r="D44" s="204">
        <f>ISI!D40+NFM!D56+CHI!D45+NMM!D44+PPA!D45+FBT!D25+TRE!D25+MAE!D25+TEL!D25+WWP!D25+OIS!D25</f>
        <v>0.57325881341358564</v>
      </c>
      <c r="E44" s="204">
        <f>ISI!E40+NFM!E56+CHI!E45+NMM!E44+PPA!E45+FBT!E25+TRE!E25+MAE!E25+TEL!E25+WWP!E25+OIS!E25</f>
        <v>1.6002579535683574</v>
      </c>
      <c r="F44" s="204">
        <f>ISI!F40+NFM!F56+CHI!F45+NMM!F44+PPA!F45+FBT!F25+TRE!F25+MAE!F25+TEL!F25+WWP!F25+OIS!F25</f>
        <v>1.6241616509028372</v>
      </c>
      <c r="G44" s="204">
        <f>ISI!G40+NFM!G56+CHI!G45+NMM!G44+PPA!G45+FBT!G25+TRE!G25+MAE!G25+TEL!G25+WWP!G25+OIS!G25</f>
        <v>1.1226139294926909</v>
      </c>
      <c r="H44" s="204">
        <f>ISI!H40+NFM!H56+CHI!H45+NMM!H44+PPA!H45+FBT!H25+TRE!H25+MAE!H25+TEL!H25+WWP!H25+OIS!H25</f>
        <v>0.93155631986242471</v>
      </c>
      <c r="I44" s="204">
        <f>ISI!I40+NFM!I56+CHI!I45+NMM!I44+PPA!I45+FBT!I25+TRE!I25+MAE!I25+TEL!I25+WWP!I25+OIS!I25</f>
        <v>0.90765262252794476</v>
      </c>
      <c r="J44" s="204">
        <f>ISI!J40+NFM!J56+CHI!J45+NMM!J44+PPA!J45+FBT!J25+TRE!J25+MAE!J25+TEL!J25+WWP!J25+OIS!J25</f>
        <v>1.1225279449699053</v>
      </c>
      <c r="K44" s="204">
        <f>ISI!K40+NFM!K56+CHI!K45+NMM!K44+PPA!K45+FBT!K25+TRE!K25+MAE!K25+TEL!K25+WWP!K25+OIS!K25</f>
        <v>0.85984522785898532</v>
      </c>
      <c r="L44" s="204">
        <f>ISI!L40+NFM!L56+CHI!L45+NMM!L44+PPA!L45+FBT!L25+TRE!L25+MAE!L25+TEL!L25+WWP!L25+OIS!L25</f>
        <v>1.1942390369733447</v>
      </c>
      <c r="M44" s="204">
        <f>ISI!M40+NFM!M56+CHI!M45+NMM!M44+PPA!M45+FBT!M25+TRE!M25+MAE!M25+TEL!M25+WWP!M25+OIS!M25</f>
        <v>1.6957867583834907</v>
      </c>
      <c r="N44" s="204">
        <f>ISI!N40+NFM!N56+CHI!N45+NMM!N44+PPA!N45+FBT!N25+TRE!N25+MAE!N25+TEL!N25+WWP!N25+OIS!N25</f>
        <v>2.4840068787618228</v>
      </c>
      <c r="O44" s="204">
        <f>ISI!O40+NFM!O56+CHI!O45+NMM!O44+PPA!O45+FBT!O25+TRE!O25+MAE!O25+TEL!O25+WWP!O25+OIS!O25</f>
        <v>2.5794496990541704</v>
      </c>
      <c r="P44" s="204">
        <f>ISI!P40+NFM!P56+CHI!P45+NMM!P44+PPA!P45+FBT!P25+TRE!P25+MAE!P25+TEL!P25+WWP!P25+OIS!P25</f>
        <v>4.5380911435941531</v>
      </c>
      <c r="Q44" s="204">
        <f>ISI!Q40+NFM!Q56+CHI!Q45+NMM!Q44+PPA!Q45+FBT!Q25+TRE!Q25+MAE!Q25+TEL!Q25+WWP!Q25+OIS!Q25</f>
        <v>5.1590713671539126</v>
      </c>
      <c r="R44" s="204">
        <f>ISI!R40+NFM!R56+CHI!R45+NMM!R44+PPA!R45+FBT!R25+TRE!R25+MAE!R25+TEL!R25+WWP!R25+OIS!R25</f>
        <v>6.3772141014617363</v>
      </c>
      <c r="S44" s="204">
        <f>ISI!S40+NFM!S56+CHI!S45+NMM!S44+PPA!S45+FBT!S25+TRE!S25+MAE!S25+TEL!S25+WWP!S25+OIS!S25</f>
        <v>7.2226139294926899</v>
      </c>
      <c r="T44" s="204">
        <f>ISI!T40+NFM!T56+CHI!T45+NMM!T44+PPA!T45+FBT!T25+TRE!T25+MAE!T25+TEL!T25+WWP!T25+OIS!T25</f>
        <v>6.1061908856405847</v>
      </c>
      <c r="U44" s="204">
        <f>ISI!U40+NFM!U56+CHI!U45+NMM!U44+PPA!U45+FBT!U25+TRE!U25+MAE!U25+TEL!U25+WWP!U25+OIS!U25</f>
        <v>5.887790197764402</v>
      </c>
      <c r="V44" s="204">
        <f>ISI!V40+NFM!V56+CHI!V45+NMM!V44+PPA!V45+FBT!V25+TRE!V25+MAE!V25+TEL!V25+WWP!V25+OIS!V25</f>
        <v>5.9052094781007991</v>
      </c>
      <c r="W44" s="204">
        <f>ISI!W40+NFM!W56+CHI!W45+NMM!W44+PPA!W45+FBT!W25+TRE!W25+MAE!W25+TEL!W25+WWP!W25+OIS!W25</f>
        <v>5.7553371864004923</v>
      </c>
      <c r="X44" s="204">
        <f>ISI!X40+NFM!X56+CHI!X45+NMM!X44+PPA!X45+FBT!X25+TRE!X25+MAE!X25+TEL!X25+WWP!X25+OIS!X25</f>
        <v>5.0014151574644652</v>
      </c>
      <c r="Y44" s="204">
        <f>ISI!Y40+NFM!Y56+CHI!Y45+NMM!Y44+PPA!Y45+FBT!Y25+TRE!Y25+MAE!Y25+TEL!Y25+WWP!Y25+OIS!Y25</f>
        <v>5.4222448546082962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1.7674978503869301</v>
      </c>
      <c r="X45" s="204">
        <f>ISI!X41+NFM!X57+CHI!X46+NMM!X45+PPA!X46+FBT!X26+TRE!X26+MAE!X26+TEL!X26+WWP!X26+OIS!X26</f>
        <v>1.7674978503869301</v>
      </c>
      <c r="Y45" s="204">
        <f>ISI!Y41+NFM!Y57+CHI!Y46+NMM!Y45+PPA!Y46+FBT!Y26+TRE!Y26+MAE!Y26+TEL!Y26+WWP!Y26+OIS!Y26</f>
        <v>1.7674978503869301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0.13895098882201198</v>
      </c>
      <c r="C48" s="204">
        <f>ISI!C44+NFM!C60+CHI!C49+NMM!C48+PPA!C49+FBT!C29+TRE!C29+MAE!C29+TEL!C29+WWP!C29+OIS!C29</f>
        <v>0.24883920894239042</v>
      </c>
      <c r="D48" s="204">
        <f>ISI!D44+NFM!D60+CHI!D49+NMM!D48+PPA!D49+FBT!D29+TRE!D29+MAE!D29+TEL!D29+WWP!D29+OIS!D29</f>
        <v>0.51272570937231299</v>
      </c>
      <c r="E48" s="204">
        <f>ISI!E44+NFM!E60+CHI!E49+NMM!E48+PPA!E49+FBT!E29+TRE!E29+MAE!E29+TEL!E29+WWP!E29+OIS!E29</f>
        <v>0.76689595872742933</v>
      </c>
      <c r="F48" s="204">
        <f>ISI!F44+NFM!F60+CHI!F49+NMM!F48+PPA!F49+FBT!F29+TRE!F29+MAE!F29+TEL!F29+WWP!F29+OIS!F29</f>
        <v>1.0607050730868439</v>
      </c>
      <c r="G48" s="204">
        <f>ISI!G44+NFM!G60+CHI!G49+NMM!G48+PPA!G49+FBT!G29+TRE!G29+MAE!G29+TEL!G29+WWP!G29+OIS!G29</f>
        <v>1.3338779019776443</v>
      </c>
      <c r="H48" s="204">
        <f>ISI!H44+NFM!H60+CHI!H49+NMM!H48+PPA!H49+FBT!H29+TRE!H29+MAE!H29+TEL!H29+WWP!H29+OIS!H29</f>
        <v>1.8312123817712807</v>
      </c>
      <c r="I48" s="204">
        <f>ISI!I44+NFM!I60+CHI!I49+NMM!I48+PPA!I49+FBT!I29+TRE!I29+MAE!I29+TEL!I29+WWP!I29+OIS!I29</f>
        <v>0.41392949269131546</v>
      </c>
      <c r="J48" s="204">
        <f>ISI!J44+NFM!J60+CHI!J49+NMM!J48+PPA!J49+FBT!J29+TRE!J29+MAE!J29+TEL!J29+WWP!J29+OIS!J29</f>
        <v>0.80748065348237297</v>
      </c>
      <c r="K48" s="204">
        <f>ISI!K44+NFM!K60+CHI!K49+NMM!K48+PPA!K49+FBT!K29+TRE!K29+MAE!K29+TEL!K29+WWP!K29+OIS!K29</f>
        <v>1.5918314703353398</v>
      </c>
      <c r="L48" s="204">
        <f>ISI!L44+NFM!L60+CHI!L49+NMM!L48+PPA!L49+FBT!L29+TRE!L29+MAE!L29+TEL!L29+WWP!L29+OIS!L29</f>
        <v>2.5380051590713677</v>
      </c>
      <c r="M48" s="204">
        <f>ISI!M44+NFM!M60+CHI!M49+NMM!M48+PPA!M49+FBT!M29+TRE!M29+MAE!M29+TEL!M29+WWP!M29+OIS!M29</f>
        <v>3.9920894239036966</v>
      </c>
      <c r="N48" s="204">
        <f>ISI!N44+NFM!N60+CHI!N49+NMM!N48+PPA!N49+FBT!N29+TRE!N29+MAE!N29+TEL!N29+WWP!N29+OIS!N29</f>
        <v>5.101547721410145</v>
      </c>
      <c r="O48" s="204">
        <f>ISI!O44+NFM!O60+CHI!O49+NMM!O48+PPA!O49+FBT!O29+TRE!O29+MAE!O29+TEL!O29+WWP!O29+OIS!O29</f>
        <v>6.5841788478073937</v>
      </c>
      <c r="P48" s="204">
        <f>ISI!P44+NFM!P60+CHI!P49+NMM!P48+PPA!P49+FBT!P29+TRE!P29+MAE!P29+TEL!P29+WWP!P29+OIS!P29</f>
        <v>7.6103181427343065</v>
      </c>
      <c r="Q48" s="204">
        <f>ISI!Q44+NFM!Q60+CHI!Q49+NMM!Q48+PPA!Q49+FBT!Q29+TRE!Q29+MAE!Q29+TEL!Q29+WWP!Q29+OIS!Q29</f>
        <v>9.1762682717110913</v>
      </c>
      <c r="R48" s="204">
        <f>ISI!R44+NFM!R60+CHI!R49+NMM!R48+PPA!R49+FBT!R29+TRE!R29+MAE!R29+TEL!R29+WWP!R29+OIS!R29</f>
        <v>11.121754084264833</v>
      </c>
      <c r="S48" s="204">
        <f>ISI!S44+NFM!S60+CHI!S49+NMM!S48+PPA!S49+FBT!S29+TRE!S29+MAE!S29+TEL!S29+WWP!S29+OIS!S29</f>
        <v>12.565176268271713</v>
      </c>
      <c r="T48" s="204">
        <f>ISI!T44+NFM!T60+CHI!T49+NMM!T48+PPA!T49+FBT!T29+TRE!T29+MAE!T29+TEL!T29+WWP!T29+OIS!T29</f>
        <v>15.010748065348228</v>
      </c>
      <c r="U48" s="204">
        <f>ISI!U44+NFM!U60+CHI!U49+NMM!U48+PPA!U49+FBT!U29+TRE!U29+MAE!U29+TEL!U29+WWP!U29+OIS!U29</f>
        <v>17.66629406706793</v>
      </c>
      <c r="V48" s="204">
        <f>ISI!V44+NFM!V60+CHI!V49+NMM!V48+PPA!V49+FBT!V29+TRE!V29+MAE!V29+TEL!V29+WWP!V29+OIS!V29</f>
        <v>20.875924333619949</v>
      </c>
      <c r="W48" s="204">
        <f>ISI!W44+NFM!W60+CHI!W49+NMM!W48+PPA!W49+FBT!W29+TRE!W29+MAE!W29+TEL!W29+WWP!W29+OIS!W29</f>
        <v>24.168271711091997</v>
      </c>
      <c r="X48" s="204">
        <f>ISI!X44+NFM!X60+CHI!X49+NMM!X48+PPA!X49+FBT!X29+TRE!X29+MAE!X29+TEL!X29+WWP!X29+OIS!X29</f>
        <v>36.356663800515911</v>
      </c>
      <c r="Y48" s="204">
        <f>ISI!Y44+NFM!Y60+CHI!Y49+NMM!Y48+PPA!Y49+FBT!Y29+TRE!Y29+MAE!Y29+TEL!Y29+WWP!Y29+OIS!Y29</f>
        <v>44.425365434221845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780.59621668099737</v>
      </c>
      <c r="C49" s="206">
        <f>ISI!C45+NFM!C61+CHI!C50+NMM!C49+PPA!C50+FBT!C30+TRE!C30+MAE!C30+TEL!C30+WWP!C30+OIS!C30</f>
        <v>788.90799656061893</v>
      </c>
      <c r="D49" s="206">
        <f>ISI!D45+NFM!D61+CHI!D50+NMM!D49+PPA!D50+FBT!D30+TRE!D30+MAE!D30+TEL!D30+WWP!D30+OIS!D30</f>
        <v>754.10808254514177</v>
      </c>
      <c r="E49" s="206">
        <f>ISI!E45+NFM!E61+CHI!E50+NMM!E49+PPA!E50+FBT!E30+TRE!E30+MAE!E30+TEL!E30+WWP!E30+OIS!E30</f>
        <v>783.65331040412707</v>
      </c>
      <c r="F49" s="206">
        <f>ISI!F45+NFM!F61+CHI!F50+NMM!F49+PPA!F50+FBT!F30+TRE!F30+MAE!F30+TEL!F30+WWP!F30+OIS!F30</f>
        <v>800.53972484952715</v>
      </c>
      <c r="G49" s="206">
        <f>ISI!G45+NFM!G61+CHI!G50+NMM!G49+PPA!G50+FBT!G30+TRE!G30+MAE!G30+TEL!G30+WWP!G30+OIS!G30</f>
        <v>691.50670679277721</v>
      </c>
      <c r="H49" s="206">
        <f>ISI!H45+NFM!H61+CHI!H50+NMM!H49+PPA!H50+FBT!H30+TRE!H30+MAE!H30+TEL!H30+WWP!H30+OIS!H30</f>
        <v>704.14170249355118</v>
      </c>
      <c r="I49" s="206">
        <f>ISI!I45+NFM!I61+CHI!I50+NMM!I49+PPA!I50+FBT!I30+TRE!I30+MAE!I30+TEL!I30+WWP!I30+OIS!I30</f>
        <v>690.64677558039546</v>
      </c>
      <c r="J49" s="206">
        <f>ISI!J45+NFM!J61+CHI!J50+NMM!J49+PPA!J50+FBT!J30+TRE!J30+MAE!J30+TEL!J30+WWP!J30+OIS!J30</f>
        <v>639.9159931212381</v>
      </c>
      <c r="K49" s="206">
        <f>ISI!K45+NFM!K61+CHI!K50+NMM!K49+PPA!K50+FBT!K30+TRE!K30+MAE!K30+TEL!K30+WWP!K30+OIS!K30</f>
        <v>531.33654342218404</v>
      </c>
      <c r="L49" s="206">
        <f>ISI!L45+NFM!L61+CHI!L50+NMM!L49+PPA!L50+FBT!L30+TRE!L30+MAE!L30+TEL!L30+WWP!L30+OIS!L30</f>
        <v>633.46698194325006</v>
      </c>
      <c r="M49" s="206">
        <f>ISI!M45+NFM!M61+CHI!M50+NMM!M49+PPA!M50+FBT!M30+TRE!M30+MAE!M30+TEL!M30+WWP!M30+OIS!M30</f>
        <v>654.22261392949258</v>
      </c>
      <c r="N49" s="206">
        <f>ISI!N45+NFM!N61+CHI!N50+NMM!N49+PPA!N50+FBT!N30+TRE!N30+MAE!N30+TEL!N30+WWP!N30+OIS!N30</f>
        <v>645.24221840068788</v>
      </c>
      <c r="O49" s="206">
        <f>ISI!O45+NFM!O61+CHI!O50+NMM!O49+PPA!O50+FBT!O30+TRE!O30+MAE!O30+TEL!O30+WWP!O30+OIS!O30</f>
        <v>598.11788478073947</v>
      </c>
      <c r="P49" s="206">
        <f>ISI!P45+NFM!P61+CHI!P50+NMM!P49+PPA!P50+FBT!P30+TRE!P30+MAE!P30+TEL!P30+WWP!P30+OIS!P30</f>
        <v>540.55606190885635</v>
      </c>
      <c r="Q49" s="206">
        <f>ISI!Q45+NFM!Q61+CHI!Q50+NMM!Q49+PPA!Q50+FBT!Q30+TRE!Q30+MAE!Q30+TEL!Q30+WWP!Q30+OIS!Q30</f>
        <v>546.09733447979363</v>
      </c>
      <c r="R49" s="206">
        <f>ISI!R45+NFM!R61+CHI!R50+NMM!R49+PPA!R50+FBT!R30+TRE!R30+MAE!R30+TEL!R30+WWP!R30+OIS!R30</f>
        <v>558.66061908856409</v>
      </c>
      <c r="S49" s="206">
        <f>ISI!S45+NFM!S61+CHI!S50+NMM!S49+PPA!S50+FBT!S30+TRE!S30+MAE!S30+TEL!S30+WWP!S30+OIS!S30</f>
        <v>578.58847807394659</v>
      </c>
      <c r="T49" s="206">
        <f>ISI!T45+NFM!T61+CHI!T50+NMM!T49+PPA!T50+FBT!T30+TRE!T30+MAE!T30+TEL!T30+WWP!T30+OIS!T30</f>
        <v>571.05288048151328</v>
      </c>
      <c r="U49" s="206">
        <f>ISI!U45+NFM!U61+CHI!U50+NMM!U49+PPA!U50+FBT!U30+TRE!U30+MAE!U30+TEL!U30+WWP!U30+OIS!U30</f>
        <v>576.13267411865866</v>
      </c>
      <c r="V49" s="206">
        <f>ISI!V45+NFM!V61+CHI!V50+NMM!V49+PPA!V50+FBT!V30+TRE!V30+MAE!V30+TEL!V30+WWP!V30+OIS!V30</f>
        <v>538.99079965606177</v>
      </c>
      <c r="W49" s="206">
        <f>ISI!W45+NFM!W61+CHI!W50+NMM!W49+PPA!W50+FBT!W30+TRE!W30+MAE!W30+TEL!W30+WWP!W30+OIS!W30</f>
        <v>562.8396388650043</v>
      </c>
      <c r="X49" s="206">
        <f>ISI!X45+NFM!X61+CHI!X50+NMM!X49+PPA!X50+FBT!X30+TRE!X30+MAE!X30+TEL!X30+WWP!X30+OIS!X30</f>
        <v>530.31547721410141</v>
      </c>
      <c r="Y49" s="206">
        <f>ISI!Y45+NFM!Y61+CHI!Y50+NMM!Y49+PPA!Y50+FBT!Y30+TRE!Y30+MAE!Y30+TEL!Y30+WWP!Y30+OIS!Y30</f>
        <v>461.53809114359416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1628.8907996560617</v>
      </c>
      <c r="C50" s="207">
        <f>ISI!C46+NFM!C62+CHI!C51+NMM!C50+PPA!C51+FBT!C31+TRE!C31+MAE!C31+TEL!C31+WWP!C31+OIS!C31</f>
        <v>1714.4453998280305</v>
      </c>
      <c r="D50" s="207">
        <f>ISI!D46+NFM!D62+CHI!D51+NMM!D50+PPA!D51+FBT!D31+TRE!D31+MAE!D31+TEL!D31+WWP!D31+OIS!D31</f>
        <v>1767.6698194325022</v>
      </c>
      <c r="E50" s="207">
        <f>ISI!E46+NFM!E62+CHI!E51+NMM!E50+PPA!E51+FBT!E31+TRE!E31+MAE!E31+TEL!E31+WWP!E31+OIS!E31</f>
        <v>1766.9819432502145</v>
      </c>
      <c r="F50" s="207">
        <f>ISI!F46+NFM!F62+CHI!F51+NMM!F50+PPA!F51+FBT!F31+TRE!F31+MAE!F31+TEL!F31+WWP!F31+OIS!F31</f>
        <v>1922.4419604471193</v>
      </c>
      <c r="G50" s="207">
        <f>ISI!G46+NFM!G62+CHI!G51+NMM!G50+PPA!G51+FBT!G31+TRE!G31+MAE!G31+TEL!G31+WWP!G31+OIS!G31</f>
        <v>1990.1117798796215</v>
      </c>
      <c r="H50" s="207">
        <f>ISI!H46+NFM!H62+CHI!H51+NMM!H50+PPA!H51+FBT!H31+TRE!H31+MAE!H31+TEL!H31+WWP!H31+OIS!H31</f>
        <v>2030.352536543422</v>
      </c>
      <c r="I50" s="207">
        <f>ISI!I46+NFM!I62+CHI!I51+NMM!I50+PPA!I51+FBT!I31+TRE!I31+MAE!I31+TEL!I31+WWP!I31+OIS!I31</f>
        <v>2078.5038693035249</v>
      </c>
      <c r="J50" s="207">
        <f>ISI!J46+NFM!J62+CHI!J51+NMM!J50+PPA!J51+FBT!J31+TRE!J31+MAE!J31+TEL!J31+WWP!J31+OIS!J31</f>
        <v>2093.379191745486</v>
      </c>
      <c r="K50" s="207">
        <f>ISI!K46+NFM!K62+CHI!K51+NMM!K50+PPA!K51+FBT!K31+TRE!K31+MAE!K31+TEL!K31+WWP!K31+OIS!K31</f>
        <v>1876.2682717110918</v>
      </c>
      <c r="L50" s="207">
        <f>ISI!L46+NFM!L62+CHI!L51+NMM!L50+PPA!L51+FBT!L31+TRE!L31+MAE!L31+TEL!L31+WWP!L31+OIS!L31</f>
        <v>1873.860705073087</v>
      </c>
      <c r="M50" s="207">
        <f>ISI!M46+NFM!M62+CHI!M51+NMM!M50+PPA!M51+FBT!M31+TRE!M31+MAE!M31+TEL!M31+WWP!M31+OIS!M31</f>
        <v>1934.1358555460017</v>
      </c>
      <c r="N50" s="207">
        <f>ISI!N46+NFM!N62+CHI!N51+NMM!N50+PPA!N51+FBT!N31+TRE!N31+MAE!N31+TEL!N31+WWP!N31+OIS!N31</f>
        <v>1924.0756663800512</v>
      </c>
      <c r="O50" s="207">
        <f>ISI!O46+NFM!O62+CHI!O51+NMM!O50+PPA!O51+FBT!O31+TRE!O31+MAE!O31+TEL!O31+WWP!O31+OIS!O31</f>
        <v>1830.2665520206365</v>
      </c>
      <c r="P50" s="207">
        <f>ISI!P46+NFM!P62+CHI!P51+NMM!P50+PPA!P51+FBT!P31+TRE!P31+MAE!P31+TEL!P31+WWP!P31+OIS!P31</f>
        <v>1902.8374892519341</v>
      </c>
      <c r="Q50" s="207">
        <f>ISI!Q46+NFM!Q62+CHI!Q51+NMM!Q50+PPA!Q51+FBT!Q31+TRE!Q31+MAE!Q31+TEL!Q31+WWP!Q31+OIS!Q31</f>
        <v>1947.1195184866724</v>
      </c>
      <c r="R50" s="207">
        <f>ISI!R46+NFM!R62+CHI!R51+NMM!R50+PPA!R51+FBT!R31+TRE!R31+MAE!R31+TEL!R31+WWP!R31+OIS!R31</f>
        <v>1978.1599312123817</v>
      </c>
      <c r="S50" s="207">
        <f>ISI!S46+NFM!S62+CHI!S51+NMM!S50+PPA!S51+FBT!S31+TRE!S31+MAE!S31+TEL!S31+WWP!S31+OIS!S31</f>
        <v>2055.2437661220979</v>
      </c>
      <c r="T50" s="207">
        <f>ISI!T46+NFM!T62+CHI!T51+NMM!T50+PPA!T51+FBT!T31+TRE!T31+MAE!T31+TEL!T31+WWP!T31+OIS!T31</f>
        <v>2089.5908856405845</v>
      </c>
      <c r="U50" s="207">
        <f>ISI!U46+NFM!U62+CHI!U51+NMM!U50+PPA!U51+FBT!U31+TRE!U31+MAE!U31+TEL!U31+WWP!U31+OIS!U31</f>
        <v>2087.4460017196907</v>
      </c>
      <c r="V50" s="207">
        <f>ISI!V46+NFM!V62+CHI!V51+NMM!V50+PPA!V51+FBT!V31+TRE!V31+MAE!V31+TEL!V31+WWP!V31+OIS!V31</f>
        <v>1988.1356835769559</v>
      </c>
      <c r="W50" s="207">
        <f>ISI!W46+NFM!W62+CHI!W51+NMM!W50+PPA!W51+FBT!W31+TRE!W31+MAE!W31+TEL!W31+WWP!W31+OIS!W31</f>
        <v>2112.6251934651764</v>
      </c>
      <c r="X50" s="207">
        <f>ISI!X46+NFM!X62+CHI!X51+NMM!X50+PPA!X51+FBT!X31+TRE!X31+MAE!X31+TEL!X31+WWP!X31+OIS!X31</f>
        <v>2062.7110060189161</v>
      </c>
      <c r="Y50" s="207">
        <f>ISI!Y46+NFM!Y62+CHI!Y51+NMM!Y50+PPA!Y51+FBT!Y31+TRE!Y31+MAE!Y31+TEL!Y31+WWP!Y31+OIS!Y31</f>
        <v>1959.1314703353394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9195.503353396387</v>
      </c>
      <c r="C51" s="210">
        <f t="shared" si="4"/>
        <v>8912.4468615649166</v>
      </c>
      <c r="D51" s="210">
        <f t="shared" si="4"/>
        <v>8622.7818572656925</v>
      </c>
      <c r="E51" s="210">
        <f t="shared" si="4"/>
        <v>8509.4115219260548</v>
      </c>
      <c r="F51" s="210">
        <f t="shared" si="4"/>
        <v>8796.7815133275999</v>
      </c>
      <c r="G51" s="210">
        <f t="shared" si="4"/>
        <v>8685.3693035253655</v>
      </c>
      <c r="H51" s="210">
        <f t="shared" si="4"/>
        <v>8627.321668099743</v>
      </c>
      <c r="I51" s="210">
        <f t="shared" si="4"/>
        <v>8303.8981943250201</v>
      </c>
      <c r="J51" s="210">
        <f t="shared" si="4"/>
        <v>7946.5230438521066</v>
      </c>
      <c r="K51" s="210">
        <f t="shared" si="4"/>
        <v>7355.3630266552</v>
      </c>
      <c r="L51" s="210">
        <f t="shared" si="4"/>
        <v>6888.6980223559749</v>
      </c>
      <c r="M51" s="210">
        <f t="shared" si="4"/>
        <v>6771.9880481513337</v>
      </c>
      <c r="N51" s="210">
        <f t="shared" si="4"/>
        <v>6726.2994840928632</v>
      </c>
      <c r="O51" s="210">
        <f t="shared" si="4"/>
        <v>6426.7440240756669</v>
      </c>
      <c r="P51" s="210">
        <f t="shared" si="4"/>
        <v>6331.7553740326739</v>
      </c>
      <c r="Q51" s="210">
        <f t="shared" si="4"/>
        <v>6477.9404127257094</v>
      </c>
      <c r="R51" s="210">
        <f t="shared" si="4"/>
        <v>6412.0907136715377</v>
      </c>
      <c r="S51" s="210">
        <f t="shared" si="4"/>
        <v>6734.1215821152191</v>
      </c>
      <c r="T51" s="210">
        <f t="shared" si="4"/>
        <v>6699.1060189165964</v>
      </c>
      <c r="U51" s="210">
        <f t="shared" si="4"/>
        <v>6618.6188306104905</v>
      </c>
      <c r="V51" s="210">
        <f t="shared" si="4"/>
        <v>6567.0692175408421</v>
      </c>
      <c r="W51" s="210">
        <f t="shared" si="4"/>
        <v>7013.2708512467752</v>
      </c>
      <c r="X51" s="210">
        <f t="shared" si="4"/>
        <v>6564.6245055889922</v>
      </c>
      <c r="Y51" s="210">
        <f t="shared" si="4"/>
        <v>5961.9171969045565</v>
      </c>
    </row>
    <row r="52" spans="1:25" ht="12" customHeight="1" x14ac:dyDescent="0.25">
      <c r="A52" s="17" t="s">
        <v>14</v>
      </c>
      <c r="B52" s="209">
        <f>ISI!B$47</f>
        <v>2155.2444327403255</v>
      </c>
      <c r="C52" s="209">
        <f>ISI!C$47</f>
        <v>2336.617172152366</v>
      </c>
      <c r="D52" s="209">
        <f>ISI!D$47</f>
        <v>2130.5492925888948</v>
      </c>
      <c r="E52" s="209">
        <f>ISI!E$47</f>
        <v>1949.0359128173147</v>
      </c>
      <c r="F52" s="209">
        <f>ISI!F$47</f>
        <v>2015.7328791183518</v>
      </c>
      <c r="G52" s="209">
        <f>ISI!G$47</f>
        <v>1999.9019338561413</v>
      </c>
      <c r="H52" s="209">
        <f>ISI!H$47</f>
        <v>1915.0867145355519</v>
      </c>
      <c r="I52" s="209">
        <f>ISI!I$47</f>
        <v>1824.9741131024271</v>
      </c>
      <c r="J52" s="209">
        <f>ISI!J$47</f>
        <v>1738.830670439233</v>
      </c>
      <c r="K52" s="209">
        <f>ISI!K$47</f>
        <v>1545.1121334075197</v>
      </c>
      <c r="L52" s="209">
        <f>ISI!L$47</f>
        <v>1193.4094317239549</v>
      </c>
      <c r="M52" s="209">
        <f>ISI!M$47</f>
        <v>1243.0700197346084</v>
      </c>
      <c r="N52" s="209">
        <f>ISI!N$47</f>
        <v>1170.8530502124099</v>
      </c>
      <c r="O52" s="209">
        <f>ISI!O$47</f>
        <v>1132.0769369571142</v>
      </c>
      <c r="P52" s="209">
        <f>ISI!P$47</f>
        <v>1043.4009112385527</v>
      </c>
      <c r="Q52" s="209">
        <f>ISI!Q$47</f>
        <v>1009.0379838434175</v>
      </c>
      <c r="R52" s="209">
        <f>ISI!R$47</f>
        <v>986.38392815018483</v>
      </c>
      <c r="S52" s="209">
        <f>ISI!S$47</f>
        <v>1023.1830705249138</v>
      </c>
      <c r="T52" s="209">
        <f>ISI!T$47</f>
        <v>1038.9330603975573</v>
      </c>
      <c r="U52" s="209">
        <f>ISI!U$47</f>
        <v>912.67863084764565</v>
      </c>
      <c r="V52" s="209">
        <f>ISI!V$47</f>
        <v>933.73811353795008</v>
      </c>
      <c r="W52" s="209">
        <f>ISI!W$47</f>
        <v>1042.9193849526634</v>
      </c>
      <c r="X52" s="209">
        <f>ISI!X$47</f>
        <v>856.91158595655531</v>
      </c>
      <c r="Y52" s="209">
        <f>ISI!Y$47</f>
        <v>687.64742715303043</v>
      </c>
    </row>
    <row r="53" spans="1:25" ht="12" customHeight="1" x14ac:dyDescent="0.25">
      <c r="A53" s="18" t="s">
        <v>43</v>
      </c>
      <c r="B53" s="204">
        <f>ISI!B$48</f>
        <v>2075.9522535362562</v>
      </c>
      <c r="C53" s="204">
        <f>ISI!C$48</f>
        <v>2245.316892112075</v>
      </c>
      <c r="D53" s="204">
        <f>ISI!D$48</f>
        <v>2053.81876775411</v>
      </c>
      <c r="E53" s="204">
        <f>ISI!E$48</f>
        <v>1887.931989194755</v>
      </c>
      <c r="F53" s="204">
        <f>ISI!F$48</f>
        <v>1946.5481483650069</v>
      </c>
      <c r="G53" s="204">
        <f>ISI!G$48</f>
        <v>1919.3067179574441</v>
      </c>
      <c r="H53" s="204">
        <f>ISI!H$48</f>
        <v>1839.931116396607</v>
      </c>
      <c r="I53" s="204">
        <f>ISI!I$48</f>
        <v>1743.2199514566821</v>
      </c>
      <c r="J53" s="204">
        <f>ISI!J$48</f>
        <v>1657.966849317394</v>
      </c>
      <c r="K53" s="204">
        <f>ISI!K$48</f>
        <v>1495.0070151101941</v>
      </c>
      <c r="L53" s="204">
        <f>ISI!L$48</f>
        <v>1146.0781442300531</v>
      </c>
      <c r="M53" s="204">
        <f>ISI!M$48</f>
        <v>1192.7374801403921</v>
      </c>
      <c r="N53" s="204">
        <f>ISI!N$48</f>
        <v>1128.9145527357159</v>
      </c>
      <c r="O53" s="204">
        <f>ISI!O$48</f>
        <v>1092.1940046790501</v>
      </c>
      <c r="P53" s="204">
        <f>ISI!P$48</f>
        <v>1008.082812617143</v>
      </c>
      <c r="Q53" s="204">
        <f>ISI!Q$48</f>
        <v>973.45287038256163</v>
      </c>
      <c r="R53" s="204">
        <f>ISI!R$48</f>
        <v>958.02147392340328</v>
      </c>
      <c r="S53" s="204">
        <f>ISI!S$48</f>
        <v>996.28232343929903</v>
      </c>
      <c r="T53" s="204">
        <f>ISI!T$48</f>
        <v>1012.99967501635</v>
      </c>
      <c r="U53" s="204">
        <f>ISI!U$48</f>
        <v>888.49503009438263</v>
      </c>
      <c r="V53" s="204">
        <f>ISI!V$48</f>
        <v>912.33229349514079</v>
      </c>
      <c r="W53" s="204">
        <f>ISI!W$48</f>
        <v>1019.2595028155461</v>
      </c>
      <c r="X53" s="204">
        <f>ISI!X$48</f>
        <v>840.05962496918301</v>
      </c>
      <c r="Y53" s="204">
        <f>ISI!Y$48</f>
        <v>672.43778098479618</v>
      </c>
    </row>
    <row r="54" spans="1:25" ht="12" customHeight="1" x14ac:dyDescent="0.25">
      <c r="A54" s="18" t="s">
        <v>44</v>
      </c>
      <c r="B54" s="204">
        <f>ISI!B$49</f>
        <v>79.292179204069072</v>
      </c>
      <c r="C54" s="204">
        <f>ISI!C$49</f>
        <v>91.300280040290943</v>
      </c>
      <c r="D54" s="204">
        <f>ISI!D$49</f>
        <v>76.730524834784759</v>
      </c>
      <c r="E54" s="204">
        <f>ISI!E$49</f>
        <v>61.103923622559812</v>
      </c>
      <c r="F54" s="204">
        <f>ISI!F$49</f>
        <v>69.18473075334488</v>
      </c>
      <c r="G54" s="204">
        <f>ISI!G$49</f>
        <v>80.595215898697319</v>
      </c>
      <c r="H54" s="204">
        <f>ISI!H$49</f>
        <v>75.155598138944939</v>
      </c>
      <c r="I54" s="204">
        <f>ISI!I$49</f>
        <v>81.754161645744873</v>
      </c>
      <c r="J54" s="204">
        <f>ISI!J$49</f>
        <v>80.863821121838924</v>
      </c>
      <c r="K54" s="204">
        <f>ISI!K$49</f>
        <v>50.10511829732549</v>
      </c>
      <c r="L54" s="204">
        <f>ISI!L$49</f>
        <v>47.331287493901719</v>
      </c>
      <c r="M54" s="204">
        <f>ISI!M$49</f>
        <v>50.332539594216307</v>
      </c>
      <c r="N54" s="204">
        <f>ISI!N$49</f>
        <v>41.938497476693897</v>
      </c>
      <c r="O54" s="204">
        <f>ISI!O$49</f>
        <v>39.882932278064132</v>
      </c>
      <c r="P54" s="204">
        <f>ISI!P$49</f>
        <v>35.318098621409689</v>
      </c>
      <c r="Q54" s="204">
        <f>ISI!Q$49</f>
        <v>35.585113460855887</v>
      </c>
      <c r="R54" s="204">
        <f>ISI!R$49</f>
        <v>28.362454226781558</v>
      </c>
      <c r="S54" s="204">
        <f>ISI!S$49</f>
        <v>26.900747085614729</v>
      </c>
      <c r="T54" s="204">
        <f>ISI!T$49</f>
        <v>25.933385381207248</v>
      </c>
      <c r="U54" s="204">
        <f>ISI!U$49</f>
        <v>24.183600753262979</v>
      </c>
      <c r="V54" s="204">
        <f>ISI!V$49</f>
        <v>21.40582004280925</v>
      </c>
      <c r="W54" s="204">
        <f>ISI!W$49</f>
        <v>23.659882137117439</v>
      </c>
      <c r="X54" s="204">
        <f>ISI!X$49</f>
        <v>16.851960987372362</v>
      </c>
      <c r="Y54" s="204">
        <f>ISI!Y$49</f>
        <v>15.209646168234221</v>
      </c>
    </row>
    <row r="55" spans="1:25" ht="12" customHeight="1" x14ac:dyDescent="0.25">
      <c r="A55" s="19" t="s">
        <v>18</v>
      </c>
      <c r="B55" s="205">
        <f>NFM!B$63</f>
        <v>82.939516371076053</v>
      </c>
      <c r="C55" s="205">
        <f>NFM!C$63</f>
        <v>85.140210271293412</v>
      </c>
      <c r="D55" s="205">
        <f>NFM!D$63</f>
        <v>73.151382984672239</v>
      </c>
      <c r="E55" s="205">
        <f>NFM!E$63</f>
        <v>88.755891629119489</v>
      </c>
      <c r="F55" s="205">
        <f>NFM!F$63</f>
        <v>84.559377983731466</v>
      </c>
      <c r="G55" s="205">
        <f>NFM!G$63</f>
        <v>89.903486896067747</v>
      </c>
      <c r="H55" s="205">
        <f>NFM!H$63</f>
        <v>92.441457283855968</v>
      </c>
      <c r="I55" s="205">
        <f>NFM!I$63</f>
        <v>89.455533728884546</v>
      </c>
      <c r="J55" s="205">
        <f>NFM!J$63</f>
        <v>69.333097831122899</v>
      </c>
      <c r="K55" s="205">
        <f>NFM!K$63</f>
        <v>59.67284266547469</v>
      </c>
      <c r="L55" s="205">
        <f>NFM!L$63</f>
        <v>64.152603876528445</v>
      </c>
      <c r="M55" s="205">
        <f>NFM!M$63</f>
        <v>64.217369543746941</v>
      </c>
      <c r="N55" s="205">
        <f>NFM!N$63</f>
        <v>62.611251968512605</v>
      </c>
      <c r="O55" s="205">
        <f>NFM!O$63</f>
        <v>74.315611068732807</v>
      </c>
      <c r="P55" s="205">
        <f>NFM!P$63</f>
        <v>68.007695477226136</v>
      </c>
      <c r="Q55" s="205">
        <f>NFM!Q$63</f>
        <v>71.751796417924581</v>
      </c>
      <c r="R55" s="205">
        <f>NFM!R$63</f>
        <v>86.142534484496807</v>
      </c>
      <c r="S55" s="205">
        <f>NFM!S$63</f>
        <v>99.265269331744236</v>
      </c>
      <c r="T55" s="205">
        <f>NFM!T$63</f>
        <v>92.838341279113592</v>
      </c>
      <c r="U55" s="205">
        <f>NFM!U$63</f>
        <v>90.448088119432583</v>
      </c>
      <c r="V55" s="205">
        <f>NFM!V$63</f>
        <v>81.938753852265208</v>
      </c>
      <c r="W55" s="205">
        <f>NFM!W$63</f>
        <v>96.988197064354068</v>
      </c>
      <c r="X55" s="205">
        <f>NFM!X$63</f>
        <v>91.741576180187764</v>
      </c>
      <c r="Y55" s="205">
        <f>NFM!Y$63</f>
        <v>87.016351410906765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12.80224069399787</v>
      </c>
      <c r="C57" s="204">
        <f>NFM!C$65</f>
        <v>6.1852748452213842</v>
      </c>
      <c r="D57" s="204">
        <f>NFM!D$65</f>
        <v>5.1045366166972546</v>
      </c>
      <c r="E57" s="204">
        <f>NFM!E$65</f>
        <v>5.540402654796055</v>
      </c>
      <c r="F57" s="204">
        <f>NFM!F$65</f>
        <v>6.7282928238615769</v>
      </c>
      <c r="G57" s="204">
        <f>NFM!G$65</f>
        <v>8.2563207743325684</v>
      </c>
      <c r="H57" s="204">
        <f>NFM!H$65</f>
        <v>10.31428856208672</v>
      </c>
      <c r="I57" s="204">
        <f>NFM!I$65</f>
        <v>10.332317229110661</v>
      </c>
      <c r="J57" s="204">
        <f>NFM!J$65</f>
        <v>9.1649717328132638</v>
      </c>
      <c r="K57" s="204">
        <f>NFM!K$65</f>
        <v>4.6886868683535488</v>
      </c>
      <c r="L57" s="204">
        <f>NFM!L$65</f>
        <v>7.0279472003627177</v>
      </c>
      <c r="M57" s="204">
        <f>NFM!M$65</f>
        <v>8.040257726646864</v>
      </c>
      <c r="N57" s="204">
        <f>NFM!N$65</f>
        <v>9.8417152960493475</v>
      </c>
      <c r="O57" s="204">
        <f>NFM!O$65</f>
        <v>11.53388096567293</v>
      </c>
      <c r="P57" s="204">
        <f>NFM!P$65</f>
        <v>10.062012793646449</v>
      </c>
      <c r="Q57" s="204">
        <f>NFM!Q$65</f>
        <v>10.274399160367491</v>
      </c>
      <c r="R57" s="204">
        <f>NFM!R$65</f>
        <v>12.736029022031881</v>
      </c>
      <c r="S57" s="204">
        <f>NFM!S$65</f>
        <v>11.24789182982332</v>
      </c>
      <c r="T57" s="204">
        <f>NFM!T$65</f>
        <v>11.11706383520248</v>
      </c>
      <c r="U57" s="204">
        <f>NFM!U$65</f>
        <v>11.27181986099416</v>
      </c>
      <c r="V57" s="204">
        <f>NFM!V$65</f>
        <v>11.80907634475386</v>
      </c>
      <c r="W57" s="204">
        <f>NFM!W$65</f>
        <v>11.37116639473154</v>
      </c>
      <c r="X57" s="204">
        <f>NFM!X$65</f>
        <v>10.53462097891866</v>
      </c>
      <c r="Y57" s="204">
        <f>NFM!Y$65</f>
        <v>8.4731536464529782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12.80224069399787</v>
      </c>
      <c r="C59" s="212">
        <f>NFM!C$67</f>
        <v>6.1852748452213842</v>
      </c>
      <c r="D59" s="212">
        <f>NFM!D$67</f>
        <v>5.1045366166972546</v>
      </c>
      <c r="E59" s="212">
        <f>NFM!E$67</f>
        <v>5.540402654796055</v>
      </c>
      <c r="F59" s="212">
        <f>NFM!F$67</f>
        <v>6.7282928238615769</v>
      </c>
      <c r="G59" s="212">
        <f>NFM!G$67</f>
        <v>8.2563207743325684</v>
      </c>
      <c r="H59" s="212">
        <f>NFM!H$67</f>
        <v>10.31428856208672</v>
      </c>
      <c r="I59" s="212">
        <f>NFM!I$67</f>
        <v>10.332317229110661</v>
      </c>
      <c r="J59" s="212">
        <f>NFM!J$67</f>
        <v>9.1649717328132638</v>
      </c>
      <c r="K59" s="212">
        <f>NFM!K$67</f>
        <v>4.6886868683535488</v>
      </c>
      <c r="L59" s="212">
        <f>NFM!L$67</f>
        <v>7.0279472003627177</v>
      </c>
      <c r="M59" s="212">
        <f>NFM!M$67</f>
        <v>8.040257726646864</v>
      </c>
      <c r="N59" s="212">
        <f>NFM!N$67</f>
        <v>9.8417152960493475</v>
      </c>
      <c r="O59" s="212">
        <f>NFM!O$67</f>
        <v>11.53388096567293</v>
      </c>
      <c r="P59" s="212">
        <f>NFM!P$67</f>
        <v>10.062012793646449</v>
      </c>
      <c r="Q59" s="212">
        <f>NFM!Q$67</f>
        <v>10.274399160367491</v>
      </c>
      <c r="R59" s="212">
        <f>NFM!R$67</f>
        <v>12.736029022031881</v>
      </c>
      <c r="S59" s="212">
        <f>NFM!S$67</f>
        <v>11.24789182982332</v>
      </c>
      <c r="T59" s="212">
        <f>NFM!T$67</f>
        <v>11.11706383520248</v>
      </c>
      <c r="U59" s="212">
        <f>NFM!U$67</f>
        <v>11.27181986099416</v>
      </c>
      <c r="V59" s="212">
        <f>NFM!V$67</f>
        <v>11.80907634475386</v>
      </c>
      <c r="W59" s="212">
        <f>NFM!W$67</f>
        <v>11.37116639473154</v>
      </c>
      <c r="X59" s="212">
        <f>NFM!X$67</f>
        <v>10.53462097891866</v>
      </c>
      <c r="Y59" s="212">
        <f>NFM!Y$67</f>
        <v>8.4731536464529782</v>
      </c>
    </row>
    <row r="60" spans="1:25" ht="12" customHeight="1" x14ac:dyDescent="0.25">
      <c r="A60" s="18" t="s">
        <v>47</v>
      </c>
      <c r="B60" s="204">
        <f>NFM!B$68</f>
        <v>70.137275677078179</v>
      </c>
      <c r="C60" s="204">
        <f>NFM!C$68</f>
        <v>78.954935426072026</v>
      </c>
      <c r="D60" s="204">
        <f>NFM!D$68</f>
        <v>68.046846367974979</v>
      </c>
      <c r="E60" s="204">
        <f>NFM!E$68</f>
        <v>83.215488974323435</v>
      </c>
      <c r="F60" s="204">
        <f>NFM!F$68</f>
        <v>77.831085159869886</v>
      </c>
      <c r="G60" s="204">
        <f>NFM!G$68</f>
        <v>81.647166121735182</v>
      </c>
      <c r="H60" s="204">
        <f>NFM!H$68</f>
        <v>82.127168721769252</v>
      </c>
      <c r="I60" s="204">
        <f>NFM!I$68</f>
        <v>79.123216499773889</v>
      </c>
      <c r="J60" s="204">
        <f>NFM!J$68</f>
        <v>60.168126098309642</v>
      </c>
      <c r="K60" s="204">
        <f>NFM!K$68</f>
        <v>54.98415579712114</v>
      </c>
      <c r="L60" s="204">
        <f>NFM!L$68</f>
        <v>57.124656676165728</v>
      </c>
      <c r="M60" s="204">
        <f>NFM!M$68</f>
        <v>56.177111817100077</v>
      </c>
      <c r="N60" s="204">
        <f>NFM!N$68</f>
        <v>52.769536672463254</v>
      </c>
      <c r="O60" s="204">
        <f>NFM!O$68</f>
        <v>62.781730103059878</v>
      </c>
      <c r="P60" s="204">
        <f>NFM!P$68</f>
        <v>57.945682683579683</v>
      </c>
      <c r="Q60" s="204">
        <f>NFM!Q$68</f>
        <v>61.477397257557087</v>
      </c>
      <c r="R60" s="204">
        <f>NFM!R$68</f>
        <v>73.406505462464921</v>
      </c>
      <c r="S60" s="204">
        <f>NFM!S$68</f>
        <v>88.017377501920919</v>
      </c>
      <c r="T60" s="204">
        <f>NFM!T$68</f>
        <v>81.721277443911106</v>
      </c>
      <c r="U60" s="204">
        <f>NFM!U$68</f>
        <v>79.176268258438427</v>
      </c>
      <c r="V60" s="204">
        <f>NFM!V$68</f>
        <v>70.129677507511346</v>
      </c>
      <c r="W60" s="204">
        <f>NFM!W$68</f>
        <v>85.617030669622523</v>
      </c>
      <c r="X60" s="204">
        <f>NFM!X$68</f>
        <v>81.20695520126911</v>
      </c>
      <c r="Y60" s="204">
        <f>NFM!Y$68</f>
        <v>78.543197764453794</v>
      </c>
    </row>
    <row r="61" spans="1:25" ht="12" customHeight="1" x14ac:dyDescent="0.25">
      <c r="A61" s="19" t="s">
        <v>19</v>
      </c>
      <c r="B61" s="205">
        <f>CHI!B$52</f>
        <v>1582.9842808604549</v>
      </c>
      <c r="C61" s="205">
        <f>CHI!C$52</f>
        <v>1276.3347749545301</v>
      </c>
      <c r="D61" s="205">
        <f>CHI!D$52</f>
        <v>1272.845414570306</v>
      </c>
      <c r="E61" s="205">
        <f>CHI!E$52</f>
        <v>1528.7726752778085</v>
      </c>
      <c r="F61" s="205">
        <f>CHI!F$52</f>
        <v>1861.415477752633</v>
      </c>
      <c r="G61" s="205">
        <f>CHI!G$52</f>
        <v>1861.3741275355258</v>
      </c>
      <c r="H61" s="205">
        <f>CHI!H$52</f>
        <v>1753.8260097413288</v>
      </c>
      <c r="I61" s="205">
        <f>CHI!I$52</f>
        <v>1424.4949938143036</v>
      </c>
      <c r="J61" s="205">
        <f>CHI!J$52</f>
        <v>1333.129690358468</v>
      </c>
      <c r="K61" s="205">
        <f>CHI!K$52</f>
        <v>1510.4416050559748</v>
      </c>
      <c r="L61" s="205">
        <f>CHI!L$52</f>
        <v>1116.4005022178283</v>
      </c>
      <c r="M61" s="205">
        <f>CHI!M$52</f>
        <v>1078.2611420980743</v>
      </c>
      <c r="N61" s="205">
        <f>CHI!N$52</f>
        <v>1083.3894294670595</v>
      </c>
      <c r="O61" s="205">
        <f>CHI!O$52</f>
        <v>1039.5652310704456</v>
      </c>
      <c r="P61" s="205">
        <f>CHI!P$52</f>
        <v>976.42162135357387</v>
      </c>
      <c r="Q61" s="205">
        <f>CHI!Q$52</f>
        <v>933.05199507892939</v>
      </c>
      <c r="R61" s="205">
        <f>CHI!R$52</f>
        <v>866.65555341076379</v>
      </c>
      <c r="S61" s="205">
        <f>CHI!S$52</f>
        <v>1048.3417922208687</v>
      </c>
      <c r="T61" s="205">
        <f>CHI!T$52</f>
        <v>1044.5331122901689</v>
      </c>
      <c r="U61" s="205">
        <f>CHI!U$52</f>
        <v>1045.503760989094</v>
      </c>
      <c r="V61" s="205">
        <f>CHI!V$52</f>
        <v>1055.885190968213</v>
      </c>
      <c r="W61" s="205">
        <f>CHI!W$52</f>
        <v>1103.3860283357701</v>
      </c>
      <c r="X61" s="205">
        <f>CHI!X$52</f>
        <v>1103.4882457676576</v>
      </c>
      <c r="Y61" s="205">
        <f>CHI!Y$52</f>
        <v>1013.6433220758224</v>
      </c>
    </row>
    <row r="62" spans="1:25" ht="12" customHeight="1" x14ac:dyDescent="0.25">
      <c r="A62" s="18" t="s">
        <v>59</v>
      </c>
      <c r="B62" s="204">
        <f>CHI!B$53</f>
        <v>1243.0563863872555</v>
      </c>
      <c r="C62" s="204">
        <f>CHI!C$53</f>
        <v>981.50248282047028</v>
      </c>
      <c r="D62" s="204">
        <f>CHI!D$53</f>
        <v>1129.1536185189073</v>
      </c>
      <c r="E62" s="204">
        <f>CHI!E$53</f>
        <v>1358.2725420358361</v>
      </c>
      <c r="F62" s="204">
        <f>CHI!F$53</f>
        <v>1734.7821681196217</v>
      </c>
      <c r="G62" s="204">
        <f>CHI!G$53</f>
        <v>1726.2630642996783</v>
      </c>
      <c r="H62" s="204">
        <f>CHI!H$53</f>
        <v>1593.5988762833963</v>
      </c>
      <c r="I62" s="204">
        <f>CHI!I$53</f>
        <v>1225.3227301945469</v>
      </c>
      <c r="J62" s="204">
        <f>CHI!J$53</f>
        <v>1121.7822789024865</v>
      </c>
      <c r="K62" s="204">
        <f>CHI!K$53</f>
        <v>1288.013283589117</v>
      </c>
      <c r="L62" s="204">
        <f>CHI!L$53</f>
        <v>921.57228175455884</v>
      </c>
      <c r="M62" s="204">
        <f>CHI!M$53</f>
        <v>887.39821733104486</v>
      </c>
      <c r="N62" s="204">
        <f>CHI!N$53</f>
        <v>887.80536034645138</v>
      </c>
      <c r="O62" s="204">
        <f>CHI!O$53</f>
        <v>836.85281429908855</v>
      </c>
      <c r="P62" s="204">
        <f>CHI!P$53</f>
        <v>773.47508941468868</v>
      </c>
      <c r="Q62" s="204">
        <f>CHI!Q$53</f>
        <v>728.1180242645471</v>
      </c>
      <c r="R62" s="204">
        <f>CHI!R$53</f>
        <v>661.53176306545788</v>
      </c>
      <c r="S62" s="204">
        <f>CHI!S$53</f>
        <v>833.78978153679964</v>
      </c>
      <c r="T62" s="204">
        <f>CHI!T$53</f>
        <v>834.24896042640376</v>
      </c>
      <c r="U62" s="204">
        <f>CHI!U$53</f>
        <v>825.38659919567135</v>
      </c>
      <c r="V62" s="204">
        <f>CHI!V$53</f>
        <v>816.46451313908278</v>
      </c>
      <c r="W62" s="204">
        <f>CHI!W$53</f>
        <v>904.00727676843781</v>
      </c>
      <c r="X62" s="204">
        <f>CHI!X$53</f>
        <v>890.75384697765639</v>
      </c>
      <c r="Y62" s="204">
        <f>CHI!Y$53</f>
        <v>802.2256544900888</v>
      </c>
    </row>
    <row r="63" spans="1:25" ht="12" customHeight="1" x14ac:dyDescent="0.25">
      <c r="A63" s="18" t="s">
        <v>49</v>
      </c>
      <c r="B63" s="204">
        <f>CHI!B$54</f>
        <v>302.23201350956288</v>
      </c>
      <c r="C63" s="204">
        <f>CHI!C$54</f>
        <v>258.33387894113201</v>
      </c>
      <c r="D63" s="204">
        <f>CHI!D$54</f>
        <v>106.8719915641594</v>
      </c>
      <c r="E63" s="204">
        <f>CHI!E$54</f>
        <v>131.62204643257209</v>
      </c>
      <c r="F63" s="204">
        <f>CHI!F$54</f>
        <v>86.296620517308511</v>
      </c>
      <c r="G63" s="204">
        <f>CHI!G$54</f>
        <v>88.723647509746442</v>
      </c>
      <c r="H63" s="204">
        <f>CHI!H$54</f>
        <v>111.66702290409189</v>
      </c>
      <c r="I63" s="204">
        <f>CHI!I$54</f>
        <v>153.37720798336611</v>
      </c>
      <c r="J63" s="204">
        <f>CHI!J$54</f>
        <v>168.151721678016</v>
      </c>
      <c r="K63" s="204">
        <f>CHI!K$54</f>
        <v>176.72823963010771</v>
      </c>
      <c r="L63" s="204">
        <f>CHI!L$54</f>
        <v>143.4873438756965</v>
      </c>
      <c r="M63" s="204">
        <f>CHI!M$54</f>
        <v>142.97849591153351</v>
      </c>
      <c r="N63" s="204">
        <f>CHI!N$54</f>
        <v>146.27370486487681</v>
      </c>
      <c r="O63" s="204">
        <f>CHI!O$54</f>
        <v>153.25367145928271</v>
      </c>
      <c r="P63" s="204">
        <f>CHI!P$54</f>
        <v>149.27785896668681</v>
      </c>
      <c r="Q63" s="204">
        <f>CHI!Q$54</f>
        <v>166.45828532665891</v>
      </c>
      <c r="R63" s="204">
        <f>CHI!R$54</f>
        <v>162.82418205257639</v>
      </c>
      <c r="S63" s="204">
        <f>CHI!S$54</f>
        <v>171.15609972581939</v>
      </c>
      <c r="T63" s="204">
        <f>CHI!T$54</f>
        <v>163.44647153511309</v>
      </c>
      <c r="U63" s="204">
        <f>CHI!U$54</f>
        <v>171.50963337076089</v>
      </c>
      <c r="V63" s="204">
        <f>CHI!V$54</f>
        <v>190.95645694444511</v>
      </c>
      <c r="W63" s="204">
        <f>CHI!W$54</f>
        <v>147.92656851583709</v>
      </c>
      <c r="X63" s="204">
        <f>CHI!X$54</f>
        <v>158.45189186347031</v>
      </c>
      <c r="Y63" s="204">
        <f>CHI!Y$54</f>
        <v>154.45425123995531</v>
      </c>
    </row>
    <row r="64" spans="1:25" ht="12" customHeight="1" x14ac:dyDescent="0.25">
      <c r="A64" s="18" t="s">
        <v>50</v>
      </c>
      <c r="B64" s="204">
        <f>CHI!B$55</f>
        <v>37.695880963636512</v>
      </c>
      <c r="C64" s="204">
        <f>CHI!C$55</f>
        <v>36.498413192927828</v>
      </c>
      <c r="D64" s="204">
        <f>CHI!D$55</f>
        <v>36.819804487239431</v>
      </c>
      <c r="E64" s="204">
        <f>CHI!E$55</f>
        <v>38.87808680940033</v>
      </c>
      <c r="F64" s="204">
        <f>CHI!F$55</f>
        <v>40.336689115702612</v>
      </c>
      <c r="G64" s="204">
        <f>CHI!G$55</f>
        <v>46.387415726101253</v>
      </c>
      <c r="H64" s="204">
        <f>CHI!H$55</f>
        <v>48.560110553840573</v>
      </c>
      <c r="I64" s="204">
        <f>CHI!I$55</f>
        <v>45.795055636390529</v>
      </c>
      <c r="J64" s="204">
        <f>CHI!J$55</f>
        <v>43.195689777965462</v>
      </c>
      <c r="K64" s="204">
        <f>CHI!K$55</f>
        <v>45.700081836750172</v>
      </c>
      <c r="L64" s="204">
        <f>CHI!L$55</f>
        <v>51.34087658757295</v>
      </c>
      <c r="M64" s="204">
        <f>CHI!M$55</f>
        <v>47.88442885549609</v>
      </c>
      <c r="N64" s="204">
        <f>CHI!N$55</f>
        <v>49.310364255731088</v>
      </c>
      <c r="O64" s="204">
        <f>CHI!O$55</f>
        <v>49.458745312074292</v>
      </c>
      <c r="P64" s="204">
        <f>CHI!P$55</f>
        <v>53.668672972198337</v>
      </c>
      <c r="Q64" s="204">
        <f>CHI!Q$55</f>
        <v>38.475685487723332</v>
      </c>
      <c r="R64" s="204">
        <f>CHI!R$55</f>
        <v>42.299608292729523</v>
      </c>
      <c r="S64" s="204">
        <f>CHI!S$55</f>
        <v>43.395910958249729</v>
      </c>
      <c r="T64" s="204">
        <f>CHI!T$55</f>
        <v>46.837680328651949</v>
      </c>
      <c r="U64" s="204">
        <f>CHI!U$55</f>
        <v>48.607528422661687</v>
      </c>
      <c r="V64" s="204">
        <f>CHI!V$55</f>
        <v>48.464220884685211</v>
      </c>
      <c r="W64" s="204">
        <f>CHI!W$55</f>
        <v>51.452183051495183</v>
      </c>
      <c r="X64" s="204">
        <f>CHI!X$55</f>
        <v>54.282506926530999</v>
      </c>
      <c r="Y64" s="204">
        <f>CHI!Y$55</f>
        <v>56.963416345778363</v>
      </c>
    </row>
    <row r="65" spans="1:25" ht="12" customHeight="1" x14ac:dyDescent="0.25">
      <c r="A65" s="19" t="s">
        <v>20</v>
      </c>
      <c r="B65" s="205">
        <f>NMM!B$51</f>
        <v>1181.5488942369564</v>
      </c>
      <c r="C65" s="205">
        <f>NMM!C$51</f>
        <v>1217.8456957010624</v>
      </c>
      <c r="D65" s="205">
        <f>NMM!D$51</f>
        <v>1146.5061743653778</v>
      </c>
      <c r="E65" s="205">
        <f>NMM!E$51</f>
        <v>1146.2116315168385</v>
      </c>
      <c r="F65" s="205">
        <f>NMM!F$51</f>
        <v>1189.9532680303846</v>
      </c>
      <c r="G65" s="205">
        <f>NMM!G$51</f>
        <v>1171.1022693823654</v>
      </c>
      <c r="H65" s="205">
        <f>NMM!H$51</f>
        <v>1184.4891103559767</v>
      </c>
      <c r="I65" s="205">
        <f>NMM!I$51</f>
        <v>1270.877362515188</v>
      </c>
      <c r="J65" s="205">
        <f>NMM!J$51</f>
        <v>1255.4241167514942</v>
      </c>
      <c r="K65" s="205">
        <f>NMM!K$51</f>
        <v>977.90316338668003</v>
      </c>
      <c r="L65" s="205">
        <f>NMM!L$51</f>
        <v>1059.7345765390521</v>
      </c>
      <c r="M65" s="205">
        <f>NMM!M$51</f>
        <v>1044.4785563683122</v>
      </c>
      <c r="N65" s="205">
        <f>NMM!N$51</f>
        <v>1038.4841156352015</v>
      </c>
      <c r="O65" s="205">
        <f>NMM!O$51</f>
        <v>951.23889200746135</v>
      </c>
      <c r="P65" s="205">
        <f>NMM!P$51</f>
        <v>1004.7224920013086</v>
      </c>
      <c r="Q65" s="205">
        <f>NMM!Q$51</f>
        <v>1059.1016641938256</v>
      </c>
      <c r="R65" s="205">
        <f>NMM!R$51</f>
        <v>1120.4757808135669</v>
      </c>
      <c r="S65" s="205">
        <f>NMM!S$51</f>
        <v>1150.0887259111437</v>
      </c>
      <c r="T65" s="205">
        <f>NMM!T$51</f>
        <v>1173.2910541193096</v>
      </c>
      <c r="U65" s="205">
        <f>NMM!U$51</f>
        <v>1175.5863356701695</v>
      </c>
      <c r="V65" s="205">
        <f>NMM!V$51</f>
        <v>1143.6174540781649</v>
      </c>
      <c r="W65" s="205">
        <f>NMM!W$51</f>
        <v>1154.9141485951336</v>
      </c>
      <c r="X65" s="205">
        <f>NMM!X$51</f>
        <v>1110.9900977949924</v>
      </c>
      <c r="Y65" s="205">
        <f>NMM!Y$51</f>
        <v>945.7914173887807</v>
      </c>
    </row>
    <row r="66" spans="1:25" ht="12" customHeight="1" x14ac:dyDescent="0.25">
      <c r="A66" s="18" t="s">
        <v>51</v>
      </c>
      <c r="B66" s="204">
        <f>NMM!B$52</f>
        <v>332.98574122073592</v>
      </c>
      <c r="C66" s="204">
        <f>NMM!C$52</f>
        <v>285.62547866958653</v>
      </c>
      <c r="D66" s="204">
        <f>NMM!D$52</f>
        <v>279.1047371137725</v>
      </c>
      <c r="E66" s="204">
        <f>NMM!E$52</f>
        <v>287.2675200977398</v>
      </c>
      <c r="F66" s="204">
        <f>NMM!F$52</f>
        <v>340.55002561774751</v>
      </c>
      <c r="G66" s="204">
        <f>NMM!G$52</f>
        <v>345.58340814141701</v>
      </c>
      <c r="H66" s="204">
        <f>NMM!H$52</f>
        <v>364.43828201177729</v>
      </c>
      <c r="I66" s="204">
        <f>NMM!I$52</f>
        <v>376.40801549458001</v>
      </c>
      <c r="J66" s="204">
        <f>NMM!J$52</f>
        <v>404.00481237419308</v>
      </c>
      <c r="K66" s="204">
        <f>NMM!K$52</f>
        <v>283.01442194694818</v>
      </c>
      <c r="L66" s="204">
        <f>NMM!L$52</f>
        <v>282.36521785601099</v>
      </c>
      <c r="M66" s="204">
        <f>NMM!M$52</f>
        <v>314.07733125411272</v>
      </c>
      <c r="N66" s="204">
        <f>NMM!N$52</f>
        <v>274.07661353226842</v>
      </c>
      <c r="O66" s="204">
        <f>NMM!O$52</f>
        <v>248.31404664998809</v>
      </c>
      <c r="P66" s="204">
        <f>NMM!P$52</f>
        <v>288.78282063727738</v>
      </c>
      <c r="Q66" s="204">
        <f>NMM!Q$52</f>
        <v>296.86373174382101</v>
      </c>
      <c r="R66" s="204">
        <f>NMM!R$52</f>
        <v>333.00761213781988</v>
      </c>
      <c r="S66" s="204">
        <f>NMM!S$52</f>
        <v>379.3566222083914</v>
      </c>
      <c r="T66" s="204">
        <f>NMM!T$52</f>
        <v>389.38218174061763</v>
      </c>
      <c r="U66" s="204">
        <f>NMM!U$52</f>
        <v>402.47014731344939</v>
      </c>
      <c r="V66" s="204">
        <f>NMM!V$52</f>
        <v>423.36663745867418</v>
      </c>
      <c r="W66" s="204">
        <f>NMM!W$52</f>
        <v>449.40148103334212</v>
      </c>
      <c r="X66" s="204">
        <f>NMM!X$52</f>
        <v>387.43442553184741</v>
      </c>
      <c r="Y66" s="204">
        <f>NMM!Y$52</f>
        <v>347.0332395490118</v>
      </c>
    </row>
    <row r="67" spans="1:25" ht="12" customHeight="1" x14ac:dyDescent="0.25">
      <c r="A67" s="18" t="s">
        <v>52</v>
      </c>
      <c r="B67" s="204">
        <f>NMM!B$53</f>
        <v>594.33342066551961</v>
      </c>
      <c r="C67" s="204">
        <f>NMM!C$53</f>
        <v>685.37616877407095</v>
      </c>
      <c r="D67" s="204">
        <f>NMM!D$53</f>
        <v>582.82213367350141</v>
      </c>
      <c r="E67" s="204">
        <f>NMM!E$53</f>
        <v>584.31602355345035</v>
      </c>
      <c r="F67" s="204">
        <f>NMM!F$53</f>
        <v>522.17677666520308</v>
      </c>
      <c r="G67" s="204">
        <f>NMM!G$53</f>
        <v>516.28193980550282</v>
      </c>
      <c r="H67" s="204">
        <f>NMM!H$53</f>
        <v>479.28929490515048</v>
      </c>
      <c r="I67" s="204">
        <f>NMM!I$53</f>
        <v>577.97508978458791</v>
      </c>
      <c r="J67" s="204">
        <f>NMM!J$53</f>
        <v>537.11210683198465</v>
      </c>
      <c r="K67" s="204">
        <f>NMM!K$53</f>
        <v>430.14231354450112</v>
      </c>
      <c r="L67" s="204">
        <f>NMM!L$53</f>
        <v>500.03656947730508</v>
      </c>
      <c r="M67" s="204">
        <f>NMM!M$53</f>
        <v>515.0377629515126</v>
      </c>
      <c r="N67" s="204">
        <f>NMM!N$53</f>
        <v>478.38206628140313</v>
      </c>
      <c r="O67" s="204">
        <f>NMM!O$53</f>
        <v>436.82456247218198</v>
      </c>
      <c r="P67" s="204">
        <f>NMM!P$53</f>
        <v>452.21860307905729</v>
      </c>
      <c r="Q67" s="204">
        <f>NMM!Q$53</f>
        <v>477.89282060955168</v>
      </c>
      <c r="R67" s="204">
        <f>NMM!R$53</f>
        <v>492.48229420833621</v>
      </c>
      <c r="S67" s="204">
        <f>NMM!S$53</f>
        <v>457.63701733702061</v>
      </c>
      <c r="T67" s="204">
        <f>NMM!T$53</f>
        <v>486.33887077630072</v>
      </c>
      <c r="U67" s="204">
        <f>NMM!U$53</f>
        <v>536.25712613899054</v>
      </c>
      <c r="V67" s="204">
        <f>NMM!V$53</f>
        <v>475.78923434129217</v>
      </c>
      <c r="W67" s="204">
        <f>NMM!W$53</f>
        <v>458.04533747575522</v>
      </c>
      <c r="X67" s="204">
        <f>NMM!X$53</f>
        <v>482.04110138090749</v>
      </c>
      <c r="Y67" s="204">
        <f>NMM!Y$53</f>
        <v>352.38767194962122</v>
      </c>
    </row>
    <row r="68" spans="1:25" ht="12" customHeight="1" x14ac:dyDescent="0.25">
      <c r="A68" s="18" t="s">
        <v>60</v>
      </c>
      <c r="B68" s="204">
        <f>NMM!B$54</f>
        <v>254.2297323507008</v>
      </c>
      <c r="C68" s="204">
        <f>NMM!C$54</f>
        <v>246.84404825740481</v>
      </c>
      <c r="D68" s="204">
        <f>NMM!D$54</f>
        <v>284.57930357810392</v>
      </c>
      <c r="E68" s="204">
        <f>NMM!E$54</f>
        <v>274.62808786564818</v>
      </c>
      <c r="F68" s="204">
        <f>NMM!F$54</f>
        <v>327.22646574743402</v>
      </c>
      <c r="G68" s="204">
        <f>NMM!G$54</f>
        <v>309.23692143544548</v>
      </c>
      <c r="H68" s="204">
        <f>NMM!H$54</f>
        <v>340.76153343904878</v>
      </c>
      <c r="I68" s="204">
        <f>NMM!I$54</f>
        <v>316.49425723602008</v>
      </c>
      <c r="J68" s="204">
        <f>NMM!J$54</f>
        <v>314.30719754531663</v>
      </c>
      <c r="K68" s="204">
        <f>NMM!K$54</f>
        <v>264.74642789523062</v>
      </c>
      <c r="L68" s="204">
        <f>NMM!L$54</f>
        <v>277.33278920573611</v>
      </c>
      <c r="M68" s="204">
        <f>NMM!M$54</f>
        <v>215.36346216268689</v>
      </c>
      <c r="N68" s="204">
        <f>NMM!N$54</f>
        <v>286.02543582152998</v>
      </c>
      <c r="O68" s="204">
        <f>NMM!O$54</f>
        <v>266.10028288529139</v>
      </c>
      <c r="P68" s="204">
        <f>NMM!P$54</f>
        <v>263.72106828497391</v>
      </c>
      <c r="Q68" s="204">
        <f>NMM!Q$54</f>
        <v>284.345111840453</v>
      </c>
      <c r="R68" s="204">
        <f>NMM!R$54</f>
        <v>294.98587446741072</v>
      </c>
      <c r="S68" s="204">
        <f>NMM!S$54</f>
        <v>313.09508636573179</v>
      </c>
      <c r="T68" s="204">
        <f>NMM!T$54</f>
        <v>297.57000160239119</v>
      </c>
      <c r="U68" s="204">
        <f>NMM!U$54</f>
        <v>236.8590622177297</v>
      </c>
      <c r="V68" s="204">
        <f>NMM!V$54</f>
        <v>244.46158227819851</v>
      </c>
      <c r="W68" s="204">
        <f>NMM!W$54</f>
        <v>247.46733008603621</v>
      </c>
      <c r="X68" s="204">
        <f>NMM!X$54</f>
        <v>241.51457088223751</v>
      </c>
      <c r="Y68" s="204">
        <f>NMM!Y$54</f>
        <v>246.37050589014771</v>
      </c>
    </row>
    <row r="69" spans="1:25" ht="12" customHeight="1" x14ac:dyDescent="0.25">
      <c r="A69" s="19" t="s">
        <v>21</v>
      </c>
      <c r="B69" s="205">
        <f>PPA!B$52</f>
        <v>485.01429356623959</v>
      </c>
      <c r="C69" s="205">
        <f>PPA!C$52</f>
        <v>534.2697747431024</v>
      </c>
      <c r="D69" s="205">
        <f>PPA!D$52</f>
        <v>625.2320161087099</v>
      </c>
      <c r="E69" s="205">
        <f>PPA!E$52</f>
        <v>403.97535527826267</v>
      </c>
      <c r="F69" s="205">
        <f>PPA!F$52</f>
        <v>428.13364682987361</v>
      </c>
      <c r="G69" s="205">
        <f>PPA!G$52</f>
        <v>630.09004604556924</v>
      </c>
      <c r="H69" s="205">
        <f>PPA!H$52</f>
        <v>629.81387779856163</v>
      </c>
      <c r="I69" s="205">
        <f>PPA!I$52</f>
        <v>661.38524541645756</v>
      </c>
      <c r="J69" s="205">
        <f>PPA!J$52</f>
        <v>611.67719614703094</v>
      </c>
      <c r="K69" s="205">
        <f>PPA!K$52</f>
        <v>593.42908869355063</v>
      </c>
      <c r="L69" s="205">
        <f>PPA!L$52</f>
        <v>589.62532434945444</v>
      </c>
      <c r="M69" s="205">
        <f>PPA!M$52</f>
        <v>581.70771913492831</v>
      </c>
      <c r="N69" s="205">
        <f>PPA!N$52</f>
        <v>587.34487496338488</v>
      </c>
      <c r="O69" s="205">
        <f>PPA!O$52</f>
        <v>574.35910812904888</v>
      </c>
      <c r="P69" s="205">
        <f>PPA!P$52</f>
        <v>603.08702404008488</v>
      </c>
      <c r="Q69" s="205">
        <f>PPA!Q$52</f>
        <v>609.4944828721849</v>
      </c>
      <c r="R69" s="205">
        <f>PPA!R$52</f>
        <v>594.28971422442783</v>
      </c>
      <c r="S69" s="205">
        <f>PPA!S$52</f>
        <v>600.68855490034707</v>
      </c>
      <c r="T69" s="205">
        <f>PPA!T$52</f>
        <v>588.80616164058574</v>
      </c>
      <c r="U69" s="205">
        <f>PPA!U$52</f>
        <v>676.87066885461309</v>
      </c>
      <c r="V69" s="205">
        <f>PPA!V$52</f>
        <v>705.35870476834623</v>
      </c>
      <c r="W69" s="205">
        <f>PPA!W$52</f>
        <v>751.94815043184053</v>
      </c>
      <c r="X69" s="205">
        <f>PPA!X$52</f>
        <v>717.16026996711855</v>
      </c>
      <c r="Y69" s="205">
        <f>PPA!Y$52</f>
        <v>636.5077864245593</v>
      </c>
    </row>
    <row r="70" spans="1:25" ht="12" customHeight="1" x14ac:dyDescent="0.25">
      <c r="A70" s="18" t="s">
        <v>54</v>
      </c>
      <c r="B70" s="204">
        <f>PPA!B$53</f>
        <v>243.6031092520758</v>
      </c>
      <c r="C70" s="204">
        <f>PPA!C$53</f>
        <v>273.7283913095535</v>
      </c>
      <c r="D70" s="204">
        <f>PPA!D$53</f>
        <v>319.84270014241838</v>
      </c>
      <c r="E70" s="204">
        <f>PPA!E$53</f>
        <v>209.57235278318129</v>
      </c>
      <c r="F70" s="204">
        <f>PPA!F$53</f>
        <v>222.545653313081</v>
      </c>
      <c r="G70" s="204">
        <f>PPA!G$53</f>
        <v>323.98228657188679</v>
      </c>
      <c r="H70" s="204">
        <f>PPA!H$53</f>
        <v>322.06387675100962</v>
      </c>
      <c r="I70" s="204">
        <f>PPA!I$53</f>
        <v>343.42493096289729</v>
      </c>
      <c r="J70" s="204">
        <f>PPA!J$53</f>
        <v>315.01801375791871</v>
      </c>
      <c r="K70" s="204">
        <f>PPA!K$53</f>
        <v>331.95603455736091</v>
      </c>
      <c r="L70" s="204">
        <f>PPA!L$53</f>
        <v>331.36555492802353</v>
      </c>
      <c r="M70" s="204">
        <f>PPA!M$53</f>
        <v>322.99205700405531</v>
      </c>
      <c r="N70" s="204">
        <f>PPA!N$53</f>
        <v>314.53639335569841</v>
      </c>
      <c r="O70" s="204">
        <f>PPA!O$53</f>
        <v>279.66335205315119</v>
      </c>
      <c r="P70" s="204">
        <f>PPA!P$53</f>
        <v>275.0459675156979</v>
      </c>
      <c r="Q70" s="204">
        <f>PPA!Q$53</f>
        <v>267.79531722081322</v>
      </c>
      <c r="R70" s="204">
        <f>PPA!R$53</f>
        <v>255.45681889935261</v>
      </c>
      <c r="S70" s="204">
        <f>PPA!S$53</f>
        <v>267.23852588416793</v>
      </c>
      <c r="T70" s="204">
        <f>PPA!T$53</f>
        <v>231.07756623156791</v>
      </c>
      <c r="U70" s="204">
        <f>PPA!U$53</f>
        <v>337.19417491195247</v>
      </c>
      <c r="V70" s="204">
        <f>PPA!V$53</f>
        <v>368.59525269642859</v>
      </c>
      <c r="W70" s="204">
        <f>PPA!W$53</f>
        <v>394.60837042590759</v>
      </c>
      <c r="X70" s="204">
        <f>PPA!X$53</f>
        <v>358.89073027186657</v>
      </c>
      <c r="Y70" s="204">
        <f>PPA!Y$53</f>
        <v>309.49959760338919</v>
      </c>
    </row>
    <row r="71" spans="1:25" ht="12" customHeight="1" x14ac:dyDescent="0.25">
      <c r="A71" s="18" t="s">
        <v>61</v>
      </c>
      <c r="B71" s="204">
        <f>PPA!B$54</f>
        <v>208.47829555116289</v>
      </c>
      <c r="C71" s="204">
        <f>PPA!C$54</f>
        <v>224.26400502543169</v>
      </c>
      <c r="D71" s="204">
        <f>PPA!D$54</f>
        <v>262.93552293232852</v>
      </c>
      <c r="E71" s="204">
        <f>PPA!E$54</f>
        <v>166.97272752204941</v>
      </c>
      <c r="F71" s="204">
        <f>PPA!F$54</f>
        <v>176.51734971561049</v>
      </c>
      <c r="G71" s="204">
        <f>PPA!G$54</f>
        <v>263.32410201790702</v>
      </c>
      <c r="H71" s="204">
        <f>PPA!H$54</f>
        <v>264.98509565388957</v>
      </c>
      <c r="I71" s="204">
        <f>PPA!I$54</f>
        <v>273.05168597452041</v>
      </c>
      <c r="J71" s="204">
        <f>PPA!J$54</f>
        <v>255.1257733189251</v>
      </c>
      <c r="K71" s="204">
        <f>PPA!K$54</f>
        <v>221.1787072975132</v>
      </c>
      <c r="L71" s="204">
        <f>PPA!L$54</f>
        <v>218.22370146172051</v>
      </c>
      <c r="M71" s="204">
        <f>PPA!M$54</f>
        <v>219.21720639261289</v>
      </c>
      <c r="N71" s="204">
        <f>PPA!N$54</f>
        <v>232.92725812773119</v>
      </c>
      <c r="O71" s="204">
        <f>PPA!O$54</f>
        <v>255.69627736167479</v>
      </c>
      <c r="P71" s="204">
        <f>PPA!P$54</f>
        <v>287.0909275476028</v>
      </c>
      <c r="Q71" s="204">
        <f>PPA!Q$54</f>
        <v>310.94297954264903</v>
      </c>
      <c r="R71" s="204">
        <f>PPA!R$54</f>
        <v>307.25030241402141</v>
      </c>
      <c r="S71" s="204">
        <f>PPA!S$54</f>
        <v>300.33882236670939</v>
      </c>
      <c r="T71" s="204">
        <f>PPA!T$54</f>
        <v>319.55385575104521</v>
      </c>
      <c r="U71" s="204">
        <f>PPA!U$54</f>
        <v>302.47146862499562</v>
      </c>
      <c r="V71" s="204">
        <f>PPA!V$54</f>
        <v>301.76297438012449</v>
      </c>
      <c r="W71" s="204">
        <f>PPA!W$54</f>
        <v>320.74858864260051</v>
      </c>
      <c r="X71" s="204">
        <f>PPA!X$54</f>
        <v>328.80550988728407</v>
      </c>
      <c r="Y71" s="204">
        <f>PPA!Y$54</f>
        <v>300.85771008218921</v>
      </c>
    </row>
    <row r="72" spans="1:25" ht="12" customHeight="1" x14ac:dyDescent="0.25">
      <c r="A72" s="18" t="s">
        <v>62</v>
      </c>
      <c r="B72" s="204">
        <f>PPA!B$55</f>
        <v>32.932888763000904</v>
      </c>
      <c r="C72" s="204">
        <f>PPA!C$55</f>
        <v>36.277378408117251</v>
      </c>
      <c r="D72" s="204">
        <f>PPA!D$55</f>
        <v>42.453793033963052</v>
      </c>
      <c r="E72" s="204">
        <f>PPA!E$55</f>
        <v>27.43027497303196</v>
      </c>
      <c r="F72" s="204">
        <f>PPA!F$55</f>
        <v>29.070643801182161</v>
      </c>
      <c r="G72" s="204">
        <f>PPA!G$55</f>
        <v>42.78365745577532</v>
      </c>
      <c r="H72" s="204">
        <f>PPA!H$55</f>
        <v>42.764905393662467</v>
      </c>
      <c r="I72" s="204">
        <f>PPA!I$55</f>
        <v>44.908628479039891</v>
      </c>
      <c r="J72" s="204">
        <f>PPA!J$55</f>
        <v>41.533409070187112</v>
      </c>
      <c r="K72" s="204">
        <f>PPA!K$55</f>
        <v>40.294346838676447</v>
      </c>
      <c r="L72" s="204">
        <f>PPA!L$55</f>
        <v>40.036067959710437</v>
      </c>
      <c r="M72" s="204">
        <f>PPA!M$55</f>
        <v>39.49845573826002</v>
      </c>
      <c r="N72" s="204">
        <f>PPA!N$55</f>
        <v>39.881223479955253</v>
      </c>
      <c r="O72" s="204">
        <f>PPA!O$55</f>
        <v>38.999478714222803</v>
      </c>
      <c r="P72" s="204">
        <f>PPA!P$55</f>
        <v>40.950128976784171</v>
      </c>
      <c r="Q72" s="204">
        <f>PPA!Q$55</f>
        <v>30.756186108722648</v>
      </c>
      <c r="R72" s="204">
        <f>PPA!R$55</f>
        <v>31.58259291105378</v>
      </c>
      <c r="S72" s="204">
        <f>PPA!S$55</f>
        <v>33.111206649469757</v>
      </c>
      <c r="T72" s="204">
        <f>PPA!T$55</f>
        <v>38.17473965797268</v>
      </c>
      <c r="U72" s="204">
        <f>PPA!U$55</f>
        <v>37.205025317665047</v>
      </c>
      <c r="V72" s="204">
        <f>PPA!V$55</f>
        <v>35.00047769179325</v>
      </c>
      <c r="W72" s="204">
        <f>PPA!W$55</f>
        <v>36.591191363332371</v>
      </c>
      <c r="X72" s="204">
        <f>PPA!X$55</f>
        <v>29.464029807967901</v>
      </c>
      <c r="Y72" s="204">
        <f>PPA!Y$55</f>
        <v>26.150478738980819</v>
      </c>
    </row>
    <row r="73" spans="1:25" ht="12" customHeight="1" x14ac:dyDescent="0.25">
      <c r="A73" s="20" t="s">
        <v>63</v>
      </c>
      <c r="B73" s="206">
        <f>FBT!B$12</f>
        <v>776.35885071054463</v>
      </c>
      <c r="C73" s="206">
        <f>FBT!C$12</f>
        <v>800.96750459313012</v>
      </c>
      <c r="D73" s="206">
        <f>FBT!D$12</f>
        <v>778.03826419609231</v>
      </c>
      <c r="E73" s="206">
        <f>FBT!E$12</f>
        <v>857.55741647729872</v>
      </c>
      <c r="F73" s="206">
        <f>FBT!F$12</f>
        <v>787.39166385117198</v>
      </c>
      <c r="G73" s="206">
        <f>FBT!G$12</f>
        <v>716.32968570811181</v>
      </c>
      <c r="H73" s="206">
        <f>FBT!H$12</f>
        <v>706.59689610807345</v>
      </c>
      <c r="I73" s="206">
        <f>FBT!I$12</f>
        <v>674.09163973988177</v>
      </c>
      <c r="J73" s="206">
        <f>FBT!J$12</f>
        <v>599.71467373330904</v>
      </c>
      <c r="K73" s="206">
        <f>FBT!K$12</f>
        <v>547.56731686960393</v>
      </c>
      <c r="L73" s="206">
        <f>FBT!L$12</f>
        <v>555.13867647534425</v>
      </c>
      <c r="M73" s="206">
        <f>FBT!M$12</f>
        <v>558.28730016568454</v>
      </c>
      <c r="N73" s="206">
        <f>FBT!N$12</f>
        <v>553.69719027935594</v>
      </c>
      <c r="O73" s="206">
        <f>FBT!O$12</f>
        <v>538.56297116658345</v>
      </c>
      <c r="P73" s="206">
        <f>FBT!P$12</f>
        <v>552.00411751974468</v>
      </c>
      <c r="Q73" s="206">
        <f>FBT!Q$12</f>
        <v>584.61009995849327</v>
      </c>
      <c r="R73" s="206">
        <f>FBT!R$12</f>
        <v>581.17801741729636</v>
      </c>
      <c r="S73" s="206">
        <f>FBT!S$12</f>
        <v>597.40918868389645</v>
      </c>
      <c r="T73" s="206">
        <f>FBT!T$12</f>
        <v>583.52806753370794</v>
      </c>
      <c r="U73" s="206">
        <f>FBT!U$12</f>
        <v>559.06936819532916</v>
      </c>
      <c r="V73" s="206">
        <f>FBT!V$12</f>
        <v>578.90597986065563</v>
      </c>
      <c r="W73" s="206">
        <f>FBT!W$12</f>
        <v>584.97584484782874</v>
      </c>
      <c r="X73" s="206">
        <f>FBT!X$12</f>
        <v>554.24681417260661</v>
      </c>
      <c r="Y73" s="206">
        <f>FBT!Y$12</f>
        <v>522.70439979084824</v>
      </c>
    </row>
    <row r="74" spans="1:25" ht="12" customHeight="1" x14ac:dyDescent="0.25">
      <c r="A74" s="14" t="s">
        <v>64</v>
      </c>
      <c r="B74" s="204">
        <f>TRE!B$12</f>
        <v>303.28618212462737</v>
      </c>
      <c r="C74" s="204">
        <f>TRE!C$12</f>
        <v>326.23438779261232</v>
      </c>
      <c r="D74" s="204">
        <f>TRE!D$12</f>
        <v>326.1733919784308</v>
      </c>
      <c r="E74" s="204">
        <f>TRE!E$12</f>
        <v>347.41987185014301</v>
      </c>
      <c r="F74" s="204">
        <f>TRE!F$12</f>
        <v>325.74331426598178</v>
      </c>
      <c r="G74" s="204">
        <f>TRE!G$12</f>
        <v>325.48058934529718</v>
      </c>
      <c r="H74" s="204">
        <f>TRE!H$12</f>
        <v>373.61901142075612</v>
      </c>
      <c r="I74" s="204">
        <f>TRE!I$12</f>
        <v>379.82950874602301</v>
      </c>
      <c r="J74" s="204">
        <f>TRE!J$12</f>
        <v>409.53094791416288</v>
      </c>
      <c r="K74" s="204">
        <f>TRE!K$12</f>
        <v>379.98522721728688</v>
      </c>
      <c r="L74" s="204">
        <f>TRE!L$12</f>
        <v>449.7779465974117</v>
      </c>
      <c r="M74" s="204">
        <f>TRE!M$12</f>
        <v>457.39225995094438</v>
      </c>
      <c r="N74" s="204">
        <f>TRE!N$12</f>
        <v>453.59071171073509</v>
      </c>
      <c r="O74" s="204">
        <f>TRE!O$12</f>
        <v>424.98180848829742</v>
      </c>
      <c r="P74" s="204">
        <f>TRE!P$12</f>
        <v>403.71345707179103</v>
      </c>
      <c r="Q74" s="204">
        <f>TRE!Q$12</f>
        <v>422.17275951884352</v>
      </c>
      <c r="R74" s="204">
        <f>TRE!R$12</f>
        <v>458.58552552864188</v>
      </c>
      <c r="S74" s="204">
        <f>TRE!S$12</f>
        <v>477.46068633581831</v>
      </c>
      <c r="T74" s="204">
        <f>TRE!T$12</f>
        <v>485.41680239372869</v>
      </c>
      <c r="U74" s="204">
        <f>TRE!U$12</f>
        <v>515.52921359819334</v>
      </c>
      <c r="V74" s="204">
        <f>TRE!V$12</f>
        <v>492.43497968655203</v>
      </c>
      <c r="W74" s="204">
        <f>TRE!W$12</f>
        <v>525.79323369671806</v>
      </c>
      <c r="X74" s="204">
        <f>TRE!X$12</f>
        <v>500.92631154105879</v>
      </c>
      <c r="Y74" s="204">
        <f>TRE!Y$12</f>
        <v>518.46236122278242</v>
      </c>
    </row>
    <row r="75" spans="1:25" ht="12" customHeight="1" x14ac:dyDescent="0.25">
      <c r="A75" s="14" t="s">
        <v>65</v>
      </c>
      <c r="B75" s="204">
        <f>MAE!B$12</f>
        <v>646.91949154370548</v>
      </c>
      <c r="C75" s="204">
        <f>MAE!C$12</f>
        <v>639.35181435394645</v>
      </c>
      <c r="D75" s="204">
        <f>MAE!D$12</f>
        <v>616.00532821138393</v>
      </c>
      <c r="E75" s="204">
        <f>MAE!E$12</f>
        <v>702.03144939150798</v>
      </c>
      <c r="F75" s="204">
        <f>MAE!F$12</f>
        <v>642.59578876251544</v>
      </c>
      <c r="G75" s="204">
        <f>MAE!G$12</f>
        <v>758.64073997168248</v>
      </c>
      <c r="H75" s="204">
        <f>MAE!H$12</f>
        <v>775.39326684415278</v>
      </c>
      <c r="I75" s="204">
        <f>MAE!I$12</f>
        <v>812.64299984816364</v>
      </c>
      <c r="J75" s="204">
        <f>MAE!J$12</f>
        <v>786.93894153418751</v>
      </c>
      <c r="K75" s="204">
        <f>MAE!K$12</f>
        <v>670.74667784024246</v>
      </c>
      <c r="L75" s="204">
        <f>MAE!L$12</f>
        <v>723.9101203917171</v>
      </c>
      <c r="M75" s="204">
        <f>MAE!M$12</f>
        <v>690.12326918685972</v>
      </c>
      <c r="N75" s="204">
        <f>MAE!N$12</f>
        <v>702.52563241405142</v>
      </c>
      <c r="O75" s="204">
        <f>MAE!O$12</f>
        <v>677.38759631562334</v>
      </c>
      <c r="P75" s="204">
        <f>MAE!P$12</f>
        <v>638.13864729672684</v>
      </c>
      <c r="Q75" s="204">
        <f>MAE!Q$12</f>
        <v>695.53338501469011</v>
      </c>
      <c r="R75" s="204">
        <f>MAE!R$12</f>
        <v>686.76048875961988</v>
      </c>
      <c r="S75" s="204">
        <f>MAE!S$12</f>
        <v>729.65600378411978</v>
      </c>
      <c r="T75" s="204">
        <f>MAE!T$12</f>
        <v>685.9451753480389</v>
      </c>
      <c r="U75" s="204">
        <f>MAE!U$12</f>
        <v>687.90037447589964</v>
      </c>
      <c r="V75" s="204">
        <f>MAE!V$12</f>
        <v>655.99600785938333</v>
      </c>
      <c r="W75" s="204">
        <f>MAE!W$12</f>
        <v>722.53285716111736</v>
      </c>
      <c r="X75" s="204">
        <f>MAE!X$12</f>
        <v>660.36949117922575</v>
      </c>
      <c r="Y75" s="204">
        <f>MAE!Y$12</f>
        <v>619.0405860756789</v>
      </c>
    </row>
    <row r="76" spans="1:25" ht="12" customHeight="1" x14ac:dyDescent="0.25">
      <c r="A76" s="14" t="s">
        <v>66</v>
      </c>
      <c r="B76" s="204">
        <f>TEL!B$12</f>
        <v>298.37914323164119</v>
      </c>
      <c r="C76" s="204">
        <f>TEL!C$12</f>
        <v>274.47438721702792</v>
      </c>
      <c r="D76" s="204">
        <f>TEL!D$12</f>
        <v>273.76133325034289</v>
      </c>
      <c r="E76" s="204">
        <f>TEL!E$12</f>
        <v>266.40534852256661</v>
      </c>
      <c r="F76" s="204">
        <f>TEL!F$12</f>
        <v>265.08501222220241</v>
      </c>
      <c r="G76" s="204">
        <f>TEL!G$12</f>
        <v>257.49465540991463</v>
      </c>
      <c r="H76" s="204">
        <f>TEL!H$12</f>
        <v>229.43140526086819</v>
      </c>
      <c r="I76" s="204">
        <f>TEL!I$12</f>
        <v>206.16891796023211</v>
      </c>
      <c r="J76" s="204">
        <f>TEL!J$12</f>
        <v>179.4614842212782</v>
      </c>
      <c r="K76" s="204">
        <f>TEL!K$12</f>
        <v>130.91818072192359</v>
      </c>
      <c r="L76" s="204">
        <f>TEL!L$12</f>
        <v>139.3905457027281</v>
      </c>
      <c r="M76" s="204">
        <f>TEL!M$12</f>
        <v>137.0242364682467</v>
      </c>
      <c r="N76" s="204">
        <f>TEL!N$12</f>
        <v>131.50034839572089</v>
      </c>
      <c r="O76" s="204">
        <f>TEL!O$12</f>
        <v>128.71350290112579</v>
      </c>
      <c r="P76" s="204">
        <f>TEL!P$12</f>
        <v>128.3416046162792</v>
      </c>
      <c r="Q76" s="204">
        <f>TEL!Q$12</f>
        <v>124.9940915746118</v>
      </c>
      <c r="R76" s="204">
        <f>TEL!R$12</f>
        <v>124.3294630327303</v>
      </c>
      <c r="S76" s="204">
        <f>TEL!S$12</f>
        <v>129.68925735189251</v>
      </c>
      <c r="T76" s="204">
        <f>TEL!T$12</f>
        <v>127.3691100572711</v>
      </c>
      <c r="U76" s="204">
        <f>TEL!U$12</f>
        <v>122.99569557218079</v>
      </c>
      <c r="V76" s="204">
        <f>TEL!V$12</f>
        <v>116.15163880201411</v>
      </c>
      <c r="W76" s="204">
        <f>TEL!W$12</f>
        <v>167.70793595835681</v>
      </c>
      <c r="X76" s="204">
        <f>TEL!X$12</f>
        <v>163.4930875645818</v>
      </c>
      <c r="Y76" s="204">
        <f>TEL!Y$12</f>
        <v>141.32777716771099</v>
      </c>
    </row>
    <row r="77" spans="1:25" ht="12" customHeight="1" x14ac:dyDescent="0.25">
      <c r="A77" s="14" t="s">
        <v>67</v>
      </c>
      <c r="B77" s="204">
        <f>WWP!B$12</f>
        <v>93.25833093653776</v>
      </c>
      <c r="C77" s="204">
        <f>WWP!C$12</f>
        <v>140.16822986898171</v>
      </c>
      <c r="D77" s="204">
        <f>WWP!D$12</f>
        <v>152.2834311184175</v>
      </c>
      <c r="E77" s="204">
        <f>WWP!E$12</f>
        <v>185.25581732021379</v>
      </c>
      <c r="F77" s="204">
        <f>WWP!F$12</f>
        <v>203.34377651991221</v>
      </c>
      <c r="G77" s="204">
        <f>WWP!G$12</f>
        <v>211.1827289089108</v>
      </c>
      <c r="H77" s="204">
        <f>WWP!H$12</f>
        <v>212.94140548651731</v>
      </c>
      <c r="I77" s="204">
        <f>WWP!I$12</f>
        <v>199.12574660012089</v>
      </c>
      <c r="J77" s="204">
        <f>WWP!J$12</f>
        <v>222.06013743673299</v>
      </c>
      <c r="K77" s="204">
        <f>WWP!K$12</f>
        <v>207.14404610042061</v>
      </c>
      <c r="L77" s="204">
        <f>WWP!L$12</f>
        <v>215.99580117243269</v>
      </c>
      <c r="M77" s="204">
        <f>WWP!M$12</f>
        <v>189.7946211784583</v>
      </c>
      <c r="N77" s="204">
        <f>WWP!N$12</f>
        <v>211.05014700643201</v>
      </c>
      <c r="O77" s="204">
        <f>WWP!O$12</f>
        <v>216.191079832729</v>
      </c>
      <c r="P77" s="204">
        <f>WWP!P$12</f>
        <v>210.07790480246379</v>
      </c>
      <c r="Q77" s="204">
        <f>WWP!Q$12</f>
        <v>229.91292462519539</v>
      </c>
      <c r="R77" s="204">
        <f>WWP!R$12</f>
        <v>237.0087453964552</v>
      </c>
      <c r="S77" s="204">
        <f>WWP!S$12</f>
        <v>218.17581088380771</v>
      </c>
      <c r="T77" s="204">
        <f>WWP!T$12</f>
        <v>217.88764739089089</v>
      </c>
      <c r="U77" s="204">
        <f>WWP!U$12</f>
        <v>213.00323022235861</v>
      </c>
      <c r="V77" s="204">
        <f>WWP!V$12</f>
        <v>226.38383242137891</v>
      </c>
      <c r="W77" s="204">
        <f>WWP!W$12</f>
        <v>235.92061241819681</v>
      </c>
      <c r="X77" s="204">
        <f>WWP!X$12</f>
        <v>225.73210220896681</v>
      </c>
      <c r="Y77" s="204">
        <f>WWP!Y$12</f>
        <v>226.45483212782131</v>
      </c>
    </row>
    <row r="78" spans="1:25" ht="12" customHeight="1" x14ac:dyDescent="0.25">
      <c r="A78" s="21" t="s">
        <v>68</v>
      </c>
      <c r="B78" s="207">
        <f>OIS!B$12</f>
        <v>1589.569937074278</v>
      </c>
      <c r="C78" s="207">
        <f>OIS!C$12</f>
        <v>1281.0429099168639</v>
      </c>
      <c r="D78" s="207">
        <f>OIS!D$12</f>
        <v>1228.235827893064</v>
      </c>
      <c r="E78" s="207">
        <f>OIS!E$12</f>
        <v>1033.9901518449781</v>
      </c>
      <c r="F78" s="207">
        <f>OIS!F$12</f>
        <v>992.82730799084118</v>
      </c>
      <c r="G78" s="207">
        <f>OIS!G$12</f>
        <v>663.8690404657774</v>
      </c>
      <c r="H78" s="207">
        <f>OIS!H$12</f>
        <v>753.68251326409938</v>
      </c>
      <c r="I78" s="207">
        <f>OIS!I$12</f>
        <v>760.85213285334021</v>
      </c>
      <c r="J78" s="207">
        <f>OIS!J$12</f>
        <v>740.42208748508665</v>
      </c>
      <c r="K78" s="207">
        <f>OIS!K$12</f>
        <v>732.44274469652407</v>
      </c>
      <c r="L78" s="207">
        <f>OIS!L$12</f>
        <v>781.16249330952166</v>
      </c>
      <c r="M78" s="207">
        <f>OIS!M$12</f>
        <v>727.63155432147084</v>
      </c>
      <c r="N78" s="207">
        <f>OIS!N$12</f>
        <v>731.25273203999984</v>
      </c>
      <c r="O78" s="207">
        <f>OIS!O$12</f>
        <v>669.35128613850486</v>
      </c>
      <c r="P78" s="207">
        <f>OIS!P$12</f>
        <v>703.83989861492148</v>
      </c>
      <c r="Q78" s="207">
        <f>OIS!Q$12</f>
        <v>738.27922962759351</v>
      </c>
      <c r="R78" s="207">
        <f>OIS!R$12</f>
        <v>670.28096245335519</v>
      </c>
      <c r="S78" s="207">
        <f>OIS!S$12</f>
        <v>660.16322218666573</v>
      </c>
      <c r="T78" s="207">
        <f>OIS!T$12</f>
        <v>660.55748646622317</v>
      </c>
      <c r="U78" s="207">
        <f>OIS!U$12</f>
        <v>619.03346406557398</v>
      </c>
      <c r="V78" s="207">
        <f>OIS!V$12</f>
        <v>576.65856170591849</v>
      </c>
      <c r="W78" s="207">
        <f>OIS!W$12</f>
        <v>626.184457784796</v>
      </c>
      <c r="X78" s="207">
        <f>OIS!X$12</f>
        <v>579.56492325604222</v>
      </c>
      <c r="Y78" s="207">
        <f>OIS!Y$12</f>
        <v>563.32093606661442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1951.1636285468617</v>
      </c>
      <c r="C81" s="210">
        <v>1994.8705932932071</v>
      </c>
      <c r="D81" s="210">
        <v>2107.9165090283745</v>
      </c>
      <c r="E81" s="210">
        <v>2178.2293207222697</v>
      </c>
      <c r="F81" s="210">
        <v>2772.3311263972482</v>
      </c>
      <c r="G81" s="210">
        <v>2857.0417024935509</v>
      </c>
      <c r="H81" s="210">
        <v>2892.3488392089416</v>
      </c>
      <c r="I81" s="210">
        <v>2612.4662940670673</v>
      </c>
      <c r="J81" s="210">
        <v>2916.9385210662081</v>
      </c>
      <c r="K81" s="210">
        <v>2501.5314703353392</v>
      </c>
      <c r="L81" s="210">
        <v>2730.9247635425618</v>
      </c>
      <c r="M81" s="210">
        <v>2536.4461736887361</v>
      </c>
      <c r="N81" s="210">
        <v>2655.3650902837485</v>
      </c>
      <c r="O81" s="210">
        <v>2555.0048151332758</v>
      </c>
      <c r="P81" s="210">
        <v>2805.7285468615646</v>
      </c>
      <c r="Q81" s="210">
        <v>2351.5524505588992</v>
      </c>
      <c r="R81" s="210">
        <v>1642.7434221840072</v>
      </c>
      <c r="S81" s="210">
        <v>2798.2854686156488</v>
      </c>
      <c r="T81" s="210">
        <v>2798.3099742046429</v>
      </c>
      <c r="U81" s="210">
        <v>2811.9349957007744</v>
      </c>
      <c r="V81" s="210">
        <v>2352.3218400687874</v>
      </c>
      <c r="W81" s="210">
        <v>2770.0840928632842</v>
      </c>
      <c r="X81" s="210">
        <v>2686.9905417024929</v>
      </c>
      <c r="Y81" s="210">
        <v>2336.4592433361991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309.6553740326741</v>
      </c>
      <c r="E82" s="213">
        <v>330.89707652622519</v>
      </c>
      <c r="F82" s="213">
        <v>378.53138435081678</v>
      </c>
      <c r="G82" s="213">
        <v>296.06268271711087</v>
      </c>
      <c r="H82" s="213">
        <v>370.69656061908847</v>
      </c>
      <c r="I82" s="213">
        <v>334.77901977644018</v>
      </c>
      <c r="J82" s="213">
        <v>336.70103181427339</v>
      </c>
      <c r="K82" s="213">
        <v>238.7577815993121</v>
      </c>
      <c r="L82" s="213">
        <v>323.36818572656921</v>
      </c>
      <c r="M82" s="213">
        <v>308.85331040412717</v>
      </c>
      <c r="N82" s="213">
        <v>347.01908856405845</v>
      </c>
      <c r="O82" s="213">
        <v>363.12476354256228</v>
      </c>
      <c r="P82" s="213">
        <v>342.52777300085984</v>
      </c>
      <c r="Q82" s="213">
        <v>376.84694754944104</v>
      </c>
      <c r="R82" s="213">
        <v>363.8490971625107</v>
      </c>
      <c r="S82" s="213">
        <v>343.00825451418746</v>
      </c>
      <c r="T82" s="213">
        <v>331.80662080825448</v>
      </c>
      <c r="U82" s="213">
        <v>327.78056749785037</v>
      </c>
      <c r="V82" s="213">
        <v>265.48856405846942</v>
      </c>
      <c r="W82" s="213">
        <v>305.25262252794499</v>
      </c>
      <c r="X82" s="213">
        <v>274.11298366294062</v>
      </c>
      <c r="Y82" s="213">
        <v>284.10610490111776</v>
      </c>
    </row>
    <row r="83" spans="1:25" ht="12" customHeight="1" x14ac:dyDescent="0.25">
      <c r="A83" s="14" t="s">
        <v>29</v>
      </c>
      <c r="B83" s="204">
        <v>1951.1636285468617</v>
      </c>
      <c r="C83" s="204">
        <v>1994.8705932932071</v>
      </c>
      <c r="D83" s="204">
        <v>1798.2611349957003</v>
      </c>
      <c r="E83" s="204">
        <v>1847.3322441960445</v>
      </c>
      <c r="F83" s="204">
        <v>2393.7997420464312</v>
      </c>
      <c r="G83" s="204">
        <v>2560.9790197764401</v>
      </c>
      <c r="H83" s="204">
        <v>2521.6522785898533</v>
      </c>
      <c r="I83" s="204">
        <v>2277.6872742906271</v>
      </c>
      <c r="J83" s="204">
        <v>2483.9348237317281</v>
      </c>
      <c r="K83" s="204">
        <v>2203.8098022355971</v>
      </c>
      <c r="L83" s="204">
        <v>2301.7836629406702</v>
      </c>
      <c r="M83" s="204">
        <v>2115.5000859845227</v>
      </c>
      <c r="N83" s="204">
        <v>2196.5924333619946</v>
      </c>
      <c r="O83" s="204">
        <v>2082.2163370593294</v>
      </c>
      <c r="P83" s="204">
        <v>2349.7656921754083</v>
      </c>
      <c r="Q83" s="204">
        <v>1861.5689595872741</v>
      </c>
      <c r="R83" s="204">
        <v>1160.7489251934653</v>
      </c>
      <c r="S83" s="204">
        <v>2349.0533104041269</v>
      </c>
      <c r="T83" s="204">
        <v>2358.4453138435083</v>
      </c>
      <c r="U83" s="204">
        <v>2363.208254514188</v>
      </c>
      <c r="V83" s="204">
        <v>1977.4900257953568</v>
      </c>
      <c r="W83" s="204">
        <v>2365.2288907996558</v>
      </c>
      <c r="X83" s="204">
        <v>2332.082459157351</v>
      </c>
      <c r="Y83" s="204">
        <v>1983.0464316423042</v>
      </c>
    </row>
    <row r="84" spans="1:25" ht="12" customHeight="1" x14ac:dyDescent="0.25">
      <c r="A84" s="18" t="s">
        <v>30</v>
      </c>
      <c r="B84" s="204">
        <v>58.259759243336198</v>
      </c>
      <c r="C84" s="204">
        <v>45.068873602751488</v>
      </c>
      <c r="D84" s="204">
        <v>18.68710232158211</v>
      </c>
      <c r="E84" s="204">
        <v>16.488650042992258</v>
      </c>
      <c r="F84" s="204">
        <v>12.091659501289771</v>
      </c>
      <c r="G84" s="204">
        <v>14.29011177987962</v>
      </c>
      <c r="H84" s="204">
        <v>13.190885640584691</v>
      </c>
      <c r="I84" s="204">
        <v>13.190885640584691</v>
      </c>
      <c r="J84" s="204">
        <v>16.488650042992258</v>
      </c>
      <c r="K84" s="204">
        <v>14.29011177987962</v>
      </c>
      <c r="L84" s="204">
        <v>9.8932072226999139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91.191401547721412</v>
      </c>
      <c r="C85" s="204">
        <v>77.276956147893372</v>
      </c>
      <c r="D85" s="204">
        <v>69.896818572656912</v>
      </c>
      <c r="E85" s="204">
        <v>77.358899398108335</v>
      </c>
      <c r="F85" s="204">
        <v>116.48684436801371</v>
      </c>
      <c r="G85" s="204">
        <v>112.25090283748921</v>
      </c>
      <c r="H85" s="204">
        <v>117.0564918314703</v>
      </c>
      <c r="I85" s="204">
        <v>108.3046431642304</v>
      </c>
      <c r="J85" s="204">
        <v>115.1442820292347</v>
      </c>
      <c r="K85" s="204">
        <v>99.422355975924319</v>
      </c>
      <c r="L85" s="204">
        <v>97.340326741186573</v>
      </c>
      <c r="M85" s="204">
        <v>94.183147033533956</v>
      </c>
      <c r="N85" s="204">
        <v>97.29148753224419</v>
      </c>
      <c r="O85" s="204">
        <v>117.168271711092</v>
      </c>
      <c r="P85" s="204">
        <v>163.19862424763539</v>
      </c>
      <c r="Q85" s="204">
        <v>109.8452278589854</v>
      </c>
      <c r="R85" s="204">
        <v>108.79905417024931</v>
      </c>
      <c r="S85" s="204">
        <v>269.9054170249355</v>
      </c>
      <c r="T85" s="204">
        <v>253.16706792777299</v>
      </c>
      <c r="U85" s="204">
        <v>299.19750644883919</v>
      </c>
      <c r="V85" s="204">
        <v>207.13671539122959</v>
      </c>
      <c r="W85" s="204">
        <v>260.49011177987961</v>
      </c>
      <c r="X85" s="204">
        <v>261.53628546861557</v>
      </c>
      <c r="Y85" s="204">
        <v>188.30610490111781</v>
      </c>
    </row>
    <row r="86" spans="1:25" ht="12" customHeight="1" x14ac:dyDescent="0.25">
      <c r="A86" s="18" t="s">
        <v>82</v>
      </c>
      <c r="B86" s="204">
        <v>235.54075666380049</v>
      </c>
      <c r="C86" s="204">
        <v>202.25090283748921</v>
      </c>
      <c r="D86" s="204">
        <v>114.1960447119518</v>
      </c>
      <c r="E86" s="204">
        <v>111.16173688736031</v>
      </c>
      <c r="F86" s="204">
        <v>264.03155631986237</v>
      </c>
      <c r="G86" s="204">
        <v>49.953396388650027</v>
      </c>
      <c r="H86" s="204">
        <v>30.652794496990541</v>
      </c>
      <c r="I86" s="204">
        <v>22.462940670679281</v>
      </c>
      <c r="J86" s="204">
        <v>20.478675838349101</v>
      </c>
      <c r="K86" s="204">
        <v>16.423387790197761</v>
      </c>
      <c r="L86" s="204">
        <v>25.698022355975919</v>
      </c>
      <c r="M86" s="204">
        <v>9.2401547721410129</v>
      </c>
      <c r="N86" s="204">
        <v>1.026053310404127</v>
      </c>
      <c r="O86" s="204">
        <v>6.1567497850386923</v>
      </c>
      <c r="P86" s="204">
        <v>7.187790197764401</v>
      </c>
      <c r="Q86" s="204">
        <v>5.1283748925193464</v>
      </c>
      <c r="R86" s="204">
        <v>6.1560619088564046</v>
      </c>
      <c r="S86" s="204">
        <v>2.0516766981943251</v>
      </c>
      <c r="T86" s="204">
        <v>0</v>
      </c>
      <c r="U86" s="204">
        <v>4.104041272570937</v>
      </c>
      <c r="V86" s="204">
        <v>0</v>
      </c>
      <c r="W86" s="204">
        <v>6.1936371453138426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983.12570937231317</v>
      </c>
      <c r="C88" s="204">
        <f t="shared" si="5"/>
        <v>969.42012037833217</v>
      </c>
      <c r="D88" s="204">
        <f t="shared" si="5"/>
        <v>976.17549441100562</v>
      </c>
      <c r="E88" s="204">
        <f t="shared" si="5"/>
        <v>1007.4739466895956</v>
      </c>
      <c r="F88" s="204">
        <f t="shared" si="5"/>
        <v>1186.6908856405842</v>
      </c>
      <c r="G88" s="204">
        <f t="shared" si="5"/>
        <v>1477.894239036973</v>
      </c>
      <c r="H88" s="204">
        <f t="shared" si="5"/>
        <v>1546.2533104041265</v>
      </c>
      <c r="I88" s="204">
        <f t="shared" si="5"/>
        <v>1402.3183147033524</v>
      </c>
      <c r="J88" s="204">
        <f t="shared" si="5"/>
        <v>1439.5343938091146</v>
      </c>
      <c r="K88" s="204">
        <f t="shared" si="5"/>
        <v>1255.9918314703345</v>
      </c>
      <c r="L88" s="204">
        <f t="shared" si="5"/>
        <v>1206.0108340498705</v>
      </c>
      <c r="M88" s="204">
        <f t="shared" si="5"/>
        <v>1125.6832330180569</v>
      </c>
      <c r="N88" s="204">
        <f t="shared" si="5"/>
        <v>1130.5297506448837</v>
      </c>
      <c r="O88" s="204">
        <f t="shared" si="5"/>
        <v>1048.7355975924334</v>
      </c>
      <c r="P88" s="204">
        <f t="shared" si="5"/>
        <v>1088.0255374032672</v>
      </c>
      <c r="Q88" s="204">
        <f t="shared" si="5"/>
        <v>1068.6647463456575</v>
      </c>
      <c r="R88" s="204">
        <f t="shared" si="5"/>
        <v>860.43026655202084</v>
      </c>
      <c r="S88" s="204">
        <f t="shared" si="5"/>
        <v>1096.1274290627687</v>
      </c>
      <c r="T88" s="204">
        <f t="shared" si="5"/>
        <v>1109.7303525365435</v>
      </c>
      <c r="U88" s="204">
        <f t="shared" si="5"/>
        <v>1054.9865004299227</v>
      </c>
      <c r="V88" s="204">
        <f t="shared" si="5"/>
        <v>948.71384350816845</v>
      </c>
      <c r="W88" s="204">
        <f t="shared" si="5"/>
        <v>1030.1014617368874</v>
      </c>
      <c r="X88" s="204">
        <f t="shared" si="5"/>
        <v>1027.0953568357695</v>
      </c>
      <c r="Y88" s="204">
        <f t="shared" si="5"/>
        <v>905.41195184866717</v>
      </c>
    </row>
    <row r="89" spans="1:25" ht="12" customHeight="1" x14ac:dyDescent="0.25">
      <c r="A89" s="18" t="s">
        <v>83</v>
      </c>
      <c r="B89" s="204">
        <v>583.04600171969037</v>
      </c>
      <c r="C89" s="204">
        <v>700.8537403267411</v>
      </c>
      <c r="D89" s="204">
        <v>619.30567497850382</v>
      </c>
      <c r="E89" s="204">
        <v>634.8490111779879</v>
      </c>
      <c r="F89" s="204">
        <v>814.49879621668083</v>
      </c>
      <c r="G89" s="204">
        <v>906.59036973344803</v>
      </c>
      <c r="H89" s="204">
        <v>814.49879621668083</v>
      </c>
      <c r="I89" s="204">
        <v>731.41049011177984</v>
      </c>
      <c r="J89" s="204">
        <v>892.28882201203771</v>
      </c>
      <c r="K89" s="204">
        <v>817.68211521926048</v>
      </c>
      <c r="L89" s="204">
        <v>962.84127257093712</v>
      </c>
      <c r="M89" s="204">
        <v>886.39355116079093</v>
      </c>
      <c r="N89" s="204">
        <v>967.74514187446255</v>
      </c>
      <c r="O89" s="204">
        <v>910.15571797076529</v>
      </c>
      <c r="P89" s="204">
        <v>1091.353740326741</v>
      </c>
      <c r="Q89" s="204">
        <v>677.93061049011169</v>
      </c>
      <c r="R89" s="204">
        <v>185.36354256233881</v>
      </c>
      <c r="S89" s="204">
        <v>980.96878761822859</v>
      </c>
      <c r="T89" s="204">
        <v>995.54789337919169</v>
      </c>
      <c r="U89" s="204">
        <v>1004.920206362855</v>
      </c>
      <c r="V89" s="204">
        <v>821.63946689595866</v>
      </c>
      <c r="W89" s="204">
        <v>1068.443680137575</v>
      </c>
      <c r="X89" s="204">
        <v>1043.450816852966</v>
      </c>
      <c r="Y89" s="204">
        <v>889.32837489251926</v>
      </c>
    </row>
    <row r="90" spans="1:25" ht="12" customHeight="1" x14ac:dyDescent="0.25">
      <c r="A90" s="14" t="s">
        <v>34</v>
      </c>
      <c r="B90" s="204">
        <v>0</v>
      </c>
      <c r="C90" s="204">
        <v>0</v>
      </c>
      <c r="D90" s="204">
        <v>0</v>
      </c>
      <c r="E90" s="204">
        <v>0</v>
      </c>
      <c r="F90" s="204">
        <v>0</v>
      </c>
      <c r="G90" s="204">
        <v>0</v>
      </c>
      <c r="H90" s="204">
        <v>0</v>
      </c>
      <c r="I90" s="204">
        <v>0</v>
      </c>
      <c r="J90" s="204">
        <v>96.302665520206361</v>
      </c>
      <c r="K90" s="204">
        <v>58.963886500429922</v>
      </c>
      <c r="L90" s="204">
        <v>105.77291487532243</v>
      </c>
      <c r="M90" s="204">
        <v>112.09277730008598</v>
      </c>
      <c r="N90" s="204">
        <v>111.75356835769561</v>
      </c>
      <c r="O90" s="204">
        <v>109.66371453138434</v>
      </c>
      <c r="P90" s="204">
        <v>113.43508168529664</v>
      </c>
      <c r="Q90" s="204">
        <v>113.13654342218399</v>
      </c>
      <c r="R90" s="204">
        <v>118.14539982803092</v>
      </c>
      <c r="S90" s="204">
        <v>106.22390369733446</v>
      </c>
      <c r="T90" s="204">
        <v>108.05803955288047</v>
      </c>
      <c r="U90" s="204">
        <v>120.94617368873602</v>
      </c>
      <c r="V90" s="204">
        <v>109.34325021496132</v>
      </c>
      <c r="W90" s="204">
        <v>99.60257953568356</v>
      </c>
      <c r="X90" s="204">
        <v>80.795098882201216</v>
      </c>
      <c r="Y90" s="204">
        <v>69.306706792777305</v>
      </c>
    </row>
    <row r="91" spans="1:25" ht="12" customHeight="1" x14ac:dyDescent="0.25">
      <c r="A91" s="18" t="s">
        <v>73</v>
      </c>
      <c r="B91" s="204">
        <v>0</v>
      </c>
      <c r="C91" s="204">
        <v>0</v>
      </c>
      <c r="D91" s="204">
        <v>0</v>
      </c>
      <c r="E91" s="204">
        <v>0</v>
      </c>
      <c r="F91" s="204">
        <v>0</v>
      </c>
      <c r="G91" s="204">
        <v>0</v>
      </c>
      <c r="H91" s="204">
        <v>0</v>
      </c>
      <c r="I91" s="204">
        <v>0</v>
      </c>
      <c r="J91" s="204">
        <v>96.302665520206361</v>
      </c>
      <c r="K91" s="204">
        <v>58.963886500429922</v>
      </c>
      <c r="L91" s="204">
        <v>90.606190885640572</v>
      </c>
      <c r="M91" s="204">
        <v>94.991401547721409</v>
      </c>
      <c r="N91" s="204">
        <v>96.969045571797068</v>
      </c>
      <c r="O91" s="204">
        <v>92.562338779019768</v>
      </c>
      <c r="P91" s="204">
        <v>94.518486672398964</v>
      </c>
      <c r="Q91" s="204">
        <v>95.915735167669808</v>
      </c>
      <c r="R91" s="204">
        <v>100.27970765262251</v>
      </c>
      <c r="S91" s="204">
        <v>88.736027515047283</v>
      </c>
      <c r="T91" s="204">
        <v>89.130438521066196</v>
      </c>
      <c r="U91" s="204">
        <v>97.240326741186578</v>
      </c>
      <c r="V91" s="204">
        <v>95.20533104041273</v>
      </c>
      <c r="W91" s="204">
        <v>82.295356835769553</v>
      </c>
      <c r="X91" s="204">
        <v>61.677644024075668</v>
      </c>
      <c r="Y91" s="204">
        <v>52.611521926053307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15.166723989681859</v>
      </c>
      <c r="M92" s="204">
        <v>17.101375752364579</v>
      </c>
      <c r="N92" s="204">
        <v>14.78452278589854</v>
      </c>
      <c r="O92" s="204">
        <v>17.101375752364579</v>
      </c>
      <c r="P92" s="204">
        <v>18.91659501289768</v>
      </c>
      <c r="Q92" s="204">
        <v>17.220808254514189</v>
      </c>
      <c r="R92" s="204">
        <v>17.865692175408419</v>
      </c>
      <c r="S92" s="204">
        <v>17.487876182287181</v>
      </c>
      <c r="T92" s="204">
        <v>18.92760103181427</v>
      </c>
      <c r="U92" s="204">
        <v>23.705846947549439</v>
      </c>
      <c r="V92" s="204">
        <v>14.13791917454858</v>
      </c>
      <c r="W92" s="204">
        <v>17.307222699914011</v>
      </c>
      <c r="X92" s="204">
        <v>19.117454858125541</v>
      </c>
      <c r="Y92" s="204">
        <v>16.695184866723991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1951.1636285468617</v>
      </c>
      <c r="C94" s="210">
        <f t="shared" si="6"/>
        <v>1994.8705932932071</v>
      </c>
      <c r="D94" s="210">
        <f t="shared" si="6"/>
        <v>2107.9165090283745</v>
      </c>
      <c r="E94" s="210">
        <f t="shared" si="6"/>
        <v>2178.2293207222697</v>
      </c>
      <c r="F94" s="210">
        <f t="shared" si="6"/>
        <v>2772.3311263972482</v>
      </c>
      <c r="G94" s="210">
        <f t="shared" si="6"/>
        <v>2857.0417024935509</v>
      </c>
      <c r="H94" s="210">
        <f t="shared" si="6"/>
        <v>2892.3488392089416</v>
      </c>
      <c r="I94" s="210">
        <f t="shared" si="6"/>
        <v>2612.4662940670673</v>
      </c>
      <c r="J94" s="210">
        <f t="shared" si="6"/>
        <v>2916.9385210662081</v>
      </c>
      <c r="K94" s="210">
        <f t="shared" si="6"/>
        <v>2501.5314703353392</v>
      </c>
      <c r="L94" s="210">
        <f t="shared" si="6"/>
        <v>2730.9247635425618</v>
      </c>
      <c r="M94" s="210">
        <f t="shared" si="6"/>
        <v>2536.4461736887361</v>
      </c>
      <c r="N94" s="210">
        <f t="shared" si="6"/>
        <v>2655.3650902837485</v>
      </c>
      <c r="O94" s="210">
        <f t="shared" si="6"/>
        <v>2555.0048151332758</v>
      </c>
      <c r="P94" s="210">
        <f t="shared" si="6"/>
        <v>2805.7285468615646</v>
      </c>
      <c r="Q94" s="210">
        <f t="shared" si="6"/>
        <v>2351.5524505588992</v>
      </c>
      <c r="R94" s="210">
        <f t="shared" si="6"/>
        <v>1642.7434221840072</v>
      </c>
      <c r="S94" s="210">
        <f t="shared" si="6"/>
        <v>2798.2854686156488</v>
      </c>
      <c r="T94" s="210">
        <f t="shared" si="6"/>
        <v>2798.3099742046429</v>
      </c>
      <c r="U94" s="210">
        <f t="shared" si="6"/>
        <v>2811.9349957007744</v>
      </c>
      <c r="V94" s="210">
        <f t="shared" si="6"/>
        <v>2352.3218400687874</v>
      </c>
      <c r="W94" s="210">
        <f t="shared" si="6"/>
        <v>2770.0840928632842</v>
      </c>
      <c r="X94" s="210">
        <f t="shared" si="6"/>
        <v>2686.9905417024929</v>
      </c>
      <c r="Y94" s="210">
        <f t="shared" si="6"/>
        <v>2336.4592433361991</v>
      </c>
    </row>
    <row r="95" spans="1:25" ht="12" customHeight="1" x14ac:dyDescent="0.25">
      <c r="A95" s="24" t="s">
        <v>48</v>
      </c>
      <c r="B95" s="213">
        <f>CHI!B58</f>
        <v>1417.8384302338411</v>
      </c>
      <c r="C95" s="213">
        <f>CHI!C58</f>
        <v>1502.3859615155391</v>
      </c>
      <c r="D95" s="213">
        <f>CHI!D58</f>
        <v>1324.786262568661</v>
      </c>
      <c r="E95" s="213">
        <f>CHI!E58</f>
        <v>1276.863503102767</v>
      </c>
      <c r="F95" s="213">
        <f>CHI!F58</f>
        <v>1719.912567618828</v>
      </c>
      <c r="G95" s="213">
        <f>CHI!G58</f>
        <v>1908.3935590878859</v>
      </c>
      <c r="H95" s="213">
        <f>CHI!H58</f>
        <v>1769.551615695771</v>
      </c>
      <c r="I95" s="213">
        <f>CHI!I58</f>
        <v>1585.9593181217281</v>
      </c>
      <c r="J95" s="213">
        <f>CHI!J58</f>
        <v>1877.308576642017</v>
      </c>
      <c r="K95" s="213">
        <f>CHI!K58</f>
        <v>1651.9045122804589</v>
      </c>
      <c r="L95" s="213">
        <f>CHI!L58</f>
        <v>2120.9049810576721</v>
      </c>
      <c r="M95" s="213">
        <f>CHI!M58</f>
        <v>1936.5667996703589</v>
      </c>
      <c r="N95" s="213">
        <f>CHI!N58</f>
        <v>2058.092657474132</v>
      </c>
      <c r="O95" s="213">
        <f>CHI!O58</f>
        <v>1982.0183384282409</v>
      </c>
      <c r="P95" s="213">
        <f>CHI!P58</f>
        <v>2117.5480651017601</v>
      </c>
      <c r="Q95" s="213">
        <f>CHI!Q58</f>
        <v>1581.5747952038639</v>
      </c>
      <c r="R95" s="213">
        <f>CHI!R58</f>
        <v>1051.458389974794</v>
      </c>
      <c r="S95" s="213">
        <f>CHI!S58</f>
        <v>2261.650565383221</v>
      </c>
      <c r="T95" s="213">
        <f>CHI!T58</f>
        <v>2128.7161669140778</v>
      </c>
      <c r="U95" s="213">
        <f>CHI!U58</f>
        <v>2179.943171542418</v>
      </c>
      <c r="V95" s="213">
        <f>CHI!V58</f>
        <v>1689.6398126578449</v>
      </c>
      <c r="W95" s="213">
        <f>CHI!W58</f>
        <v>2049.5730081718252</v>
      </c>
      <c r="X95" s="213">
        <f>CHI!X58</f>
        <v>2041.439124781662</v>
      </c>
      <c r="Y95" s="213">
        <f>CHI!Y58</f>
        <v>1705.304294670294</v>
      </c>
    </row>
    <row r="96" spans="1:25" ht="12" customHeight="1" x14ac:dyDescent="0.25">
      <c r="A96" s="21" t="s">
        <v>27</v>
      </c>
      <c r="B96" s="207">
        <v>533.32519831302056</v>
      </c>
      <c r="C96" s="207">
        <v>492.48463177766803</v>
      </c>
      <c r="D96" s="207">
        <v>783.13024645971359</v>
      </c>
      <c r="E96" s="207">
        <v>901.36581761950265</v>
      </c>
      <c r="F96" s="207">
        <v>1052.4185587784202</v>
      </c>
      <c r="G96" s="207">
        <v>948.648143405665</v>
      </c>
      <c r="H96" s="207">
        <v>1122.7972235131706</v>
      </c>
      <c r="I96" s="207">
        <v>1026.5069759453393</v>
      </c>
      <c r="J96" s="207">
        <v>1039.6299444241911</v>
      </c>
      <c r="K96" s="207">
        <v>849.62695805488033</v>
      </c>
      <c r="L96" s="207">
        <v>610.01978248488967</v>
      </c>
      <c r="M96" s="207">
        <v>599.87937401837712</v>
      </c>
      <c r="N96" s="207">
        <v>597.27243280961648</v>
      </c>
      <c r="O96" s="207">
        <v>572.98647670503487</v>
      </c>
      <c r="P96" s="207">
        <v>688.18048175980448</v>
      </c>
      <c r="Q96" s="207">
        <v>769.97765535503527</v>
      </c>
      <c r="R96" s="207">
        <v>591.28503220921311</v>
      </c>
      <c r="S96" s="207">
        <v>536.63490323242786</v>
      </c>
      <c r="T96" s="207">
        <v>669.59380729056511</v>
      </c>
      <c r="U96" s="207">
        <v>631.99182415835639</v>
      </c>
      <c r="V96" s="207">
        <v>662.68202741094251</v>
      </c>
      <c r="W96" s="207">
        <v>720.51108469145902</v>
      </c>
      <c r="X96" s="207">
        <v>645.55141692083089</v>
      </c>
      <c r="Y96" s="207">
        <v>631.15494866590507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33746.054054819266</v>
      </c>
      <c r="C98" s="203">
        <f t="shared" si="7"/>
        <v>31708.045963455395</v>
      </c>
      <c r="D98" s="203">
        <f t="shared" si="7"/>
        <v>29523.747981758454</v>
      </c>
      <c r="E98" s="203">
        <f t="shared" si="7"/>
        <v>30186.482154178495</v>
      </c>
      <c r="F98" s="203">
        <f t="shared" si="7"/>
        <v>30855.60692562742</v>
      </c>
      <c r="G98" s="203">
        <f t="shared" si="7"/>
        <v>29476.130563570379</v>
      </c>
      <c r="H98" s="203">
        <f t="shared" si="7"/>
        <v>29576.226909280409</v>
      </c>
      <c r="I98" s="203">
        <f t="shared" si="7"/>
        <v>28332.984337428188</v>
      </c>
      <c r="J98" s="203">
        <f t="shared" si="7"/>
        <v>27206.520341293861</v>
      </c>
      <c r="K98" s="203">
        <f t="shared" si="7"/>
        <v>24388.365307001874</v>
      </c>
      <c r="L98" s="203">
        <f t="shared" si="7"/>
        <v>21917.958001138701</v>
      </c>
      <c r="M98" s="203">
        <f t="shared" si="7"/>
        <v>21851.923520247579</v>
      </c>
      <c r="N98" s="203">
        <f t="shared" si="7"/>
        <v>21111.278266076341</v>
      </c>
      <c r="O98" s="203">
        <f t="shared" si="7"/>
        <v>20135.616458559274</v>
      </c>
      <c r="P98" s="203">
        <f t="shared" si="7"/>
        <v>20441.315906738098</v>
      </c>
      <c r="Q98" s="203">
        <f t="shared" si="7"/>
        <v>20270.267341058927</v>
      </c>
      <c r="R98" s="203">
        <f t="shared" si="7"/>
        <v>19763.441811848195</v>
      </c>
      <c r="S98" s="203">
        <f t="shared" si="7"/>
        <v>20807.953002162089</v>
      </c>
      <c r="T98" s="203">
        <f t="shared" si="7"/>
        <v>21318.007052887107</v>
      </c>
      <c r="U98" s="203">
        <f t="shared" si="7"/>
        <v>20239.467550030855</v>
      </c>
      <c r="V98" s="203">
        <f t="shared" si="7"/>
        <v>19810.997233213671</v>
      </c>
      <c r="W98" s="203">
        <f t="shared" si="7"/>
        <v>21688.24792188331</v>
      </c>
      <c r="X98" s="203">
        <f t="shared" si="7"/>
        <v>19880.344252173647</v>
      </c>
      <c r="Y98" s="203">
        <f t="shared" si="7"/>
        <v>16651.005999710582</v>
      </c>
    </row>
    <row r="99" spans="1:25" ht="12" customHeight="1" x14ac:dyDescent="0.25">
      <c r="A99" s="25" t="s">
        <v>14</v>
      </c>
      <c r="B99" s="209">
        <f>ISI!B$54</f>
        <v>12850.350235897433</v>
      </c>
      <c r="C99" s="209">
        <f>ISI!C$54</f>
        <v>13830.384960812227</v>
      </c>
      <c r="D99" s="209">
        <f>ISI!D$54</f>
        <v>12628.465500068729</v>
      </c>
      <c r="E99" s="209">
        <f>ISI!E$54</f>
        <v>12375.383640940254</v>
      </c>
      <c r="F99" s="209">
        <f>ISI!F$54</f>
        <v>12590.428617026955</v>
      </c>
      <c r="G99" s="209">
        <f>ISI!G$54</f>
        <v>11907.536697825566</v>
      </c>
      <c r="H99" s="209">
        <f>ISI!H$54</f>
        <v>12134.223390985713</v>
      </c>
      <c r="I99" s="209">
        <f>ISI!I$54</f>
        <v>11805.360501731731</v>
      </c>
      <c r="J99" s="209">
        <f>ISI!J$54</f>
        <v>11114.787456183341</v>
      </c>
      <c r="K99" s="209">
        <f>ISI!K$54</f>
        <v>8917.2589048294449</v>
      </c>
      <c r="L99" s="209">
        <f>ISI!L$54</f>
        <v>7636.0587670262539</v>
      </c>
      <c r="M99" s="209">
        <f>ISI!M$54</f>
        <v>7878.3640952806591</v>
      </c>
      <c r="N99" s="209">
        <f>ISI!N$54</f>
        <v>7381.179713427251</v>
      </c>
      <c r="O99" s="209">
        <f>ISI!O$54</f>
        <v>7309.4789313015044</v>
      </c>
      <c r="P99" s="209">
        <f>ISI!P$54</f>
        <v>7283.1533624843096</v>
      </c>
      <c r="Q99" s="209">
        <f>ISI!Q$54</f>
        <v>7069.2285818310138</v>
      </c>
      <c r="R99" s="209">
        <f>ISI!R$54</f>
        <v>7076.1780608772206</v>
      </c>
      <c r="S99" s="209">
        <f>ISI!S$54</f>
        <v>6615.6240998205631</v>
      </c>
      <c r="T99" s="209">
        <f>ISI!T$54</f>
        <v>7037.5945418782821</v>
      </c>
      <c r="U99" s="209">
        <f>ISI!U$54</f>
        <v>6131.0210007417563</v>
      </c>
      <c r="V99" s="209">
        <f>ISI!V$54</f>
        <v>6312.7746036283761</v>
      </c>
      <c r="W99" s="209">
        <f>ISI!W$54</f>
        <v>7004.7570664714422</v>
      </c>
      <c r="X99" s="209">
        <f>ISI!X$54</f>
        <v>5930.7095451224668</v>
      </c>
      <c r="Y99" s="209">
        <f>ISI!Y$54</f>
        <v>4552.9189182359978</v>
      </c>
    </row>
    <row r="100" spans="1:25" ht="12" customHeight="1" x14ac:dyDescent="0.25">
      <c r="A100" s="14" t="s">
        <v>43</v>
      </c>
      <c r="B100" s="204">
        <f>ISI!B$55</f>
        <v>12671.196920974668</v>
      </c>
      <c r="C100" s="204">
        <f>ISI!C$55</f>
        <v>13614.74806030278</v>
      </c>
      <c r="D100" s="204">
        <f>ISI!D$55</f>
        <v>12469.459785401366</v>
      </c>
      <c r="E100" s="204">
        <f>ISI!E$55</f>
        <v>12245.888089870541</v>
      </c>
      <c r="F100" s="204">
        <f>ISI!F$55</f>
        <v>12445.986288230804</v>
      </c>
      <c r="G100" s="204">
        <f>ISI!G$55</f>
        <v>11737.0704446405</v>
      </c>
      <c r="H100" s="204">
        <f>ISI!H$55</f>
        <v>11974.711043553323</v>
      </c>
      <c r="I100" s="204">
        <f>ISI!I$55</f>
        <v>11629.074032068469</v>
      </c>
      <c r="J100" s="204">
        <f>ISI!J$55</f>
        <v>10941.086883895759</v>
      </c>
      <c r="K100" s="204">
        <f>ISI!K$55</f>
        <v>8820.0590359241924</v>
      </c>
      <c r="L100" s="204">
        <f>ISI!L$55</f>
        <v>7549.8526055191051</v>
      </c>
      <c r="M100" s="204">
        <f>ISI!M$55</f>
        <v>7790.5899809384346</v>
      </c>
      <c r="N100" s="204">
        <f>ISI!N$55</f>
        <v>7307.4068328501889</v>
      </c>
      <c r="O100" s="204">
        <f>ISI!O$55</f>
        <v>7238.9208249766825</v>
      </c>
      <c r="P100" s="204">
        <f>ISI!P$55</f>
        <v>7218.667178179413</v>
      </c>
      <c r="Q100" s="204">
        <f>ISI!Q$55</f>
        <v>7004.5524771497821</v>
      </c>
      <c r="R100" s="204">
        <f>ISI!R$55</f>
        <v>7024.9425556788192</v>
      </c>
      <c r="S100" s="204">
        <f>ISI!S$55</f>
        <v>6568.8350496547773</v>
      </c>
      <c r="T100" s="204">
        <f>ISI!T$55</f>
        <v>6990.4557559168006</v>
      </c>
      <c r="U100" s="204">
        <f>ISI!U$55</f>
        <v>6089.3683721701927</v>
      </c>
      <c r="V100" s="204">
        <f>ISI!V$55</f>
        <v>6274.8763143177057</v>
      </c>
      <c r="W100" s="204">
        <f>ISI!W$55</f>
        <v>6961.9782406653667</v>
      </c>
      <c r="X100" s="204">
        <f>ISI!X$55</f>
        <v>5901.4202724075076</v>
      </c>
      <c r="Y100" s="204">
        <f>ISI!Y$55</f>
        <v>4528.1094859919158</v>
      </c>
    </row>
    <row r="101" spans="1:25" ht="12" customHeight="1" x14ac:dyDescent="0.25">
      <c r="A101" s="14" t="s">
        <v>44</v>
      </c>
      <c r="B101" s="204">
        <f>ISI!B$56</f>
        <v>179.15331492276511</v>
      </c>
      <c r="C101" s="204">
        <f>ISI!C$56</f>
        <v>215.63690050944732</v>
      </c>
      <c r="D101" s="204">
        <f>ISI!D$56</f>
        <v>159.00571466736312</v>
      </c>
      <c r="E101" s="204">
        <f>ISI!E$56</f>
        <v>129.49555106971272</v>
      </c>
      <c r="F101" s="204">
        <f>ISI!F$56</f>
        <v>144.44232879615123</v>
      </c>
      <c r="G101" s="204">
        <f>ISI!G$56</f>
        <v>170.46625318506574</v>
      </c>
      <c r="H101" s="204">
        <f>ISI!H$56</f>
        <v>159.51234743239036</v>
      </c>
      <c r="I101" s="204">
        <f>ISI!I$56</f>
        <v>176.28646966326255</v>
      </c>
      <c r="J101" s="204">
        <f>ISI!J$56</f>
        <v>173.70057228758114</v>
      </c>
      <c r="K101" s="204">
        <f>ISI!K$56</f>
        <v>97.199868905252416</v>
      </c>
      <c r="L101" s="204">
        <f>ISI!L$56</f>
        <v>86.206161507148778</v>
      </c>
      <c r="M101" s="204">
        <f>ISI!M$56</f>
        <v>87.774114342224749</v>
      </c>
      <c r="N101" s="204">
        <f>ISI!N$56</f>
        <v>73.772880577062395</v>
      </c>
      <c r="O101" s="204">
        <f>ISI!O$56</f>
        <v>70.558106324822219</v>
      </c>
      <c r="P101" s="204">
        <f>ISI!P$56</f>
        <v>64.486184304896909</v>
      </c>
      <c r="Q101" s="204">
        <f>ISI!Q$56</f>
        <v>64.676104681231664</v>
      </c>
      <c r="R101" s="204">
        <f>ISI!R$56</f>
        <v>51.235505198401597</v>
      </c>
      <c r="S101" s="204">
        <f>ISI!S$56</f>
        <v>46.789050165785824</v>
      </c>
      <c r="T101" s="204">
        <f>ISI!T$56</f>
        <v>47.138785961481325</v>
      </c>
      <c r="U101" s="204">
        <f>ISI!U$56</f>
        <v>41.652628571563447</v>
      </c>
      <c r="V101" s="204">
        <f>ISI!V$56</f>
        <v>37.898289310670563</v>
      </c>
      <c r="W101" s="204">
        <f>ISI!W$56</f>
        <v>42.778825806075453</v>
      </c>
      <c r="X101" s="204">
        <f>ISI!X$56</f>
        <v>29.289272714959381</v>
      </c>
      <c r="Y101" s="204">
        <f>ISI!Y$56</f>
        <v>24.809432244082256</v>
      </c>
    </row>
    <row r="102" spans="1:25" ht="12" customHeight="1" x14ac:dyDescent="0.25">
      <c r="A102" s="13" t="s">
        <v>18</v>
      </c>
      <c r="B102" s="205">
        <f>NFM!B$73</f>
        <v>150.95305515074634</v>
      </c>
      <c r="C102" s="205">
        <f>NFM!C$73</f>
        <v>150.02067288449382</v>
      </c>
      <c r="D102" s="205">
        <f>NFM!D$73</f>
        <v>159.71075442748082</v>
      </c>
      <c r="E102" s="205">
        <f>NFM!E$73</f>
        <v>163.36091525144664</v>
      </c>
      <c r="F102" s="205">
        <f>NFM!F$73</f>
        <v>140.44420759974156</v>
      </c>
      <c r="G102" s="205">
        <f>NFM!G$73</f>
        <v>145.08762999980101</v>
      </c>
      <c r="H102" s="205">
        <f>NFM!H$73</f>
        <v>158.72411635637528</v>
      </c>
      <c r="I102" s="205">
        <f>NFM!I$73</f>
        <v>154.52624559157152</v>
      </c>
      <c r="J102" s="205">
        <f>NFM!J$73</f>
        <v>113.3720794589874</v>
      </c>
      <c r="K102" s="205">
        <f>NFM!K$73</f>
        <v>98.501725599602835</v>
      </c>
      <c r="L102" s="205">
        <f>NFM!L$73</f>
        <v>118.3909951991246</v>
      </c>
      <c r="M102" s="205">
        <f>NFM!M$73</f>
        <v>109.92837119881372</v>
      </c>
      <c r="N102" s="205">
        <f>NFM!N$73</f>
        <v>89.00486519920149</v>
      </c>
      <c r="O102" s="205">
        <f>NFM!O$73</f>
        <v>115.26886559840241</v>
      </c>
      <c r="P102" s="205">
        <f>NFM!P$73</f>
        <v>98.125203599386296</v>
      </c>
      <c r="Q102" s="205">
        <f>NFM!Q$73</f>
        <v>106.65549400027501</v>
      </c>
      <c r="R102" s="205">
        <f>NFM!R$73</f>
        <v>132.51096192076403</v>
      </c>
      <c r="S102" s="205">
        <f>NFM!S$73</f>
        <v>165.64804679786633</v>
      </c>
      <c r="T102" s="205">
        <f>NFM!T$73</f>
        <v>148.7549408013036</v>
      </c>
      <c r="U102" s="205">
        <f>NFM!U$73</f>
        <v>146.36911580060968</v>
      </c>
      <c r="V102" s="205">
        <f>NFM!V$73</f>
        <v>132.22174193722077</v>
      </c>
      <c r="W102" s="205">
        <f>NFM!W$73</f>
        <v>159.31231305710813</v>
      </c>
      <c r="X102" s="205">
        <f>NFM!X$73</f>
        <v>143.96289741236984</v>
      </c>
      <c r="Y102" s="205">
        <f>NFM!Y$73</f>
        <v>137.11581621657197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20.269160260762309</v>
      </c>
      <c r="C104" s="204">
        <f>NFM!C$75</f>
        <v>9.5157986095521068</v>
      </c>
      <c r="D104" s="204">
        <f>NFM!D$75</f>
        <v>9.5410827757383103</v>
      </c>
      <c r="E104" s="204">
        <f>NFM!E$75</f>
        <v>8.9625225152467145</v>
      </c>
      <c r="F104" s="204">
        <f>NFM!F$75</f>
        <v>10.57445114024285</v>
      </c>
      <c r="G104" s="204">
        <f>NFM!G$75</f>
        <v>12.714897208633831</v>
      </c>
      <c r="H104" s="204">
        <f>NFM!H$75</f>
        <v>15.98881045855391</v>
      </c>
      <c r="I104" s="204">
        <f>NFM!I$75</f>
        <v>16.472630620491579</v>
      </c>
      <c r="J104" s="204">
        <f>NFM!J$75</f>
        <v>12.79389627914299</v>
      </c>
      <c r="K104" s="204">
        <f>NFM!K$75</f>
        <v>6.6855741225656216</v>
      </c>
      <c r="L104" s="204">
        <f>NFM!L$75</f>
        <v>11.266952448857189</v>
      </c>
      <c r="M104" s="204">
        <f>NFM!M$75</f>
        <v>12.06904460553304</v>
      </c>
      <c r="N104" s="204">
        <f>NFM!N$75</f>
        <v>11.75404058709201</v>
      </c>
      <c r="O104" s="204">
        <f>NFM!O$75</f>
        <v>15.95739810748983</v>
      </c>
      <c r="P104" s="204">
        <f>NFM!P$75</f>
        <v>12.745780083629359</v>
      </c>
      <c r="Q104" s="204">
        <f>NFM!Q$75</f>
        <v>13.5620754516308</v>
      </c>
      <c r="R104" s="204">
        <f>NFM!R$75</f>
        <v>17.803167470283871</v>
      </c>
      <c r="S104" s="204">
        <f>NFM!S$75</f>
        <v>17.02682983465721</v>
      </c>
      <c r="T104" s="204">
        <f>NFM!T$75</f>
        <v>16.215403536442729</v>
      </c>
      <c r="U104" s="204">
        <f>NFM!U$75</f>
        <v>16.455435514427421</v>
      </c>
      <c r="V104" s="204">
        <f>NFM!V$75</f>
        <v>17.176124407998469</v>
      </c>
      <c r="W104" s="204">
        <f>NFM!W$75</f>
        <v>17.0734974942728</v>
      </c>
      <c r="X104" s="204">
        <f>NFM!X$75</f>
        <v>15.156678978260629</v>
      </c>
      <c r="Y104" s="204">
        <f>NFM!Y$75</f>
        <v>12.21066682591556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20.269160260762309</v>
      </c>
      <c r="C106" s="212">
        <f>NFM!C$77</f>
        <v>9.5157986095521068</v>
      </c>
      <c r="D106" s="212">
        <f>NFM!D$77</f>
        <v>9.5410827757383103</v>
      </c>
      <c r="E106" s="212">
        <f>NFM!E$77</f>
        <v>8.9625225152467145</v>
      </c>
      <c r="F106" s="212">
        <f>NFM!F$77</f>
        <v>10.57445114024285</v>
      </c>
      <c r="G106" s="212">
        <f>NFM!G$77</f>
        <v>12.714897208633831</v>
      </c>
      <c r="H106" s="212">
        <f>NFM!H$77</f>
        <v>15.98881045855391</v>
      </c>
      <c r="I106" s="212">
        <f>NFM!I$77</f>
        <v>16.472630620491579</v>
      </c>
      <c r="J106" s="212">
        <f>NFM!J$77</f>
        <v>12.79389627914299</v>
      </c>
      <c r="K106" s="212">
        <f>NFM!K$77</f>
        <v>6.6855741225656216</v>
      </c>
      <c r="L106" s="212">
        <f>NFM!L$77</f>
        <v>11.266952448857189</v>
      </c>
      <c r="M106" s="212">
        <f>NFM!M$77</f>
        <v>12.06904460553304</v>
      </c>
      <c r="N106" s="212">
        <f>NFM!N$77</f>
        <v>11.75404058709201</v>
      </c>
      <c r="O106" s="212">
        <f>NFM!O$77</f>
        <v>15.95739810748983</v>
      </c>
      <c r="P106" s="212">
        <f>NFM!P$77</f>
        <v>12.745780083629359</v>
      </c>
      <c r="Q106" s="212">
        <f>NFM!Q$77</f>
        <v>13.5620754516308</v>
      </c>
      <c r="R106" s="212">
        <f>NFM!R$77</f>
        <v>17.803167470283871</v>
      </c>
      <c r="S106" s="212">
        <f>NFM!S$77</f>
        <v>17.02682983465721</v>
      </c>
      <c r="T106" s="212">
        <f>NFM!T$77</f>
        <v>16.215403536442729</v>
      </c>
      <c r="U106" s="212">
        <f>NFM!U$77</f>
        <v>16.455435514427421</v>
      </c>
      <c r="V106" s="212">
        <f>NFM!V$77</f>
        <v>17.176124407998469</v>
      </c>
      <c r="W106" s="212">
        <f>NFM!W$77</f>
        <v>17.0734974942728</v>
      </c>
      <c r="X106" s="212">
        <f>NFM!X$77</f>
        <v>15.156678978260629</v>
      </c>
      <c r="Y106" s="212">
        <f>NFM!Y$77</f>
        <v>12.21066682591556</v>
      </c>
    </row>
    <row r="107" spans="1:25" ht="12" customHeight="1" x14ac:dyDescent="0.25">
      <c r="A107" s="14" t="s">
        <v>47</v>
      </c>
      <c r="B107" s="204">
        <f>NFM!B$78</f>
        <v>130.68389488998403</v>
      </c>
      <c r="C107" s="204">
        <f>NFM!C$78</f>
        <v>140.5048742749417</v>
      </c>
      <c r="D107" s="204">
        <f>NFM!D$78</f>
        <v>150.1696716517425</v>
      </c>
      <c r="E107" s="204">
        <f>NFM!E$78</f>
        <v>154.39839273619992</v>
      </c>
      <c r="F107" s="204">
        <f>NFM!F$78</f>
        <v>129.86975645949872</v>
      </c>
      <c r="G107" s="204">
        <f>NFM!G$78</f>
        <v>132.37273279116718</v>
      </c>
      <c r="H107" s="204">
        <f>NFM!H$78</f>
        <v>142.73530589782138</v>
      </c>
      <c r="I107" s="204">
        <f>NFM!I$78</f>
        <v>138.05361497107995</v>
      </c>
      <c r="J107" s="204">
        <f>NFM!J$78</f>
        <v>100.57818317984442</v>
      </c>
      <c r="K107" s="204">
        <f>NFM!K$78</f>
        <v>91.816151477037209</v>
      </c>
      <c r="L107" s="204">
        <f>NFM!L$78</f>
        <v>107.12404275026741</v>
      </c>
      <c r="M107" s="204">
        <f>NFM!M$78</f>
        <v>97.859326593280684</v>
      </c>
      <c r="N107" s="204">
        <f>NFM!N$78</f>
        <v>77.250824612109483</v>
      </c>
      <c r="O107" s="204">
        <f>NFM!O$78</f>
        <v>99.311467490912577</v>
      </c>
      <c r="P107" s="204">
        <f>NFM!P$78</f>
        <v>85.37942351575694</v>
      </c>
      <c r="Q107" s="204">
        <f>NFM!Q$78</f>
        <v>93.093418548644209</v>
      </c>
      <c r="R107" s="204">
        <f>NFM!R$78</f>
        <v>114.70779445048015</v>
      </c>
      <c r="S107" s="204">
        <f>NFM!S$78</f>
        <v>148.62121696320912</v>
      </c>
      <c r="T107" s="204">
        <f>NFM!T$78</f>
        <v>132.53953726486088</v>
      </c>
      <c r="U107" s="204">
        <f>NFM!U$78</f>
        <v>129.91368028618226</v>
      </c>
      <c r="V107" s="204">
        <f>NFM!V$78</f>
        <v>115.04561752922231</v>
      </c>
      <c r="W107" s="204">
        <f>NFM!W$78</f>
        <v>142.23881556283533</v>
      </c>
      <c r="X107" s="204">
        <f>NFM!X$78</f>
        <v>128.80621843410921</v>
      </c>
      <c r="Y107" s="204">
        <f>NFM!Y$78</f>
        <v>124.90514939065642</v>
      </c>
    </row>
    <row r="108" spans="1:25" ht="12" customHeight="1" x14ac:dyDescent="0.25">
      <c r="A108" s="13" t="s">
        <v>19</v>
      </c>
      <c r="B108" s="205">
        <f>CHI!B$79</f>
        <v>5858.7047865572895</v>
      </c>
      <c r="C108" s="205">
        <f>CHI!C$79</f>
        <v>4485.3424087721341</v>
      </c>
      <c r="D108" s="205">
        <f>CHI!D$79</f>
        <v>4383.4805650747485</v>
      </c>
      <c r="E108" s="205">
        <f>CHI!E$79</f>
        <v>5507.5193957312731</v>
      </c>
      <c r="F108" s="205">
        <f>CHI!F$79</f>
        <v>6795.7799316475148</v>
      </c>
      <c r="G108" s="205">
        <f>CHI!G$79</f>
        <v>6521.9043172115507</v>
      </c>
      <c r="H108" s="205">
        <f>CHI!H$79</f>
        <v>6135.0214932201879</v>
      </c>
      <c r="I108" s="205">
        <f>CHI!I$79</f>
        <v>4623.6021727565885</v>
      </c>
      <c r="J108" s="205">
        <f>CHI!J$79</f>
        <v>4899.4173881038942</v>
      </c>
      <c r="K108" s="205">
        <f>CHI!K$79</f>
        <v>5629.3728543740417</v>
      </c>
      <c r="L108" s="205">
        <f>CHI!L$79</f>
        <v>4030.3501412383262</v>
      </c>
      <c r="M108" s="205">
        <f>CHI!M$79</f>
        <v>3760.540397897722</v>
      </c>
      <c r="N108" s="205">
        <f>CHI!N$79</f>
        <v>3786.5027329672575</v>
      </c>
      <c r="O108" s="205">
        <f>CHI!O$79</f>
        <v>3624.0458898161251</v>
      </c>
      <c r="P108" s="205">
        <f>CHI!P$79</f>
        <v>3599.3759261517043</v>
      </c>
      <c r="Q108" s="205">
        <f>CHI!Q$79</f>
        <v>3217.9031241837843</v>
      </c>
      <c r="R108" s="205">
        <f>CHI!R$79</f>
        <v>2690.0856302884386</v>
      </c>
      <c r="S108" s="205">
        <f>CHI!S$79</f>
        <v>3997.2723308726045</v>
      </c>
      <c r="T108" s="205">
        <f>CHI!T$79</f>
        <v>3853.3333387679186</v>
      </c>
      <c r="U108" s="205">
        <f>CHI!U$79</f>
        <v>3797.839983422195</v>
      </c>
      <c r="V108" s="205">
        <f>CHI!V$79</f>
        <v>3519.3950088488377</v>
      </c>
      <c r="W108" s="205">
        <f>CHI!W$79</f>
        <v>4065.1026561830804</v>
      </c>
      <c r="X108" s="205">
        <f>CHI!X$79</f>
        <v>3992.6842341378278</v>
      </c>
      <c r="Y108" s="205">
        <f>CHI!Y$79</f>
        <v>3565.3221485310883</v>
      </c>
    </row>
    <row r="109" spans="1:25" ht="12" customHeight="1" x14ac:dyDescent="0.25">
      <c r="A109" s="14" t="s">
        <v>59</v>
      </c>
      <c r="B109" s="204">
        <f>CHI!B$80</f>
        <v>4989.9302449541838</v>
      </c>
      <c r="C109" s="204">
        <f>CHI!C$80</f>
        <v>3848.023223662738</v>
      </c>
      <c r="D109" s="204">
        <f>CHI!D$80</f>
        <v>4060.3279675908962</v>
      </c>
      <c r="E109" s="204">
        <f>CHI!E$80</f>
        <v>5083.4747583132876</v>
      </c>
      <c r="F109" s="204">
        <f>CHI!F$80</f>
        <v>6460.9157802610307</v>
      </c>
      <c r="G109" s="204">
        <f>CHI!G$80</f>
        <v>6173.6132527333339</v>
      </c>
      <c r="H109" s="204">
        <f>CHI!H$80</f>
        <v>5725.9596644362555</v>
      </c>
      <c r="I109" s="204">
        <f>CHI!I$80</f>
        <v>4190.8472073846187</v>
      </c>
      <c r="J109" s="204">
        <f>CHI!J$80</f>
        <v>4431.6704221657983</v>
      </c>
      <c r="K109" s="204">
        <f>CHI!K$80</f>
        <v>5063.0745569484934</v>
      </c>
      <c r="L109" s="204">
        <f>CHI!L$80</f>
        <v>3664.2387385900352</v>
      </c>
      <c r="M109" s="204">
        <f>CHI!M$80</f>
        <v>3410.2539542765035</v>
      </c>
      <c r="N109" s="204">
        <f>CHI!N$80</f>
        <v>3440.1100189249264</v>
      </c>
      <c r="O109" s="204">
        <f>CHI!O$80</f>
        <v>3262.3553246468555</v>
      </c>
      <c r="P109" s="204">
        <f>CHI!P$80</f>
        <v>3268.9891709625999</v>
      </c>
      <c r="Q109" s="204">
        <f>CHI!Q$80</f>
        <v>2884.3082880784832</v>
      </c>
      <c r="R109" s="204">
        <f>CHI!R$80</f>
        <v>2344.6964022681614</v>
      </c>
      <c r="S109" s="204">
        <f>CHI!S$80</f>
        <v>3582.1620317068609</v>
      </c>
      <c r="T109" s="204">
        <f>CHI!T$80</f>
        <v>3445.0927295083729</v>
      </c>
      <c r="U109" s="204">
        <f>CHI!U$80</f>
        <v>3381.5076913808334</v>
      </c>
      <c r="V109" s="204">
        <f>CHI!V$80</f>
        <v>3049.0121429495985</v>
      </c>
      <c r="W109" s="204">
        <f>CHI!W$80</f>
        <v>3676.2267848439897</v>
      </c>
      <c r="X109" s="204">
        <f>CHI!X$80</f>
        <v>3573.5562735830044</v>
      </c>
      <c r="Y109" s="204">
        <f>CHI!Y$80</f>
        <v>3144.2503743450379</v>
      </c>
    </row>
    <row r="110" spans="1:25" ht="12" customHeight="1" x14ac:dyDescent="0.25">
      <c r="A110" s="14" t="s">
        <v>49</v>
      </c>
      <c r="B110" s="204">
        <f>CHI!B$81</f>
        <v>771.90366082821993</v>
      </c>
      <c r="C110" s="204">
        <f>CHI!C$81</f>
        <v>557.32007825084054</v>
      </c>
      <c r="D110" s="204">
        <f>CHI!D$81</f>
        <v>239.41384679553863</v>
      </c>
      <c r="E110" s="204">
        <f>CHI!E$81</f>
        <v>326.81833013347818</v>
      </c>
      <c r="F110" s="204">
        <f>CHI!F$81</f>
        <v>227.96060364283977</v>
      </c>
      <c r="G110" s="204">
        <f>CHI!G$81</f>
        <v>228.24503636621245</v>
      </c>
      <c r="H110" s="204">
        <f>CHI!H$81</f>
        <v>284.50209461498116</v>
      </c>
      <c r="I110" s="204">
        <f>CHI!I$81</f>
        <v>331.83460627953372</v>
      </c>
      <c r="J110" s="204">
        <f>CHI!J$81</f>
        <v>371.21881491389848</v>
      </c>
      <c r="K110" s="204">
        <f>CHI!K$81</f>
        <v>449.51042836225173</v>
      </c>
      <c r="L110" s="204">
        <f>CHI!L$81</f>
        <v>268.68416769826217</v>
      </c>
      <c r="M110" s="204">
        <f>CHI!M$81</f>
        <v>261.63006608480384</v>
      </c>
      <c r="N110" s="204">
        <f>CHI!N$81</f>
        <v>257.82786797297223</v>
      </c>
      <c r="O110" s="204">
        <f>CHI!O$81</f>
        <v>271.9332099031451</v>
      </c>
      <c r="P110" s="204">
        <f>CHI!P$81</f>
        <v>242.17177368017025</v>
      </c>
      <c r="Q110" s="204">
        <f>CHI!Q$81</f>
        <v>271.96840943123141</v>
      </c>
      <c r="R110" s="204">
        <f>CHI!R$81</f>
        <v>274.22153935953588</v>
      </c>
      <c r="S110" s="204">
        <f>CHI!S$81</f>
        <v>330.49159000736881</v>
      </c>
      <c r="T110" s="204">
        <f>CHI!T$81</f>
        <v>317.34334766507891</v>
      </c>
      <c r="U110" s="204">
        <f>CHI!U$81</f>
        <v>324.82107478907858</v>
      </c>
      <c r="V110" s="204">
        <f>CHI!V$81</f>
        <v>375.53067756489122</v>
      </c>
      <c r="W110" s="204">
        <f>CHI!W$81</f>
        <v>288.68452087829007</v>
      </c>
      <c r="X110" s="204">
        <f>CHI!X$81</f>
        <v>306.97766117492284</v>
      </c>
      <c r="Y110" s="204">
        <f>CHI!Y$81</f>
        <v>302.74668004913701</v>
      </c>
    </row>
    <row r="111" spans="1:25" ht="12" customHeight="1" x14ac:dyDescent="0.25">
      <c r="A111" s="14" t="s">
        <v>50</v>
      </c>
      <c r="B111" s="204">
        <f>CHI!B$82</f>
        <v>96.870880774886118</v>
      </c>
      <c r="C111" s="204">
        <f>CHI!C$82</f>
        <v>79.999106858556004</v>
      </c>
      <c r="D111" s="204">
        <f>CHI!D$82</f>
        <v>83.738750688313203</v>
      </c>
      <c r="E111" s="204">
        <f>CHI!E$82</f>
        <v>97.226307284506916</v>
      </c>
      <c r="F111" s="204">
        <f>CHI!F$82</f>
        <v>106.90354774364469</v>
      </c>
      <c r="G111" s="204">
        <f>CHI!G$82</f>
        <v>120.0460281120036</v>
      </c>
      <c r="H111" s="204">
        <f>CHI!H$82</f>
        <v>124.5597341689505</v>
      </c>
      <c r="I111" s="204">
        <f>CHI!I$82</f>
        <v>100.9203590924365</v>
      </c>
      <c r="J111" s="204">
        <f>CHI!J$82</f>
        <v>96.528151024197641</v>
      </c>
      <c r="K111" s="204">
        <f>CHI!K$82</f>
        <v>116.78786906329709</v>
      </c>
      <c r="L111" s="204">
        <f>CHI!L$82</f>
        <v>97.427234950028989</v>
      </c>
      <c r="M111" s="204">
        <f>CHI!M$82</f>
        <v>88.656377536414539</v>
      </c>
      <c r="N111" s="204">
        <f>CHI!N$82</f>
        <v>88.564846069358893</v>
      </c>
      <c r="O111" s="204">
        <f>CHI!O$82</f>
        <v>89.757355266124236</v>
      </c>
      <c r="P111" s="204">
        <f>CHI!P$82</f>
        <v>88.214981508934443</v>
      </c>
      <c r="Q111" s="204">
        <f>CHI!Q$82</f>
        <v>61.626426674069471</v>
      </c>
      <c r="R111" s="204">
        <f>CHI!R$82</f>
        <v>71.167688660740907</v>
      </c>
      <c r="S111" s="204">
        <f>CHI!S$82</f>
        <v>84.618709158374756</v>
      </c>
      <c r="T111" s="204">
        <f>CHI!T$82</f>
        <v>90.897261594466812</v>
      </c>
      <c r="U111" s="204">
        <f>CHI!U$82</f>
        <v>91.511217252283345</v>
      </c>
      <c r="V111" s="204">
        <f>CHI!V$82</f>
        <v>94.852188334347701</v>
      </c>
      <c r="W111" s="204">
        <f>CHI!W$82</f>
        <v>100.19135046080061</v>
      </c>
      <c r="X111" s="204">
        <f>CHI!X$82</f>
        <v>112.1502993799003</v>
      </c>
      <c r="Y111" s="204">
        <f>CHI!Y$82</f>
        <v>118.32509413691351</v>
      </c>
    </row>
    <row r="112" spans="1:25" ht="12" customHeight="1" x14ac:dyDescent="0.25">
      <c r="A112" s="13" t="s">
        <v>20</v>
      </c>
      <c r="B112" s="205">
        <f>NMM!B$59</f>
        <v>6559.3573587563715</v>
      </c>
      <c r="C112" s="205">
        <f>NMM!C$59</f>
        <v>6301.0584792860427</v>
      </c>
      <c r="D112" s="205">
        <f>NMM!D$59</f>
        <v>5807.4648233039388</v>
      </c>
      <c r="E112" s="205">
        <f>NMM!E$59</f>
        <v>5800.9671407905562</v>
      </c>
      <c r="F112" s="205">
        <f>NMM!F$59</f>
        <v>6182.999004985395</v>
      </c>
      <c r="G112" s="205">
        <f>NMM!G$59</f>
        <v>6183.1353155202241</v>
      </c>
      <c r="H112" s="205">
        <f>NMM!H$59</f>
        <v>6289.8330933710031</v>
      </c>
      <c r="I112" s="205">
        <f>NMM!I$59</f>
        <v>6972.8624875982796</v>
      </c>
      <c r="J112" s="205">
        <f>NMM!J$59</f>
        <v>6843.2542322185354</v>
      </c>
      <c r="K112" s="205">
        <f>NMM!K$59</f>
        <v>5686.0222956376147</v>
      </c>
      <c r="L112" s="205">
        <f>NMM!L$59</f>
        <v>5841.9562232418857</v>
      </c>
      <c r="M112" s="205">
        <f>NMM!M$59</f>
        <v>6149.7039418091763</v>
      </c>
      <c r="N112" s="205">
        <f>NMM!N$59</f>
        <v>5889.7489830832028</v>
      </c>
      <c r="O112" s="205">
        <f>NMM!O$59</f>
        <v>5434.5833068820102</v>
      </c>
      <c r="P112" s="205">
        <f>NMM!P$59</f>
        <v>5780.2671237197301</v>
      </c>
      <c r="Q112" s="205">
        <f>NMM!Q$59</f>
        <v>5996.2108623221038</v>
      </c>
      <c r="R112" s="205">
        <f>NMM!R$59</f>
        <v>6363.3029976540129</v>
      </c>
      <c r="S112" s="205">
        <f>NMM!S$59</f>
        <v>6518.1257364860357</v>
      </c>
      <c r="T112" s="205">
        <f>NMM!T$59</f>
        <v>6921.336044558615</v>
      </c>
      <c r="U112" s="205">
        <f>NMM!U$59</f>
        <v>6910.0683631669826</v>
      </c>
      <c r="V112" s="205">
        <f>NMM!V$59</f>
        <v>6606.8680800765687</v>
      </c>
      <c r="W112" s="205">
        <f>NMM!W$59</f>
        <v>6829.6492718723857</v>
      </c>
      <c r="X112" s="205">
        <f>NMM!X$59</f>
        <v>6533.7137569227161</v>
      </c>
      <c r="Y112" s="205">
        <f>NMM!Y$59</f>
        <v>5290.573185529287</v>
      </c>
    </row>
    <row r="113" spans="1:25" ht="12" customHeight="1" x14ac:dyDescent="0.25">
      <c r="A113" s="14" t="s">
        <v>51</v>
      </c>
      <c r="B113" s="204">
        <f>NMM!B$60</f>
        <v>3679.4196372926094</v>
      </c>
      <c r="C113" s="204">
        <f>NMM!C$60</f>
        <v>3243.9731166089787</v>
      </c>
      <c r="D113" s="204">
        <f>NMM!D$60</f>
        <v>2973.478241237362</v>
      </c>
      <c r="E113" s="204">
        <f>NMM!E$60</f>
        <v>3049.1293849371773</v>
      </c>
      <c r="F113" s="204">
        <f>NMM!F$60</f>
        <v>3385.3529191057469</v>
      </c>
      <c r="G113" s="204">
        <f>NMM!G$60</f>
        <v>3376.3567453109222</v>
      </c>
      <c r="H113" s="204">
        <f>NMM!H$60</f>
        <v>3537.4780277455593</v>
      </c>
      <c r="I113" s="204">
        <f>NMM!I$60</f>
        <v>3925.905154420695</v>
      </c>
      <c r="J113" s="204">
        <f>NMM!J$60</f>
        <v>3930.6159362331719</v>
      </c>
      <c r="K113" s="204">
        <f>NMM!K$60</f>
        <v>3099.5812808342876</v>
      </c>
      <c r="L113" s="204">
        <f>NMM!L$60</f>
        <v>3013.5607533084958</v>
      </c>
      <c r="M113" s="204">
        <f>NMM!M$60</f>
        <v>3328.7949858099223</v>
      </c>
      <c r="N113" s="204">
        <f>NMM!N$60</f>
        <v>3006.0403478593712</v>
      </c>
      <c r="O113" s="204">
        <f>NMM!O$60</f>
        <v>2745.454136886548</v>
      </c>
      <c r="P113" s="204">
        <f>NMM!P$60</f>
        <v>3073.2218342795413</v>
      </c>
      <c r="Q113" s="204">
        <f>NMM!Q$60</f>
        <v>3176.1072000877912</v>
      </c>
      <c r="R113" s="204">
        <f>NMM!R$60</f>
        <v>3488.6656008013933</v>
      </c>
      <c r="S113" s="204">
        <f>NMM!S$60</f>
        <v>3699.2333273965883</v>
      </c>
      <c r="T113" s="204">
        <f>NMM!T$60</f>
        <v>4007.8400961341094</v>
      </c>
      <c r="U113" s="204">
        <f>NMM!U$60</f>
        <v>4082.9870171912266</v>
      </c>
      <c r="V113" s="204">
        <f>NMM!V$60</f>
        <v>4053.4237133965094</v>
      </c>
      <c r="W113" s="204">
        <f>NMM!W$60</f>
        <v>4210.1744854039789</v>
      </c>
      <c r="X113" s="204">
        <f>NMM!X$60</f>
        <v>3786.7692128620838</v>
      </c>
      <c r="Y113" s="204">
        <f>NMM!Y$60</f>
        <v>3119.5844635991798</v>
      </c>
    </row>
    <row r="114" spans="1:25" ht="12" customHeight="1" x14ac:dyDescent="0.25">
      <c r="A114" s="14" t="s">
        <v>52</v>
      </c>
      <c r="B114" s="204">
        <f>NMM!B$61</f>
        <v>2199.498185653214</v>
      </c>
      <c r="C114" s="204">
        <f>NMM!C$61</f>
        <v>2405.6648558643037</v>
      </c>
      <c r="D114" s="204">
        <f>NMM!D$61</f>
        <v>2093.288361890151</v>
      </c>
      <c r="E114" s="204">
        <f>NMM!E$61</f>
        <v>2061.8484350817362</v>
      </c>
      <c r="F114" s="204">
        <f>NMM!F$61</f>
        <v>1972.4054867194393</v>
      </c>
      <c r="G114" s="204">
        <f>NMM!G$61</f>
        <v>2039.8329161129893</v>
      </c>
      <c r="H114" s="204">
        <f>NMM!H$61</f>
        <v>1903.3677398852114</v>
      </c>
      <c r="I114" s="204">
        <f>NMM!I$61</f>
        <v>2242.3368144326773</v>
      </c>
      <c r="J114" s="204">
        <f>NMM!J$61</f>
        <v>2138.8533844778085</v>
      </c>
      <c r="K114" s="204">
        <f>NMM!K$61</f>
        <v>1919.2785450388365</v>
      </c>
      <c r="L114" s="204">
        <f>NMM!L$61</f>
        <v>2156.7135977435346</v>
      </c>
      <c r="M114" s="204">
        <f>NMM!M$61</f>
        <v>2292.70367438017</v>
      </c>
      <c r="N114" s="204">
        <f>NMM!N$61</f>
        <v>2189.4192532299076</v>
      </c>
      <c r="O114" s="204">
        <f>NMM!O$61</f>
        <v>2052.1315634955272</v>
      </c>
      <c r="P114" s="204">
        <f>NMM!P$61</f>
        <v>2078.4975756534313</v>
      </c>
      <c r="Q114" s="204">
        <f>NMM!Q$61</f>
        <v>2137.0824400508245</v>
      </c>
      <c r="R114" s="204">
        <f>NMM!R$61</f>
        <v>2184.9602568259306</v>
      </c>
      <c r="S114" s="204">
        <f>NMM!S$61</f>
        <v>2068.8788998603859</v>
      </c>
      <c r="T114" s="204">
        <f>NMM!T$61</f>
        <v>2201.7190007741829</v>
      </c>
      <c r="U114" s="204">
        <f>NMM!U$61</f>
        <v>2236.205922821845</v>
      </c>
      <c r="V114" s="204">
        <f>NMM!V$61</f>
        <v>1961.0247073459896</v>
      </c>
      <c r="W114" s="204">
        <f>NMM!W$61</f>
        <v>2023.3971442201173</v>
      </c>
      <c r="X114" s="204">
        <f>NMM!X$61</f>
        <v>2159.7462295898704</v>
      </c>
      <c r="Y114" s="204">
        <f>NMM!Y$61</f>
        <v>1593.1573320445382</v>
      </c>
    </row>
    <row r="115" spans="1:25" ht="12" customHeight="1" x14ac:dyDescent="0.25">
      <c r="A115" s="14" t="s">
        <v>60</v>
      </c>
      <c r="B115" s="204">
        <f>NMM!B$62</f>
        <v>680.43953581054802</v>
      </c>
      <c r="C115" s="204">
        <f>NMM!C$62</f>
        <v>651.42050681276078</v>
      </c>
      <c r="D115" s="204">
        <f>NMM!D$62</f>
        <v>740.69822017642548</v>
      </c>
      <c r="E115" s="204">
        <f>NMM!E$62</f>
        <v>689.98932077164238</v>
      </c>
      <c r="F115" s="204">
        <f>NMM!F$62</f>
        <v>825.24059916020872</v>
      </c>
      <c r="G115" s="204">
        <f>NMM!G$62</f>
        <v>766.94565409631252</v>
      </c>
      <c r="H115" s="204">
        <f>NMM!H$62</f>
        <v>848.98732574023222</v>
      </c>
      <c r="I115" s="204">
        <f>NMM!I$62</f>
        <v>804.62051874490783</v>
      </c>
      <c r="J115" s="204">
        <f>NMM!J$62</f>
        <v>773.78491150755508</v>
      </c>
      <c r="K115" s="204">
        <f>NMM!K$62</f>
        <v>667.16246976449077</v>
      </c>
      <c r="L115" s="204">
        <f>NMM!L$62</f>
        <v>671.68187218985531</v>
      </c>
      <c r="M115" s="204">
        <f>NMM!M$62</f>
        <v>528.20528161908351</v>
      </c>
      <c r="N115" s="204">
        <f>NMM!N$62</f>
        <v>694.28938199392474</v>
      </c>
      <c r="O115" s="204">
        <f>NMM!O$62</f>
        <v>636.99760649993573</v>
      </c>
      <c r="P115" s="204">
        <f>NMM!P$62</f>
        <v>628.54771378675741</v>
      </c>
      <c r="Q115" s="204">
        <f>NMM!Q$62</f>
        <v>683.02122218348802</v>
      </c>
      <c r="R115" s="204">
        <f>NMM!R$62</f>
        <v>689.67714002668868</v>
      </c>
      <c r="S115" s="204">
        <f>NMM!S$62</f>
        <v>750.0135092290617</v>
      </c>
      <c r="T115" s="204">
        <f>NMM!T$62</f>
        <v>711.7769476503222</v>
      </c>
      <c r="U115" s="204">
        <f>NMM!U$62</f>
        <v>590.87542315391067</v>
      </c>
      <c r="V115" s="204">
        <f>NMM!V$62</f>
        <v>592.41965933406982</v>
      </c>
      <c r="W115" s="204">
        <f>NMM!W$62</f>
        <v>596.07764224828986</v>
      </c>
      <c r="X115" s="204">
        <f>NMM!X$62</f>
        <v>587.19831447076228</v>
      </c>
      <c r="Y115" s="204">
        <f>NMM!Y$62</f>
        <v>577.83138988556834</v>
      </c>
    </row>
    <row r="116" spans="1:25" ht="12" customHeight="1" x14ac:dyDescent="0.25">
      <c r="A116" s="13" t="s">
        <v>21</v>
      </c>
      <c r="B116" s="205">
        <f>PPA!B$57</f>
        <v>573.14256774042747</v>
      </c>
      <c r="C116" s="205">
        <f>PPA!C$57</f>
        <v>626.7455442131037</v>
      </c>
      <c r="D116" s="205">
        <f>PPA!D$57</f>
        <v>585.4730374526855</v>
      </c>
      <c r="E116" s="205">
        <f>PPA!E$57</f>
        <v>452.06455785077696</v>
      </c>
      <c r="F116" s="205">
        <f>PPA!F$57</f>
        <v>282.55812246061657</v>
      </c>
      <c r="G116" s="205">
        <f>PPA!G$57</f>
        <v>598.70919282134241</v>
      </c>
      <c r="H116" s="205">
        <f>PPA!H$57</f>
        <v>539.26657688276316</v>
      </c>
      <c r="I116" s="205">
        <f>PPA!I$57</f>
        <v>574.2954017974389</v>
      </c>
      <c r="J116" s="205">
        <f>PPA!J$57</f>
        <v>521.85338294748692</v>
      </c>
      <c r="K116" s="205">
        <f>PPA!K$57</f>
        <v>543.08762220514996</v>
      </c>
      <c r="L116" s="205">
        <f>PPA!L$57</f>
        <v>520.13169308783733</v>
      </c>
      <c r="M116" s="205">
        <f>PPA!M$57</f>
        <v>470.66445325321297</v>
      </c>
      <c r="N116" s="205">
        <f>PPA!N$57</f>
        <v>472.76253503625969</v>
      </c>
      <c r="O116" s="205">
        <f>PPA!O$57</f>
        <v>424.18221487094172</v>
      </c>
      <c r="P116" s="205">
        <f>PPA!P$57</f>
        <v>389.90619490271445</v>
      </c>
      <c r="Q116" s="205">
        <f>PPA!Q$57</f>
        <v>404.39678144961795</v>
      </c>
      <c r="R116" s="205">
        <f>PPA!R$57</f>
        <v>363.63262453127811</v>
      </c>
      <c r="S116" s="205">
        <f>PPA!S$57</f>
        <v>373.77807730205495</v>
      </c>
      <c r="T116" s="205">
        <f>PPA!T$57</f>
        <v>378.92756975745084</v>
      </c>
      <c r="U116" s="205">
        <f>PPA!U$57</f>
        <v>411.90027441705979</v>
      </c>
      <c r="V116" s="205">
        <f>PPA!V$57</f>
        <v>418.53778793863171</v>
      </c>
      <c r="W116" s="205">
        <f>PPA!W$57</f>
        <v>486.97384432493749</v>
      </c>
      <c r="X116" s="205">
        <f>PPA!X$57</f>
        <v>414.74375222660677</v>
      </c>
      <c r="Y116" s="205">
        <f>PPA!Y$57</f>
        <v>349.92246895053358</v>
      </c>
    </row>
    <row r="117" spans="1:25" ht="12" customHeight="1" x14ac:dyDescent="0.25">
      <c r="A117" s="14" t="s">
        <v>54</v>
      </c>
      <c r="B117" s="204">
        <f>PPA!B$58</f>
        <v>274.17309547205252</v>
      </c>
      <c r="C117" s="204">
        <f>PPA!C$58</f>
        <v>305.71361346773278</v>
      </c>
      <c r="D117" s="204">
        <f>PPA!D$58</f>
        <v>288.53577619866252</v>
      </c>
      <c r="E117" s="204">
        <f>PPA!E$58</f>
        <v>226.00077176940769</v>
      </c>
      <c r="F117" s="204">
        <f>PPA!F$58</f>
        <v>135.43195795361569</v>
      </c>
      <c r="G117" s="204">
        <f>PPA!G$58</f>
        <v>296.24167168375573</v>
      </c>
      <c r="H117" s="204">
        <f>PPA!H$58</f>
        <v>264.56322814439631</v>
      </c>
      <c r="I117" s="204">
        <f>PPA!I$58</f>
        <v>287.60026438688772</v>
      </c>
      <c r="J117" s="204">
        <f>PPA!J$58</f>
        <v>257.75064537093039</v>
      </c>
      <c r="K117" s="204">
        <f>PPA!K$58</f>
        <v>295.53899848860772</v>
      </c>
      <c r="L117" s="204">
        <f>PPA!L$58</f>
        <v>283.88297725656747</v>
      </c>
      <c r="M117" s="204">
        <f>PPA!M$58</f>
        <v>252.26939327918569</v>
      </c>
      <c r="N117" s="204">
        <f>PPA!N$58</f>
        <v>243.5497986185832</v>
      </c>
      <c r="O117" s="204">
        <f>PPA!O$58</f>
        <v>196.64942532712789</v>
      </c>
      <c r="P117" s="204">
        <f>PPA!P$58</f>
        <v>167.0663923490429</v>
      </c>
      <c r="Q117" s="204">
        <f>PPA!Q$58</f>
        <v>164.6100747041267</v>
      </c>
      <c r="R117" s="204">
        <f>PPA!R$58</f>
        <v>143.9806145307063</v>
      </c>
      <c r="S117" s="204">
        <f>PPA!S$58</f>
        <v>153.4866710856582</v>
      </c>
      <c r="T117" s="204">
        <f>PPA!T$58</f>
        <v>136.2775355017358</v>
      </c>
      <c r="U117" s="204">
        <f>PPA!U$58</f>
        <v>193.0720389360709</v>
      </c>
      <c r="V117" s="204">
        <f>PPA!V$58</f>
        <v>206.27682882642159</v>
      </c>
      <c r="W117" s="204">
        <f>PPA!W$58</f>
        <v>241.31324208489971</v>
      </c>
      <c r="X117" s="204">
        <f>PPA!X$58</f>
        <v>192.68168206987579</v>
      </c>
      <c r="Y117" s="204">
        <f>PPA!Y$58</f>
        <v>157.16664967891961</v>
      </c>
    </row>
    <row r="118" spans="1:25" ht="12" customHeight="1" x14ac:dyDescent="0.25">
      <c r="A118" s="14" t="s">
        <v>61</v>
      </c>
      <c r="B118" s="204">
        <f>PPA!B$59</f>
        <v>286.61410148910608</v>
      </c>
      <c r="C118" s="204">
        <f>PPA!C$59</f>
        <v>309.87254859731979</v>
      </c>
      <c r="D118" s="204">
        <f>PPA!D$59</f>
        <v>279.29813161417081</v>
      </c>
      <c r="E118" s="204">
        <f>PPA!E$59</f>
        <v>213.84300639120559</v>
      </c>
      <c r="F118" s="204">
        <f>PPA!F$59</f>
        <v>142.80539039103641</v>
      </c>
      <c r="G118" s="204">
        <f>PPA!G$59</f>
        <v>283.56806618631839</v>
      </c>
      <c r="H118" s="204">
        <f>PPA!H$59</f>
        <v>256.9200493398526</v>
      </c>
      <c r="I118" s="204">
        <f>PPA!I$59</f>
        <v>266.03573927010899</v>
      </c>
      <c r="J118" s="204">
        <f>PPA!J$59</f>
        <v>245.41773118414329</v>
      </c>
      <c r="K118" s="204">
        <f>PPA!K$59</f>
        <v>228.0261770401668</v>
      </c>
      <c r="L118" s="204">
        <f>PPA!L$59</f>
        <v>214.3237110038406</v>
      </c>
      <c r="M118" s="204">
        <f>PPA!M$59</f>
        <v>195.86143391242371</v>
      </c>
      <c r="N118" s="204">
        <f>PPA!N$59</f>
        <v>208.0263896078591</v>
      </c>
      <c r="O118" s="204">
        <f>PPA!O$59</f>
        <v>205.2038789438879</v>
      </c>
      <c r="P118" s="204">
        <f>PPA!P$59</f>
        <v>203.71874865876049</v>
      </c>
      <c r="Q118" s="204">
        <f>PPA!Q$59</f>
        <v>226.00569264733119</v>
      </c>
      <c r="R118" s="204">
        <f>PPA!R$59</f>
        <v>207.9861979544155</v>
      </c>
      <c r="S118" s="204">
        <f>PPA!S$59</f>
        <v>208.11271975919789</v>
      </c>
      <c r="T118" s="204">
        <f>PPA!T$59</f>
        <v>229.75376028438541</v>
      </c>
      <c r="U118" s="204">
        <f>PPA!U$59</f>
        <v>203.00656242413001</v>
      </c>
      <c r="V118" s="204">
        <f>PPA!V$59</f>
        <v>198.00224532798379</v>
      </c>
      <c r="W118" s="204">
        <f>PPA!W$59</f>
        <v>229.22556961911479</v>
      </c>
      <c r="X118" s="204">
        <f>PPA!X$59</f>
        <v>213.02930952789529</v>
      </c>
      <c r="Y118" s="204">
        <f>PPA!Y$59</f>
        <v>185.6528756874504</v>
      </c>
    </row>
    <row r="119" spans="1:25" ht="12" customHeight="1" x14ac:dyDescent="0.25">
      <c r="A119" s="14" t="s">
        <v>62</v>
      </c>
      <c r="B119" s="204">
        <f>PPA!B$60</f>
        <v>12.355370779268879</v>
      </c>
      <c r="C119" s="204">
        <f>PPA!C$60</f>
        <v>11.159382148051151</v>
      </c>
      <c r="D119" s="204">
        <f>PPA!D$60</f>
        <v>17.63912963985219</v>
      </c>
      <c r="E119" s="204">
        <f>PPA!E$60</f>
        <v>12.22077969016369</v>
      </c>
      <c r="F119" s="204">
        <f>PPA!F$60</f>
        <v>4.3207741159644586</v>
      </c>
      <c r="G119" s="204">
        <f>PPA!G$60</f>
        <v>18.899454951268311</v>
      </c>
      <c r="H119" s="204">
        <f>PPA!H$60</f>
        <v>17.783299398514309</v>
      </c>
      <c r="I119" s="204">
        <f>PPA!I$60</f>
        <v>20.65939814044215</v>
      </c>
      <c r="J119" s="204">
        <f>PPA!J$60</f>
        <v>18.685006392413211</v>
      </c>
      <c r="K119" s="204">
        <f>PPA!K$60</f>
        <v>19.522446676375491</v>
      </c>
      <c r="L119" s="204">
        <f>PPA!L$60</f>
        <v>21.925004827429209</v>
      </c>
      <c r="M119" s="204">
        <f>PPA!M$60</f>
        <v>22.533626061603581</v>
      </c>
      <c r="N119" s="204">
        <f>PPA!N$60</f>
        <v>21.186346809817419</v>
      </c>
      <c r="O119" s="204">
        <f>PPA!O$60</f>
        <v>22.328910599925958</v>
      </c>
      <c r="P119" s="204">
        <f>PPA!P$60</f>
        <v>19.121053894911011</v>
      </c>
      <c r="Q119" s="204">
        <f>PPA!Q$60</f>
        <v>13.781014098160099</v>
      </c>
      <c r="R119" s="204">
        <f>PPA!R$60</f>
        <v>11.66581204615628</v>
      </c>
      <c r="S119" s="204">
        <f>PPA!S$60</f>
        <v>12.178686457198859</v>
      </c>
      <c r="T119" s="204">
        <f>PPA!T$60</f>
        <v>12.89627397132967</v>
      </c>
      <c r="U119" s="204">
        <f>PPA!U$60</f>
        <v>15.821673056858939</v>
      </c>
      <c r="V119" s="204">
        <f>PPA!V$60</f>
        <v>14.258713784226311</v>
      </c>
      <c r="W119" s="204">
        <f>PPA!W$60</f>
        <v>16.435032620922971</v>
      </c>
      <c r="X119" s="204">
        <f>PPA!X$60</f>
        <v>9.0327606288356677</v>
      </c>
      <c r="Y119" s="204">
        <f>PPA!Y$60</f>
        <v>7.1029435841635538</v>
      </c>
    </row>
    <row r="120" spans="1:25" ht="12" customHeight="1" x14ac:dyDescent="0.25">
      <c r="A120" s="15" t="s">
        <v>63</v>
      </c>
      <c r="B120" s="206">
        <f>FBT!B$33</f>
        <v>1492.2811416835509</v>
      </c>
      <c r="C120" s="206">
        <f>FBT!C$33</f>
        <v>1528.032392075648</v>
      </c>
      <c r="D120" s="206">
        <f>FBT!D$33</f>
        <v>1457.6548243699781</v>
      </c>
      <c r="E120" s="206">
        <f>FBT!E$33</f>
        <v>1633.1625288622411</v>
      </c>
      <c r="F120" s="206">
        <f>FBT!F$33</f>
        <v>1392.1334935216339</v>
      </c>
      <c r="G120" s="206">
        <f>FBT!G$33</f>
        <v>1267.678387050506</v>
      </c>
      <c r="H120" s="206">
        <f>FBT!H$33</f>
        <v>1181.5145467690879</v>
      </c>
      <c r="I120" s="206">
        <f>FBT!I$33</f>
        <v>1090.7714015645829</v>
      </c>
      <c r="J120" s="206">
        <f>FBT!J$33</f>
        <v>883.12845708022712</v>
      </c>
      <c r="K120" s="206">
        <f>FBT!K$33</f>
        <v>858.03121680913273</v>
      </c>
      <c r="L120" s="206">
        <f>FBT!L$33</f>
        <v>909.25172795552362</v>
      </c>
      <c r="M120" s="206">
        <f>FBT!M$33</f>
        <v>876.07130219753117</v>
      </c>
      <c r="N120" s="206">
        <f>FBT!N$33</f>
        <v>891.20847364010103</v>
      </c>
      <c r="O120" s="206">
        <f>FBT!O$33</f>
        <v>874.99655621452462</v>
      </c>
      <c r="P120" s="206">
        <f>FBT!P$33</f>
        <v>905.00609066869993</v>
      </c>
      <c r="Q120" s="206">
        <f>FBT!Q$33</f>
        <v>929.73672743118618</v>
      </c>
      <c r="R120" s="206">
        <f>FBT!R$33</f>
        <v>915.21160892826413</v>
      </c>
      <c r="S120" s="206">
        <f>FBT!S$33</f>
        <v>942.3283908637901</v>
      </c>
      <c r="T120" s="206">
        <f>FBT!T$33</f>
        <v>891.88928737296112</v>
      </c>
      <c r="U120" s="206">
        <f>FBT!U$33</f>
        <v>803.68178707139464</v>
      </c>
      <c r="V120" s="206">
        <f>FBT!V$33</f>
        <v>860.21285303060097</v>
      </c>
      <c r="W120" s="206">
        <f>FBT!W$33</f>
        <v>856.14921154034369</v>
      </c>
      <c r="X120" s="206">
        <f>FBT!X$33</f>
        <v>809.73371320991737</v>
      </c>
      <c r="Y120" s="206">
        <f>FBT!Y$33</f>
        <v>751.00377678334439</v>
      </c>
    </row>
    <row r="121" spans="1:25" ht="12" customHeight="1" x14ac:dyDescent="0.25">
      <c r="A121" s="12" t="s">
        <v>64</v>
      </c>
      <c r="B121" s="204">
        <f>TRE!B$33</f>
        <v>624.22490138648982</v>
      </c>
      <c r="C121" s="204">
        <f>TRE!C$33</f>
        <v>632.58301689278096</v>
      </c>
      <c r="D121" s="204">
        <f>TRE!D$33</f>
        <v>610.1669551132743</v>
      </c>
      <c r="E121" s="204">
        <f>TRE!E$33</f>
        <v>584.34653895890051</v>
      </c>
      <c r="F121" s="204">
        <f>TRE!F$33</f>
        <v>325.40584801764442</v>
      </c>
      <c r="G121" s="204">
        <f>TRE!G$33</f>
        <v>322.36057305628037</v>
      </c>
      <c r="H121" s="204">
        <f>TRE!H$33</f>
        <v>379.02358401609888</v>
      </c>
      <c r="I121" s="204">
        <f>TRE!I$33</f>
        <v>354.4597944133248</v>
      </c>
      <c r="J121" s="204">
        <f>TRE!J$33</f>
        <v>375.45681357303749</v>
      </c>
      <c r="K121" s="204">
        <f>TRE!K$33</f>
        <v>362.69267835117029</v>
      </c>
      <c r="L121" s="204">
        <f>TRE!L$33</f>
        <v>448.9051668409777</v>
      </c>
      <c r="M121" s="204">
        <f>TRE!M$33</f>
        <v>433.47307147215457</v>
      </c>
      <c r="N121" s="204">
        <f>TRE!N$33</f>
        <v>448.03949199358942</v>
      </c>
      <c r="O121" s="204">
        <f>TRE!O$33</f>
        <v>402.10251069234641</v>
      </c>
      <c r="P121" s="204">
        <f>TRE!P$33</f>
        <v>360.47628179743089</v>
      </c>
      <c r="Q121" s="204">
        <f>TRE!Q$33</f>
        <v>344.91285936201689</v>
      </c>
      <c r="R121" s="204">
        <f>TRE!R$33</f>
        <v>396.54625622972497</v>
      </c>
      <c r="S121" s="204">
        <f>TRE!S$33</f>
        <v>411.61621798879332</v>
      </c>
      <c r="T121" s="204">
        <f>TRE!T$33</f>
        <v>392.85508399642379</v>
      </c>
      <c r="U121" s="204">
        <f>TRE!U$33</f>
        <v>455.30058144631778</v>
      </c>
      <c r="V121" s="204">
        <f>TRE!V$33</f>
        <v>441.26364059344729</v>
      </c>
      <c r="W121" s="204">
        <f>TRE!W$33</f>
        <v>467.4617678273782</v>
      </c>
      <c r="X121" s="204">
        <f>TRE!X$33</f>
        <v>446.85707237348498</v>
      </c>
      <c r="Y121" s="204">
        <f>TRE!Y$33</f>
        <v>454.49068002997382</v>
      </c>
    </row>
    <row r="122" spans="1:25" ht="12" customHeight="1" x14ac:dyDescent="0.25">
      <c r="A122" s="12" t="s">
        <v>65</v>
      </c>
      <c r="B122" s="204">
        <f>MAE!B$33</f>
        <v>970.17266991145584</v>
      </c>
      <c r="C122" s="204">
        <f>MAE!C$33</f>
        <v>835.57543154693644</v>
      </c>
      <c r="D122" s="204">
        <f>MAE!D$33</f>
        <v>769.81291343500493</v>
      </c>
      <c r="E122" s="204">
        <f>MAE!E$33</f>
        <v>1043.298684525384</v>
      </c>
      <c r="F122" s="204">
        <f>MAE!F$33</f>
        <v>665.98478039996849</v>
      </c>
      <c r="G122" s="204">
        <f>MAE!G$33</f>
        <v>954.44698398748733</v>
      </c>
      <c r="H122" s="204">
        <f>MAE!H$33</f>
        <v>1005.858853763052</v>
      </c>
      <c r="I122" s="204">
        <f>MAE!I$33</f>
        <v>1026.270860342471</v>
      </c>
      <c r="J122" s="204">
        <f>MAE!J$33</f>
        <v>880.45564813837063</v>
      </c>
      <c r="K122" s="204">
        <f>MAE!K$33</f>
        <v>779.13746438108046</v>
      </c>
      <c r="L122" s="204">
        <f>MAE!L$33</f>
        <v>814.54734629108486</v>
      </c>
      <c r="M122" s="204">
        <f>MAE!M$33</f>
        <v>684.56012236217771</v>
      </c>
      <c r="N122" s="204">
        <f>MAE!N$33</f>
        <v>688.63688735231176</v>
      </c>
      <c r="O122" s="204">
        <f>MAE!O$33</f>
        <v>655.12493141926052</v>
      </c>
      <c r="P122" s="204">
        <f>MAE!P$33</f>
        <v>592.03963257698001</v>
      </c>
      <c r="Q122" s="204">
        <f>MAE!Q$33</f>
        <v>688.91071995226389</v>
      </c>
      <c r="R122" s="204">
        <f>MAE!R$33</f>
        <v>643.33652045314921</v>
      </c>
      <c r="S122" s="204">
        <f>MAE!S$33</f>
        <v>661.01577522703656</v>
      </c>
      <c r="T122" s="204">
        <f>MAE!T$33</f>
        <v>600.3746089081892</v>
      </c>
      <c r="U122" s="204">
        <f>MAE!U$33</f>
        <v>593.96395766504179</v>
      </c>
      <c r="V122" s="204">
        <f>MAE!V$33</f>
        <v>568.47230251003703</v>
      </c>
      <c r="W122" s="204">
        <f>MAE!W$33</f>
        <v>635.40138411720545</v>
      </c>
      <c r="X122" s="204">
        <f>MAE!X$33</f>
        <v>546.49910461943659</v>
      </c>
      <c r="Y122" s="204">
        <f>MAE!Y$33</f>
        <v>505.74627406281678</v>
      </c>
    </row>
    <row r="123" spans="1:25" ht="12" customHeight="1" x14ac:dyDescent="0.25">
      <c r="A123" s="12" t="s">
        <v>66</v>
      </c>
      <c r="B123" s="204">
        <f>TEL!B$33</f>
        <v>560.64070357049263</v>
      </c>
      <c r="C123" s="204">
        <f>TEL!C$33</f>
        <v>412.19574383973332</v>
      </c>
      <c r="D123" s="204">
        <f>TEL!D$33</f>
        <v>384.78909941905079</v>
      </c>
      <c r="E123" s="204">
        <f>TEL!E$33</f>
        <v>368.26912478820259</v>
      </c>
      <c r="F123" s="204">
        <f>TEL!F$33</f>
        <v>372.41710641177269</v>
      </c>
      <c r="G123" s="204">
        <f>TEL!G$33</f>
        <v>357.69633830101259</v>
      </c>
      <c r="H123" s="204">
        <f>TEL!H$33</f>
        <v>329.53986979625591</v>
      </c>
      <c r="I123" s="204">
        <f>TEL!I$33</f>
        <v>287.00014381727698</v>
      </c>
      <c r="J123" s="204">
        <f>TEL!J$33</f>
        <v>225.30348009570139</v>
      </c>
      <c r="K123" s="204">
        <f>TEL!K$33</f>
        <v>131.02764201218119</v>
      </c>
      <c r="L123" s="204">
        <f>TEL!L$33</f>
        <v>147.66882891499091</v>
      </c>
      <c r="M123" s="204">
        <f>TEL!M$33</f>
        <v>136.51033873725311</v>
      </c>
      <c r="N123" s="204">
        <f>TEL!N$33</f>
        <v>130.904792873952</v>
      </c>
      <c r="O123" s="204">
        <f>TEL!O$33</f>
        <v>131.50448921989121</v>
      </c>
      <c r="P123" s="204">
        <f>TEL!P$33</f>
        <v>140.02405176531309</v>
      </c>
      <c r="Q123" s="204">
        <f>TEL!Q$33</f>
        <v>131.94058504595421</v>
      </c>
      <c r="R123" s="204">
        <f>TEL!R$33</f>
        <v>130.91682458581741</v>
      </c>
      <c r="S123" s="204">
        <f>TEL!S$33</f>
        <v>137.96269607468511</v>
      </c>
      <c r="T123" s="204">
        <f>TEL!T$33</f>
        <v>125.2281695115566</v>
      </c>
      <c r="U123" s="204">
        <f>TEL!U$33</f>
        <v>126.1631037677552</v>
      </c>
      <c r="V123" s="204">
        <f>TEL!V$33</f>
        <v>131.20292339955159</v>
      </c>
      <c r="W123" s="204">
        <f>TEL!W$33</f>
        <v>244.13767112343419</v>
      </c>
      <c r="X123" s="204">
        <f>TEL!X$33</f>
        <v>236.93200858152639</v>
      </c>
      <c r="Y123" s="204">
        <f>TEL!Y$33</f>
        <v>203.82653691320979</v>
      </c>
    </row>
    <row r="124" spans="1:25" ht="12" customHeight="1" x14ac:dyDescent="0.25">
      <c r="A124" s="12" t="s">
        <v>67</v>
      </c>
      <c r="B124" s="204">
        <f>WWP!B$33</f>
        <v>130.48290058774589</v>
      </c>
      <c r="C124" s="204">
        <f>WWP!C$33</f>
        <v>112.5483322301594</v>
      </c>
      <c r="D124" s="204">
        <f>WWP!D$33</f>
        <v>102.6752122515766</v>
      </c>
      <c r="E124" s="204">
        <f>WWP!E$33</f>
        <v>130.89201737727669</v>
      </c>
      <c r="F124" s="204">
        <f>WWP!F$33</f>
        <v>82.5195331013458</v>
      </c>
      <c r="G124" s="204">
        <f>WWP!G$33</f>
        <v>82.498970885610888</v>
      </c>
      <c r="H124" s="204">
        <f>WWP!H$33</f>
        <v>89.629870506075576</v>
      </c>
      <c r="I124" s="204">
        <f>WWP!I$33</f>
        <v>85.202362231725274</v>
      </c>
      <c r="J124" s="204">
        <f>WWP!J$33</f>
        <v>80.310125318278722</v>
      </c>
      <c r="K124" s="204">
        <f>WWP!K$33</f>
        <v>84.388117542691816</v>
      </c>
      <c r="L124" s="204">
        <f>WWP!L$33</f>
        <v>101.1182539136298</v>
      </c>
      <c r="M124" s="204">
        <f>WWP!M$33</f>
        <v>96.595169077805835</v>
      </c>
      <c r="N124" s="204">
        <f>WWP!N$33</f>
        <v>97.964879815815735</v>
      </c>
      <c r="O124" s="204">
        <f>WWP!O$33</f>
        <v>94.053874709848671</v>
      </c>
      <c r="P124" s="204">
        <f>WWP!P$33</f>
        <v>72.254290023012842</v>
      </c>
      <c r="Q124" s="204">
        <f>WWP!Q$33</f>
        <v>62.501617169041673</v>
      </c>
      <c r="R124" s="204">
        <f>WWP!R$33</f>
        <v>45.590093087737962</v>
      </c>
      <c r="S124" s="204">
        <f>WWP!S$33</f>
        <v>44.864570379175127</v>
      </c>
      <c r="T124" s="204">
        <f>WWP!T$33</f>
        <v>41.912082637517287</v>
      </c>
      <c r="U124" s="204">
        <f>WWP!U$33</f>
        <v>51.289941865501099</v>
      </c>
      <c r="V124" s="204">
        <f>WWP!V$33</f>
        <v>48.384861449262281</v>
      </c>
      <c r="W124" s="204">
        <f>WWP!W$33</f>
        <v>65.802191120712024</v>
      </c>
      <c r="X124" s="204">
        <f>WWP!X$33</f>
        <v>71.714160970914946</v>
      </c>
      <c r="Y124" s="204">
        <f>WWP!Y$33</f>
        <v>83.610646577075684</v>
      </c>
    </row>
    <row r="125" spans="1:25" ht="12" customHeight="1" x14ac:dyDescent="0.25">
      <c r="A125" s="12" t="s">
        <v>68</v>
      </c>
      <c r="B125" s="204">
        <f>OIS!B$33</f>
        <v>3835.0779935772648</v>
      </c>
      <c r="C125" s="204">
        <f>OIS!C$33</f>
        <v>2682.3644009021368</v>
      </c>
      <c r="D125" s="204">
        <f>OIS!D$33</f>
        <v>2537.5669568419912</v>
      </c>
      <c r="E125" s="204">
        <f>OIS!E$33</f>
        <v>2024.226239102185</v>
      </c>
      <c r="F125" s="204">
        <f>OIS!F$33</f>
        <v>1907.207050454831</v>
      </c>
      <c r="G125" s="204">
        <f>OIS!G$33</f>
        <v>1013.873666911002</v>
      </c>
      <c r="H125" s="204">
        <f>OIS!H$33</f>
        <v>1204.2486036137941</v>
      </c>
      <c r="I125" s="204">
        <f>OIS!I$33</f>
        <v>1213.659935583202</v>
      </c>
      <c r="J125" s="204">
        <f>OIS!J$33</f>
        <v>1157.3091981759981</v>
      </c>
      <c r="K125" s="204">
        <f>OIS!K$33</f>
        <v>1198.6584652597639</v>
      </c>
      <c r="L125" s="204">
        <f>OIS!L$33</f>
        <v>1234.731847429066</v>
      </c>
      <c r="M125" s="204">
        <f>OIS!M$33</f>
        <v>1129.1747169610719</v>
      </c>
      <c r="N125" s="204">
        <f>OIS!N$33</f>
        <v>1125.467780687394</v>
      </c>
      <c r="O125" s="204">
        <f>OIS!O$33</f>
        <v>953.59569783441361</v>
      </c>
      <c r="P125" s="204">
        <f>OIS!P$33</f>
        <v>1103.255649048818</v>
      </c>
      <c r="Q125" s="204">
        <f>OIS!Q$33</f>
        <v>1175.962668311674</v>
      </c>
      <c r="R125" s="204">
        <f>OIS!R$33</f>
        <v>864.30996329178834</v>
      </c>
      <c r="S125" s="204">
        <f>OIS!S$33</f>
        <v>792.39844034947964</v>
      </c>
      <c r="T125" s="204">
        <f>OIS!T$33</f>
        <v>764.57835469688803</v>
      </c>
      <c r="U125" s="204">
        <f>OIS!U$33</f>
        <v>655.36727066624496</v>
      </c>
      <c r="V125" s="204">
        <f>OIS!V$33</f>
        <v>640.42164980113739</v>
      </c>
      <c r="W125" s="204">
        <f>OIS!W$33</f>
        <v>735.56927424528078</v>
      </c>
      <c r="X125" s="204">
        <f>OIS!X$33</f>
        <v>628.38831659637708</v>
      </c>
      <c r="Y125" s="204">
        <f>OIS!Y$33</f>
        <v>634.59176788068464</v>
      </c>
    </row>
    <row r="126" spans="1:25" ht="12" customHeight="1" x14ac:dyDescent="0.25">
      <c r="A126" s="28" t="s">
        <v>85</v>
      </c>
      <c r="B126" s="214">
        <f>Ind_Summary_emi!B43</f>
        <v>140.66574</v>
      </c>
      <c r="C126" s="214">
        <f>Ind_Summary_emi!C43</f>
        <v>111.19458</v>
      </c>
      <c r="D126" s="214">
        <f>Ind_Summary_emi!D43</f>
        <v>96.487340000000003</v>
      </c>
      <c r="E126" s="214">
        <f>Ind_Summary_emi!E43</f>
        <v>102.99137</v>
      </c>
      <c r="F126" s="214">
        <f>Ind_Summary_emi!F43</f>
        <v>117.72923</v>
      </c>
      <c r="G126" s="214">
        <f>Ind_Summary_emi!G43</f>
        <v>121.20249</v>
      </c>
      <c r="H126" s="214">
        <f>Ind_Summary_emi!H43</f>
        <v>129.34290999999999</v>
      </c>
      <c r="I126" s="214">
        <f>Ind_Summary_emi!I43</f>
        <v>144.97302999999999</v>
      </c>
      <c r="J126" s="214">
        <f>Ind_Summary_emi!J43</f>
        <v>111.87208</v>
      </c>
      <c r="K126" s="214">
        <f>Ind_Summary_emi!K43</f>
        <v>100.18631999999999</v>
      </c>
      <c r="L126" s="214">
        <f>Ind_Summary_emi!L43</f>
        <v>114.84701</v>
      </c>
      <c r="M126" s="214">
        <f>Ind_Summary_emi!M43</f>
        <v>126.33754</v>
      </c>
      <c r="N126" s="214">
        <f>Ind_Summary_emi!N43</f>
        <v>109.85713</v>
      </c>
      <c r="O126" s="214">
        <f>Ind_Summary_emi!O43</f>
        <v>116.67919000000001</v>
      </c>
      <c r="P126" s="214">
        <f>Ind_Summary_emi!P43</f>
        <v>117.43210000000001</v>
      </c>
      <c r="Q126" s="214">
        <f>Ind_Summary_emi!Q43</f>
        <v>141.90732</v>
      </c>
      <c r="R126" s="214">
        <f>Ind_Summary_emi!R43</f>
        <v>141.82026999999999</v>
      </c>
      <c r="S126" s="214">
        <f>Ind_Summary_emi!S43</f>
        <v>147.31862000000001</v>
      </c>
      <c r="T126" s="214">
        <f>Ind_Summary_emi!T43</f>
        <v>161.22302999999999</v>
      </c>
      <c r="U126" s="214">
        <f>Ind_Summary_emi!U43</f>
        <v>156.50217000000001</v>
      </c>
      <c r="V126" s="214">
        <f>Ind_Summary_emi!V43</f>
        <v>131.24178000000001</v>
      </c>
      <c r="W126" s="214">
        <f>Ind_Summary_emi!W43</f>
        <v>137.93127000000001</v>
      </c>
      <c r="X126" s="214">
        <f>Ind_Summary_emi!X43</f>
        <v>124.40569000000001</v>
      </c>
      <c r="Y126" s="214">
        <f>Ind_Summary_emi!Y43</f>
        <v>121.88378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173.13313045296698</v>
      </c>
      <c r="C128" s="203">
        <f t="shared" si="8"/>
        <v>161.86035414663758</v>
      </c>
      <c r="D128" s="203">
        <f t="shared" si="8"/>
        <v>158.70176666708633</v>
      </c>
      <c r="E128" s="203">
        <f t="shared" si="8"/>
        <v>155.79899951009421</v>
      </c>
      <c r="F128" s="203">
        <f t="shared" si="8"/>
        <v>147.21798376339345</v>
      </c>
      <c r="G128" s="203">
        <f t="shared" si="8"/>
        <v>135.62062873103855</v>
      </c>
      <c r="H128" s="203">
        <f t="shared" si="8"/>
        <v>124.63806707077975</v>
      </c>
      <c r="I128" s="203">
        <f t="shared" si="8"/>
        <v>113.880469901143</v>
      </c>
      <c r="J128" s="203">
        <f t="shared" si="8"/>
        <v>109.89143348258946</v>
      </c>
      <c r="K128" s="203">
        <f t="shared" si="8"/>
        <v>111.73030134704146</v>
      </c>
      <c r="L128" s="203">
        <f t="shared" si="8"/>
        <v>99.882200812529476</v>
      </c>
      <c r="M128" s="203">
        <f t="shared" si="8"/>
        <v>94.259422403285413</v>
      </c>
      <c r="N128" s="203">
        <f t="shared" si="8"/>
        <v>96.467175283086647</v>
      </c>
      <c r="O128" s="203">
        <f t="shared" si="8"/>
        <v>93.106200230660107</v>
      </c>
      <c r="P128" s="203">
        <f t="shared" si="8"/>
        <v>84.437923381141061</v>
      </c>
      <c r="Q128" s="203">
        <f t="shared" si="8"/>
        <v>81.754486549288231</v>
      </c>
      <c r="R128" s="203">
        <f t="shared" si="8"/>
        <v>79.822462397899713</v>
      </c>
      <c r="S128" s="203">
        <f t="shared" si="8"/>
        <v>81.198193583992946</v>
      </c>
      <c r="T128" s="203">
        <f t="shared" si="8"/>
        <v>80.839821081046068</v>
      </c>
      <c r="U128" s="203">
        <f t="shared" si="8"/>
        <v>78.274543074321087</v>
      </c>
      <c r="V128" s="203">
        <f t="shared" si="8"/>
        <v>86.56733010198252</v>
      </c>
      <c r="W128" s="203">
        <f t="shared" si="8"/>
        <v>93.280011502767621</v>
      </c>
      <c r="X128" s="203">
        <f t="shared" si="8"/>
        <v>85.364849169224001</v>
      </c>
      <c r="Y128" s="203">
        <f t="shared" si="8"/>
        <v>74.161766634712791</v>
      </c>
    </row>
    <row r="129" spans="1:25" ht="12" customHeight="1" x14ac:dyDescent="0.25">
      <c r="A129" s="12" t="s">
        <v>14</v>
      </c>
      <c r="B129" s="204">
        <f t="shared" ref="B129:Y129" si="9">IF(B52=0,"",B52/B4*1000)</f>
        <v>849.97924145396917</v>
      </c>
      <c r="C129" s="204">
        <f t="shared" si="9"/>
        <v>939.49570258102312</v>
      </c>
      <c r="D129" s="204">
        <f t="shared" si="9"/>
        <v>948.91428232616579</v>
      </c>
      <c r="E129" s="204">
        <f t="shared" si="9"/>
        <v>873.85090549721701</v>
      </c>
      <c r="F129" s="204">
        <f t="shared" si="9"/>
        <v>749.11047518367616</v>
      </c>
      <c r="G129" s="204">
        <f t="shared" si="9"/>
        <v>615.33009635131486</v>
      </c>
      <c r="H129" s="204">
        <f t="shared" si="9"/>
        <v>591.88862557889195</v>
      </c>
      <c r="I129" s="204">
        <f t="shared" si="9"/>
        <v>573.35807433484229</v>
      </c>
      <c r="J129" s="204">
        <f t="shared" si="9"/>
        <v>645.44212297330796</v>
      </c>
      <c r="K129" s="204">
        <f t="shared" si="9"/>
        <v>999.81617107823479</v>
      </c>
      <c r="L129" s="204">
        <f t="shared" si="9"/>
        <v>870.146610212474</v>
      </c>
      <c r="M129" s="204">
        <f t="shared" si="9"/>
        <v>699.83640906250707</v>
      </c>
      <c r="N129" s="204">
        <f t="shared" si="9"/>
        <v>781.40332441577607</v>
      </c>
      <c r="O129" s="204">
        <f t="shared" si="9"/>
        <v>666.85046235439347</v>
      </c>
      <c r="P129" s="204">
        <f t="shared" si="9"/>
        <v>501.21623726956898</v>
      </c>
      <c r="Q129" s="204">
        <f t="shared" si="9"/>
        <v>505.40796912869467</v>
      </c>
      <c r="R129" s="204">
        <f t="shared" si="9"/>
        <v>525.2427388593394</v>
      </c>
      <c r="S129" s="204">
        <f t="shared" si="9"/>
        <v>626.37580638456109</v>
      </c>
      <c r="T129" s="204">
        <f t="shared" si="9"/>
        <v>582.6860582793779</v>
      </c>
      <c r="U129" s="204">
        <f t="shared" si="9"/>
        <v>613.75600087259386</v>
      </c>
      <c r="V129" s="204">
        <f t="shared" si="9"/>
        <v>820.47376414016037</v>
      </c>
      <c r="W129" s="204">
        <f t="shared" si="9"/>
        <v>976.91427594544768</v>
      </c>
      <c r="X129" s="204">
        <f t="shared" si="9"/>
        <v>935.5684295019804</v>
      </c>
      <c r="Y129" s="204">
        <f t="shared" si="9"/>
        <v>848.87729845867989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630.93153937320335</v>
      </c>
      <c r="C130" s="205">
        <f t="shared" si="10"/>
        <v>749.77536161579189</v>
      </c>
      <c r="D130" s="205">
        <f t="shared" si="10"/>
        <v>557.65307516132282</v>
      </c>
      <c r="E130" s="205">
        <f t="shared" si="10"/>
        <v>740.60779227792409</v>
      </c>
      <c r="F130" s="205">
        <f t="shared" si="10"/>
        <v>584.85506691488592</v>
      </c>
      <c r="G130" s="205">
        <f t="shared" si="10"/>
        <v>457.73939423699875</v>
      </c>
      <c r="H130" s="205">
        <f t="shared" si="10"/>
        <v>462.77501958029762</v>
      </c>
      <c r="I130" s="205">
        <f t="shared" si="10"/>
        <v>421.46766560337983</v>
      </c>
      <c r="J130" s="205">
        <f t="shared" si="10"/>
        <v>355.41903806895021</v>
      </c>
      <c r="K130" s="205">
        <f t="shared" si="10"/>
        <v>264.71842611269534</v>
      </c>
      <c r="L130" s="205">
        <f t="shared" si="10"/>
        <v>252.98263569452317</v>
      </c>
      <c r="M130" s="205">
        <f t="shared" si="10"/>
        <v>245.86537056447972</v>
      </c>
      <c r="N130" s="205">
        <f t="shared" si="10"/>
        <v>200.50740277348012</v>
      </c>
      <c r="O130" s="205">
        <f t="shared" si="10"/>
        <v>259.093408751769</v>
      </c>
      <c r="P130" s="205">
        <f t="shared" si="10"/>
        <v>227.08333210206541</v>
      </c>
      <c r="Q130" s="205">
        <f t="shared" si="10"/>
        <v>158.28358611335011</v>
      </c>
      <c r="R130" s="205">
        <f t="shared" si="10"/>
        <v>200.90635005158725</v>
      </c>
      <c r="S130" s="205">
        <f t="shared" si="10"/>
        <v>211.66311413348697</v>
      </c>
      <c r="T130" s="205">
        <f t="shared" si="10"/>
        <v>239.80964819313417</v>
      </c>
      <c r="U130" s="205">
        <f t="shared" si="10"/>
        <v>236.49099103863912</v>
      </c>
      <c r="V130" s="205">
        <f t="shared" si="10"/>
        <v>237.91183488953328</v>
      </c>
      <c r="W130" s="205">
        <f t="shared" si="10"/>
        <v>398.21113785205631</v>
      </c>
      <c r="X130" s="205">
        <f t="shared" si="10"/>
        <v>335.49834888459469</v>
      </c>
      <c r="Y130" s="205">
        <f t="shared" si="10"/>
        <v>295.23782799867007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278.27116685278583</v>
      </c>
      <c r="C132" s="204">
        <f t="shared" si="12"/>
        <v>198.86374385886361</v>
      </c>
      <c r="D132" s="204">
        <f t="shared" si="12"/>
        <v>176.0250331724026</v>
      </c>
      <c r="E132" s="204">
        <f t="shared" si="12"/>
        <v>168.46175876019419</v>
      </c>
      <c r="F132" s="204">
        <f t="shared" si="12"/>
        <v>180.55428021620216</v>
      </c>
      <c r="G132" s="204">
        <f t="shared" si="12"/>
        <v>140.47809130997274</v>
      </c>
      <c r="H132" s="204">
        <f t="shared" si="12"/>
        <v>166.87446059460538</v>
      </c>
      <c r="I132" s="204">
        <f t="shared" si="12"/>
        <v>157.326635452939</v>
      </c>
      <c r="J132" s="204">
        <f t="shared" si="12"/>
        <v>156.60656257514967</v>
      </c>
      <c r="K132" s="204">
        <f t="shared" si="12"/>
        <v>187.54747473414196</v>
      </c>
      <c r="L132" s="204">
        <f t="shared" si="12"/>
        <v>189.94451892872212</v>
      </c>
      <c r="M132" s="204">
        <f t="shared" si="12"/>
        <v>102.61091661238045</v>
      </c>
      <c r="N132" s="204">
        <f t="shared" si="12"/>
        <v>105.05762200907508</v>
      </c>
      <c r="O132" s="204">
        <f t="shared" si="12"/>
        <v>134.03879716782001</v>
      </c>
      <c r="P132" s="204">
        <f t="shared" si="12"/>
        <v>111.99298240201861</v>
      </c>
      <c r="Q132" s="204">
        <f t="shared" si="12"/>
        <v>43.013740760164012</v>
      </c>
      <c r="R132" s="204">
        <f t="shared" si="12"/>
        <v>44.769161739333434</v>
      </c>
      <c r="S132" s="204">
        <f t="shared" si="12"/>
        <v>40.196960320524816</v>
      </c>
      <c r="T132" s="204">
        <f t="shared" si="12"/>
        <v>44.506668967828638</v>
      </c>
      <c r="U132" s="204">
        <f t="shared" si="12"/>
        <v>44.354796464983558</v>
      </c>
      <c r="V132" s="204">
        <f t="shared" si="12"/>
        <v>50.749529813270996</v>
      </c>
      <c r="W132" s="204">
        <f t="shared" si="12"/>
        <v>56.971935127823528</v>
      </c>
      <c r="X132" s="204">
        <f t="shared" si="12"/>
        <v>46.415950459171903</v>
      </c>
      <c r="Y132" s="204">
        <f t="shared" si="12"/>
        <v>46.354798246905581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820.80572553140541</v>
      </c>
      <c r="C133" s="204">
        <f t="shared" si="13"/>
        <v>957.59580943496132</v>
      </c>
      <c r="D133" s="204">
        <f t="shared" si="13"/>
        <v>665.96181218247602</v>
      </c>
      <c r="E133" s="204">
        <f t="shared" si="13"/>
        <v>957.00839610499236</v>
      </c>
      <c r="F133" s="204">
        <f t="shared" si="13"/>
        <v>725.24394698394576</v>
      </c>
      <c r="G133" s="204">
        <f t="shared" si="13"/>
        <v>593.21700941584231</v>
      </c>
      <c r="H133" s="204">
        <f t="shared" si="13"/>
        <v>595.35751034106602</v>
      </c>
      <c r="I133" s="204">
        <f t="shared" si="13"/>
        <v>539.81984381320217</v>
      </c>
      <c r="J133" s="204">
        <f t="shared" si="13"/>
        <v>440.62438470915021</v>
      </c>
      <c r="K133" s="204">
        <f t="shared" si="13"/>
        <v>274.34457738077106</v>
      </c>
      <c r="L133" s="204">
        <f t="shared" si="13"/>
        <v>263.75166506644217</v>
      </c>
      <c r="M133" s="204">
        <f t="shared" si="13"/>
        <v>307.26013654395086</v>
      </c>
      <c r="N133" s="204">
        <f t="shared" si="13"/>
        <v>241.41445167251081</v>
      </c>
      <c r="O133" s="204">
        <f t="shared" si="13"/>
        <v>312.68824228774724</v>
      </c>
      <c r="P133" s="204">
        <f t="shared" si="13"/>
        <v>276.40776768779972</v>
      </c>
      <c r="Q133" s="204">
        <f t="shared" si="13"/>
        <v>286.67676602226226</v>
      </c>
      <c r="R133" s="204">
        <f t="shared" si="13"/>
        <v>508.75198259752921</v>
      </c>
      <c r="S133" s="204">
        <f t="shared" si="13"/>
        <v>465.31096437440971</v>
      </c>
      <c r="T133" s="204">
        <f t="shared" si="13"/>
        <v>594.98891036437624</v>
      </c>
      <c r="U133" s="204">
        <f t="shared" si="13"/>
        <v>616.97217216660545</v>
      </c>
      <c r="V133" s="204">
        <f t="shared" si="13"/>
        <v>627.75667448784861</v>
      </c>
      <c r="W133" s="204">
        <f t="shared" si="13"/>
        <v>1947.2883625802497</v>
      </c>
      <c r="X133" s="204">
        <f t="shared" si="13"/>
        <v>1746.8579117933489</v>
      </c>
      <c r="Y133" s="204">
        <f t="shared" si="13"/>
        <v>701.62979710470734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522.50803623654019</v>
      </c>
      <c r="C134" s="205">
        <f t="shared" si="14"/>
        <v>480.15097656890953</v>
      </c>
      <c r="D134" s="205">
        <f t="shared" si="14"/>
        <v>528.72314536165356</v>
      </c>
      <c r="E134" s="205">
        <f t="shared" si="14"/>
        <v>593.98530163281828</v>
      </c>
      <c r="F134" s="205">
        <f t="shared" si="14"/>
        <v>665.47687367988624</v>
      </c>
      <c r="G134" s="205">
        <f t="shared" si="14"/>
        <v>635.76415288337046</v>
      </c>
      <c r="H134" s="205">
        <f t="shared" si="14"/>
        <v>609.16235760537086</v>
      </c>
      <c r="I134" s="205">
        <f t="shared" si="14"/>
        <v>495.12195442628462</v>
      </c>
      <c r="J134" s="205">
        <f t="shared" si="14"/>
        <v>466.80635241234666</v>
      </c>
      <c r="K134" s="205">
        <f t="shared" si="14"/>
        <v>614.49810298763305</v>
      </c>
      <c r="L134" s="205">
        <f t="shared" si="14"/>
        <v>433.227917244602</v>
      </c>
      <c r="M134" s="205">
        <f t="shared" si="14"/>
        <v>409.62273725621787</v>
      </c>
      <c r="N134" s="205">
        <f t="shared" si="14"/>
        <v>381.00548359716879</v>
      </c>
      <c r="O134" s="205">
        <f t="shared" si="14"/>
        <v>384.50813101427713</v>
      </c>
      <c r="P134" s="205">
        <f t="shared" si="14"/>
        <v>308.2475571572233</v>
      </c>
      <c r="Q134" s="205">
        <f t="shared" si="14"/>
        <v>268.31368381831311</v>
      </c>
      <c r="R134" s="205">
        <f t="shared" si="14"/>
        <v>260.21406959906386</v>
      </c>
      <c r="S134" s="205">
        <f t="shared" si="14"/>
        <v>272.87263840508831</v>
      </c>
      <c r="T134" s="205">
        <f t="shared" si="14"/>
        <v>296.95574403109197</v>
      </c>
      <c r="U134" s="205">
        <f t="shared" si="14"/>
        <v>282.31473954016087</v>
      </c>
      <c r="V134" s="205">
        <f t="shared" si="14"/>
        <v>326.84613452873452</v>
      </c>
      <c r="W134" s="205">
        <f t="shared" si="14"/>
        <v>372.88352589617313</v>
      </c>
      <c r="X134" s="205">
        <f t="shared" si="14"/>
        <v>264.86235404121118</v>
      </c>
      <c r="Y134" s="205">
        <f t="shared" si="14"/>
        <v>263.45505447064909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1322.0599112535099</v>
      </c>
      <c r="C135" s="204">
        <f t="shared" si="15"/>
        <v>1248.5390458595073</v>
      </c>
      <c r="D135" s="204">
        <f t="shared" si="15"/>
        <v>1081.3238386394464</v>
      </c>
      <c r="E135" s="204">
        <f t="shared" si="15"/>
        <v>1254.4056293543122</v>
      </c>
      <c r="F135" s="204">
        <f t="shared" si="15"/>
        <v>1216.9451400641462</v>
      </c>
      <c r="G135" s="204">
        <f t="shared" si="15"/>
        <v>1209.3664103460828</v>
      </c>
      <c r="H135" s="204">
        <f t="shared" si="15"/>
        <v>1258.4394315681079</v>
      </c>
      <c r="I135" s="204">
        <f t="shared" si="15"/>
        <v>1096.6779436385134</v>
      </c>
      <c r="J135" s="204">
        <f t="shared" si="15"/>
        <v>1045.3811839586624</v>
      </c>
      <c r="K135" s="204">
        <f t="shared" si="15"/>
        <v>1585.9774883706471</v>
      </c>
      <c r="L135" s="204">
        <f t="shared" si="15"/>
        <v>1076.1170452916106</v>
      </c>
      <c r="M135" s="204">
        <f t="shared" si="15"/>
        <v>985.44469941725038</v>
      </c>
      <c r="N135" s="204">
        <f t="shared" si="15"/>
        <v>884.60995692961228</v>
      </c>
      <c r="O135" s="204">
        <f t="shared" si="15"/>
        <v>993.94988861511865</v>
      </c>
      <c r="P135" s="204">
        <f t="shared" si="15"/>
        <v>695.66080934882461</v>
      </c>
      <c r="Q135" s="204">
        <f t="shared" si="15"/>
        <v>537.34854053046683</v>
      </c>
      <c r="R135" s="204">
        <f t="shared" si="15"/>
        <v>581.41813569512362</v>
      </c>
      <c r="S135" s="204">
        <f t="shared" si="15"/>
        <v>519.36495560704736</v>
      </c>
      <c r="T135" s="204">
        <f t="shared" si="15"/>
        <v>594.47685670303656</v>
      </c>
      <c r="U135" s="204">
        <f t="shared" si="15"/>
        <v>588.3534625435168</v>
      </c>
      <c r="V135" s="204">
        <f t="shared" si="15"/>
        <v>899.9155842527814</v>
      </c>
      <c r="W135" s="204">
        <f t="shared" si="15"/>
        <v>780.44097301857209</v>
      </c>
      <c r="X135" s="204">
        <f t="shared" si="15"/>
        <v>437.18877433818625</v>
      </c>
      <c r="Y135" s="204">
        <f t="shared" si="15"/>
        <v>509.96206885150622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231.11058409299622</v>
      </c>
      <c r="C136" s="204">
        <f t="shared" si="16"/>
        <v>231.62844440624968</v>
      </c>
      <c r="D136" s="204">
        <f t="shared" si="16"/>
        <v>178.20351664210722</v>
      </c>
      <c r="E136" s="204">
        <f t="shared" si="16"/>
        <v>192.19606099741523</v>
      </c>
      <c r="F136" s="204">
        <f t="shared" si="16"/>
        <v>161.23325899906899</v>
      </c>
      <c r="G136" s="204">
        <f t="shared" si="16"/>
        <v>164.74866075655879</v>
      </c>
      <c r="H136" s="204">
        <f t="shared" si="16"/>
        <v>184.30712054834194</v>
      </c>
      <c r="I136" s="204">
        <f t="shared" si="16"/>
        <v>189.30478272320349</v>
      </c>
      <c r="J136" s="204">
        <f t="shared" si="16"/>
        <v>189.54739709936769</v>
      </c>
      <c r="K136" s="204">
        <f t="shared" si="16"/>
        <v>253.07981809666691</v>
      </c>
      <c r="L136" s="204">
        <f t="shared" si="16"/>
        <v>218.72502162401489</v>
      </c>
      <c r="M136" s="204">
        <f t="shared" si="16"/>
        <v>193.48662683944099</v>
      </c>
      <c r="N136" s="204">
        <f t="shared" si="16"/>
        <v>178.937166944193</v>
      </c>
      <c r="O136" s="204">
        <f t="shared" si="16"/>
        <v>183.28050991441648</v>
      </c>
      <c r="P136" s="204">
        <f t="shared" si="16"/>
        <v>158.30110471352697</v>
      </c>
      <c r="Q136" s="204">
        <f t="shared" si="16"/>
        <v>157.87686871993662</v>
      </c>
      <c r="R136" s="204">
        <f t="shared" si="16"/>
        <v>141.89072760145393</v>
      </c>
      <c r="S136" s="204">
        <f t="shared" si="16"/>
        <v>148.61880218779487</v>
      </c>
      <c r="T136" s="204">
        <f t="shared" si="16"/>
        <v>144.61129560156965</v>
      </c>
      <c r="U136" s="204">
        <f t="shared" si="16"/>
        <v>144.97718995202686</v>
      </c>
      <c r="V136" s="204">
        <f t="shared" si="16"/>
        <v>169.82038609271109</v>
      </c>
      <c r="W136" s="204">
        <f t="shared" si="16"/>
        <v>209.93346260393295</v>
      </c>
      <c r="X136" s="204">
        <f t="shared" si="16"/>
        <v>154.71974109762527</v>
      </c>
      <c r="Y136" s="204">
        <f t="shared" si="16"/>
        <v>139.58918646162545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48.228588112073794</v>
      </c>
      <c r="C137" s="204">
        <f t="shared" si="17"/>
        <v>48.228588112073794</v>
      </c>
      <c r="D137" s="204">
        <f t="shared" si="17"/>
        <v>48.228588112073801</v>
      </c>
      <c r="E137" s="204">
        <f t="shared" si="17"/>
        <v>48.228588112073801</v>
      </c>
      <c r="F137" s="204">
        <f t="shared" si="17"/>
        <v>48.228588112073808</v>
      </c>
      <c r="G137" s="204">
        <f t="shared" si="17"/>
        <v>48.228588112073794</v>
      </c>
      <c r="H137" s="204">
        <f t="shared" si="17"/>
        <v>48.228588112073822</v>
      </c>
      <c r="I137" s="204">
        <f t="shared" si="17"/>
        <v>48.228588112073794</v>
      </c>
      <c r="J137" s="204">
        <f t="shared" si="17"/>
        <v>48.228588112073801</v>
      </c>
      <c r="K137" s="204">
        <f t="shared" si="17"/>
        <v>48.228588112073837</v>
      </c>
      <c r="L137" s="204">
        <f t="shared" si="17"/>
        <v>48.228588112073808</v>
      </c>
      <c r="M137" s="204">
        <f t="shared" si="17"/>
        <v>48.228588112073794</v>
      </c>
      <c r="N137" s="204">
        <f t="shared" si="17"/>
        <v>48.228588112073808</v>
      </c>
      <c r="O137" s="204">
        <f t="shared" si="17"/>
        <v>48.228588112073822</v>
      </c>
      <c r="P137" s="204">
        <f t="shared" si="17"/>
        <v>48.228588112073794</v>
      </c>
      <c r="Q137" s="204">
        <f t="shared" si="17"/>
        <v>36.022822350086997</v>
      </c>
      <c r="R137" s="204">
        <f t="shared" si="17"/>
        <v>40.469336439489638</v>
      </c>
      <c r="S137" s="204">
        <f t="shared" si="17"/>
        <v>40.002694590045827</v>
      </c>
      <c r="T137" s="204">
        <f t="shared" si="17"/>
        <v>47.604552793105348</v>
      </c>
      <c r="U137" s="204">
        <f t="shared" si="17"/>
        <v>43.498993072696777</v>
      </c>
      <c r="V137" s="204">
        <f t="shared" si="17"/>
        <v>40.42736019682215</v>
      </c>
      <c r="W137" s="204">
        <f t="shared" si="17"/>
        <v>46.941174905987744</v>
      </c>
      <c r="X137" s="204">
        <f t="shared" si="17"/>
        <v>49.138206761970785</v>
      </c>
      <c r="Y137" s="204">
        <f t="shared" si="17"/>
        <v>48.774224116601047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330.97512751478001</v>
      </c>
      <c r="C138" s="205">
        <f t="shared" si="18"/>
        <v>335.72955362912285</v>
      </c>
      <c r="D138" s="205">
        <f t="shared" si="18"/>
        <v>355.1091812713783</v>
      </c>
      <c r="E138" s="205">
        <f t="shared" si="18"/>
        <v>376.00566741253317</v>
      </c>
      <c r="F138" s="205">
        <f t="shared" si="18"/>
        <v>377.86022185812658</v>
      </c>
      <c r="G138" s="205">
        <f t="shared" si="18"/>
        <v>361.71309266632051</v>
      </c>
      <c r="H138" s="205">
        <f t="shared" si="18"/>
        <v>340.49502246857855</v>
      </c>
      <c r="I138" s="205">
        <f t="shared" si="18"/>
        <v>357.67829910112232</v>
      </c>
      <c r="J138" s="205">
        <f t="shared" si="18"/>
        <v>366.57480951755906</v>
      </c>
      <c r="K138" s="205">
        <f t="shared" si="18"/>
        <v>350.476287800487</v>
      </c>
      <c r="L138" s="205">
        <f t="shared" si="18"/>
        <v>407.3082723209655</v>
      </c>
      <c r="M138" s="205">
        <f t="shared" si="18"/>
        <v>373.62916739979568</v>
      </c>
      <c r="N138" s="205">
        <f t="shared" si="18"/>
        <v>399.61126151131543</v>
      </c>
      <c r="O138" s="205">
        <f t="shared" si="18"/>
        <v>369.49555245291248</v>
      </c>
      <c r="P138" s="205">
        <f t="shared" si="18"/>
        <v>360.74261890631249</v>
      </c>
      <c r="Q138" s="205">
        <f t="shared" si="18"/>
        <v>347.47911610283438</v>
      </c>
      <c r="R138" s="205">
        <f t="shared" si="18"/>
        <v>388.5299163617558</v>
      </c>
      <c r="S138" s="205">
        <f t="shared" si="18"/>
        <v>390.27480712554575</v>
      </c>
      <c r="T138" s="205">
        <f t="shared" si="18"/>
        <v>374.92079486076017</v>
      </c>
      <c r="U138" s="205">
        <f t="shared" si="18"/>
        <v>368.00965173572587</v>
      </c>
      <c r="V138" s="205">
        <f t="shared" si="18"/>
        <v>395.47013611924933</v>
      </c>
      <c r="W138" s="205">
        <f t="shared" si="18"/>
        <v>378.71988756347281</v>
      </c>
      <c r="X138" s="205">
        <f t="shared" si="18"/>
        <v>371.67190290225761</v>
      </c>
      <c r="Y138" s="205">
        <f t="shared" si="18"/>
        <v>337.14448272512055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241.38680730641201</v>
      </c>
      <c r="C139" s="204">
        <f t="shared" si="19"/>
        <v>241.18598446869277</v>
      </c>
      <c r="D139" s="204">
        <f t="shared" si="19"/>
        <v>266.04349988086904</v>
      </c>
      <c r="E139" s="204">
        <f t="shared" si="19"/>
        <v>284.05554846385638</v>
      </c>
      <c r="F139" s="204">
        <f t="shared" si="19"/>
        <v>304.04382327834628</v>
      </c>
      <c r="G139" s="204">
        <f t="shared" si="19"/>
        <v>293.40670342502335</v>
      </c>
      <c r="H139" s="204">
        <f t="shared" si="19"/>
        <v>274.86433484329336</v>
      </c>
      <c r="I139" s="204">
        <f t="shared" si="19"/>
        <v>266.77549273221388</v>
      </c>
      <c r="J139" s="204">
        <f t="shared" si="19"/>
        <v>279.50779788199219</v>
      </c>
      <c r="K139" s="204">
        <f t="shared" si="19"/>
        <v>237.61300568284696</v>
      </c>
      <c r="L139" s="204">
        <f t="shared" si="19"/>
        <v>283.46565394105022</v>
      </c>
      <c r="M139" s="204">
        <f t="shared" si="19"/>
        <v>278.96181458151545</v>
      </c>
      <c r="N139" s="204">
        <f t="shared" si="19"/>
        <v>289.34290657963879</v>
      </c>
      <c r="O139" s="204">
        <f t="shared" si="19"/>
        <v>278.71686531103154</v>
      </c>
      <c r="P139" s="204">
        <f t="shared" si="19"/>
        <v>294.80837292340982</v>
      </c>
      <c r="Q139" s="204">
        <f t="shared" si="19"/>
        <v>272.65498352430137</v>
      </c>
      <c r="R139" s="204">
        <f t="shared" si="19"/>
        <v>321.38574935352943</v>
      </c>
      <c r="S139" s="204">
        <f t="shared" si="19"/>
        <v>362.934358983072</v>
      </c>
      <c r="T139" s="204">
        <f t="shared" si="19"/>
        <v>334.9092872069632</v>
      </c>
      <c r="U139" s="204">
        <f t="shared" si="19"/>
        <v>325.23319788059649</v>
      </c>
      <c r="V139" s="204">
        <f t="shared" si="19"/>
        <v>349.50350451855354</v>
      </c>
      <c r="W139" s="204">
        <f t="shared" si="19"/>
        <v>325.48712193922842</v>
      </c>
      <c r="X139" s="204">
        <f t="shared" si="19"/>
        <v>288.32293438730238</v>
      </c>
      <c r="Y139" s="204">
        <f t="shared" si="19"/>
        <v>281.81760174291105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465.89468307033985</v>
      </c>
      <c r="C140" s="204">
        <f t="shared" si="20"/>
        <v>447.00869093974086</v>
      </c>
      <c r="D140" s="204">
        <f t="shared" si="20"/>
        <v>493.0790521545054</v>
      </c>
      <c r="E140" s="204">
        <f t="shared" si="20"/>
        <v>526.46217877341269</v>
      </c>
      <c r="F140" s="204">
        <f t="shared" si="20"/>
        <v>563.50799873949256</v>
      </c>
      <c r="G140" s="204">
        <f t="shared" si="20"/>
        <v>543.7933995206472</v>
      </c>
      <c r="H140" s="204">
        <f t="shared" si="20"/>
        <v>525.7351615402747</v>
      </c>
      <c r="I140" s="204">
        <f t="shared" si="20"/>
        <v>555.89078870245146</v>
      </c>
      <c r="J140" s="204">
        <f t="shared" si="20"/>
        <v>582.42160335571191</v>
      </c>
      <c r="K140" s="204">
        <f t="shared" si="20"/>
        <v>571.84913973296477</v>
      </c>
      <c r="L140" s="204">
        <f t="shared" si="20"/>
        <v>691.95266741939031</v>
      </c>
      <c r="M140" s="204">
        <f t="shared" si="20"/>
        <v>698.10228224740172</v>
      </c>
      <c r="N140" s="204">
        <f t="shared" si="20"/>
        <v>700.46911076451636</v>
      </c>
      <c r="O140" s="204">
        <f t="shared" si="20"/>
        <v>632.91837276964952</v>
      </c>
      <c r="P140" s="204">
        <f t="shared" si="20"/>
        <v>603.86646238333503</v>
      </c>
      <c r="Q140" s="204">
        <f t="shared" si="20"/>
        <v>597.84854672852418</v>
      </c>
      <c r="R140" s="204">
        <f t="shared" si="20"/>
        <v>631.27002619614802</v>
      </c>
      <c r="S140" s="204">
        <f t="shared" si="20"/>
        <v>569.80547620733773</v>
      </c>
      <c r="T140" s="204">
        <f t="shared" si="20"/>
        <v>545.49381695478849</v>
      </c>
      <c r="U140" s="204">
        <f t="shared" si="20"/>
        <v>587.16335769493855</v>
      </c>
      <c r="V140" s="204">
        <f t="shared" si="20"/>
        <v>618.43852272290462</v>
      </c>
      <c r="W140" s="204">
        <f t="shared" si="20"/>
        <v>652.67822280547864</v>
      </c>
      <c r="X140" s="204">
        <f t="shared" si="20"/>
        <v>632.84114004121204</v>
      </c>
      <c r="Y140" s="204">
        <f t="shared" si="20"/>
        <v>467.84915236992572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277.92234811793793</v>
      </c>
      <c r="C141" s="204">
        <f t="shared" si="21"/>
        <v>271.27023899726419</v>
      </c>
      <c r="D141" s="204">
        <f t="shared" si="21"/>
        <v>285.29194550061396</v>
      </c>
      <c r="E141" s="204">
        <f t="shared" si="21"/>
        <v>296.19398535837456</v>
      </c>
      <c r="F141" s="204">
        <f t="shared" si="21"/>
        <v>296.81308418315052</v>
      </c>
      <c r="G141" s="204">
        <f t="shared" si="21"/>
        <v>278.48737990471739</v>
      </c>
      <c r="H141" s="204">
        <f t="shared" si="21"/>
        <v>274.54486686063001</v>
      </c>
      <c r="I141" s="204">
        <f t="shared" si="21"/>
        <v>287.08326315970447</v>
      </c>
      <c r="J141" s="204">
        <f t="shared" si="21"/>
        <v>297.32355327346789</v>
      </c>
      <c r="K141" s="204">
        <f t="shared" si="21"/>
        <v>312.59035932523324</v>
      </c>
      <c r="L141" s="204">
        <f t="shared" si="21"/>
        <v>314.06727920220874</v>
      </c>
      <c r="M141" s="204">
        <f t="shared" si="21"/>
        <v>231.11446879316625</v>
      </c>
      <c r="N141" s="204">
        <f t="shared" si="21"/>
        <v>295.312259179043</v>
      </c>
      <c r="O141" s="204">
        <f t="shared" si="21"/>
        <v>267.88655009840539</v>
      </c>
      <c r="P141" s="204">
        <f t="shared" si="21"/>
        <v>249.56628447780403</v>
      </c>
      <c r="Q141" s="204">
        <f t="shared" si="21"/>
        <v>245.16430580483799</v>
      </c>
      <c r="R141" s="204">
        <f t="shared" si="21"/>
        <v>276.3130461786447</v>
      </c>
      <c r="S141" s="204">
        <f t="shared" si="21"/>
        <v>285.027213526418</v>
      </c>
      <c r="T141" s="204">
        <f t="shared" si="21"/>
        <v>276.75000130951264</v>
      </c>
      <c r="U141" s="204">
        <f t="shared" si="21"/>
        <v>226.95016038839958</v>
      </c>
      <c r="V141" s="204">
        <f t="shared" si="21"/>
        <v>268.31025944048702</v>
      </c>
      <c r="W141" s="204">
        <f t="shared" si="21"/>
        <v>255.90638318466051</v>
      </c>
      <c r="X141" s="204">
        <f t="shared" si="21"/>
        <v>273.29687990796219</v>
      </c>
      <c r="Y141" s="204">
        <f t="shared" si="21"/>
        <v>300.20240925216029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309.02283961225845</v>
      </c>
      <c r="C142" s="205">
        <f t="shared" si="22"/>
        <v>332.1606283299194</v>
      </c>
      <c r="D142" s="205">
        <f t="shared" si="22"/>
        <v>372.1196565518718</v>
      </c>
      <c r="E142" s="205">
        <f t="shared" si="22"/>
        <v>261.28279269491884</v>
      </c>
      <c r="F142" s="205">
        <f t="shared" si="22"/>
        <v>233.83604860277677</v>
      </c>
      <c r="G142" s="205">
        <f t="shared" si="22"/>
        <v>343.1093157566562</v>
      </c>
      <c r="H142" s="205">
        <f t="shared" si="22"/>
        <v>315.90772805992401</v>
      </c>
      <c r="I142" s="205">
        <f t="shared" si="22"/>
        <v>308.80366241057919</v>
      </c>
      <c r="J142" s="205">
        <f t="shared" si="22"/>
        <v>306.22775759310622</v>
      </c>
      <c r="K142" s="205">
        <f t="shared" si="22"/>
        <v>332.85056826658189</v>
      </c>
      <c r="L142" s="205">
        <f t="shared" si="22"/>
        <v>306.01200382015656</v>
      </c>
      <c r="M142" s="205">
        <f t="shared" si="22"/>
        <v>324.07075512918408</v>
      </c>
      <c r="N142" s="205">
        <f t="shared" si="22"/>
        <v>359.30746167870052</v>
      </c>
      <c r="O142" s="205">
        <f t="shared" si="22"/>
        <v>358.18977188611416</v>
      </c>
      <c r="P142" s="205">
        <f t="shared" si="22"/>
        <v>340.40519803023648</v>
      </c>
      <c r="Q142" s="205">
        <f t="shared" si="22"/>
        <v>311.86063277662345</v>
      </c>
      <c r="R142" s="205">
        <f t="shared" si="22"/>
        <v>293.55012940877145</v>
      </c>
      <c r="S142" s="205">
        <f t="shared" si="22"/>
        <v>287.26285159705731</v>
      </c>
      <c r="T142" s="205">
        <f t="shared" si="22"/>
        <v>282.81111469151062</v>
      </c>
      <c r="U142" s="205">
        <f t="shared" si="22"/>
        <v>315.26988126607085</v>
      </c>
      <c r="V142" s="205">
        <f t="shared" si="22"/>
        <v>345.41880091479766</v>
      </c>
      <c r="W142" s="205">
        <f t="shared" si="22"/>
        <v>367.69796093375214</v>
      </c>
      <c r="X142" s="205">
        <f t="shared" si="22"/>
        <v>348.6486517001469</v>
      </c>
      <c r="Y142" s="205">
        <f t="shared" si="22"/>
        <v>325.44625545789916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2786.9772262474471</v>
      </c>
      <c r="C143" s="204">
        <f t="shared" si="23"/>
        <v>2967.4568361340184</v>
      </c>
      <c r="D143" s="204">
        <f t="shared" si="23"/>
        <v>3653.2641370447141</v>
      </c>
      <c r="E143" s="204">
        <f t="shared" si="23"/>
        <v>2735.0088701414443</v>
      </c>
      <c r="F143" s="204">
        <f t="shared" si="23"/>
        <v>2376.8984702559524</v>
      </c>
      <c r="G143" s="204">
        <f t="shared" si="23"/>
        <v>3507.5876856017562</v>
      </c>
      <c r="H143" s="204">
        <f t="shared" si="23"/>
        <v>3563.0455094853878</v>
      </c>
      <c r="I143" s="204">
        <f t="shared" si="23"/>
        <v>3631.9169011670783</v>
      </c>
      <c r="J143" s="204">
        <f t="shared" si="23"/>
        <v>3965.9483184183659</v>
      </c>
      <c r="K143" s="204">
        <f t="shared" si="23"/>
        <v>3994.6846314636496</v>
      </c>
      <c r="L143" s="204">
        <f t="shared" si="23"/>
        <v>3655.2415663431398</v>
      </c>
      <c r="M143" s="204">
        <f t="shared" si="23"/>
        <v>3828.6049219823644</v>
      </c>
      <c r="N143" s="204">
        <f t="shared" si="23"/>
        <v>3924.6071197062724</v>
      </c>
      <c r="O143" s="204">
        <f t="shared" si="23"/>
        <v>3899.1204744043812</v>
      </c>
      <c r="P143" s="204">
        <f t="shared" si="23"/>
        <v>3629.4531334445346</v>
      </c>
      <c r="Q143" s="204">
        <f t="shared" si="23"/>
        <v>3300.3309347911095</v>
      </c>
      <c r="R143" s="204">
        <f t="shared" si="23"/>
        <v>3091.6108762917452</v>
      </c>
      <c r="S143" s="204">
        <f t="shared" si="23"/>
        <v>3257.013006686916</v>
      </c>
      <c r="T143" s="204">
        <f t="shared" si="23"/>
        <v>3357.913028737989</v>
      </c>
      <c r="U143" s="204">
        <f t="shared" si="23"/>
        <v>3380.134919341046</v>
      </c>
      <c r="V143" s="204">
        <f t="shared" si="23"/>
        <v>3460.9213825360293</v>
      </c>
      <c r="W143" s="204">
        <f t="shared" si="23"/>
        <v>3980.1866051657416</v>
      </c>
      <c r="X143" s="204">
        <f t="shared" si="23"/>
        <v>3621.9470877395579</v>
      </c>
      <c r="Y143" s="204">
        <f t="shared" si="23"/>
        <v>3355.8447427822307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233.93610744353731</v>
      </c>
      <c r="C144" s="204">
        <f t="shared" si="24"/>
        <v>238.2514212002686</v>
      </c>
      <c r="D144" s="204">
        <f t="shared" si="24"/>
        <v>300.53861134435516</v>
      </c>
      <c r="E144" s="204">
        <f t="shared" si="24"/>
        <v>210.21926414224103</v>
      </c>
      <c r="F144" s="204">
        <f t="shared" si="24"/>
        <v>182.71972792967927</v>
      </c>
      <c r="G144" s="204">
        <f t="shared" si="24"/>
        <v>273.73803576541269</v>
      </c>
      <c r="H144" s="204">
        <f t="shared" si="24"/>
        <v>263.40444785026449</v>
      </c>
      <c r="I144" s="204">
        <f t="shared" si="24"/>
        <v>271.56250004691407</v>
      </c>
      <c r="J144" s="204">
        <f t="shared" si="24"/>
        <v>296.19853973559992</v>
      </c>
      <c r="K144" s="204">
        <f t="shared" si="24"/>
        <v>277.87947917824079</v>
      </c>
      <c r="L144" s="204">
        <f t="shared" si="24"/>
        <v>256.33867123148826</v>
      </c>
      <c r="M144" s="204">
        <f t="shared" si="24"/>
        <v>270.81257505138444</v>
      </c>
      <c r="N144" s="204">
        <f t="shared" si="24"/>
        <v>298.5633635746878</v>
      </c>
      <c r="O144" s="204">
        <f t="shared" si="24"/>
        <v>328.01479063237861</v>
      </c>
      <c r="P144" s="204">
        <f t="shared" si="24"/>
        <v>316.48110859805399</v>
      </c>
      <c r="Q144" s="204">
        <f t="shared" si="24"/>
        <v>298.09106209943855</v>
      </c>
      <c r="R144" s="204">
        <f t="shared" si="24"/>
        <v>280.75790459981988</v>
      </c>
      <c r="S144" s="204">
        <f t="shared" si="24"/>
        <v>254.98813915765956</v>
      </c>
      <c r="T144" s="204">
        <f t="shared" si="24"/>
        <v>276.09245346906778</v>
      </c>
      <c r="U144" s="204">
        <f t="shared" si="24"/>
        <v>248.27801964537716</v>
      </c>
      <c r="V144" s="204">
        <f t="shared" si="24"/>
        <v>252.35206075850337</v>
      </c>
      <c r="W144" s="204">
        <f t="shared" si="24"/>
        <v>279.59972966041079</v>
      </c>
      <c r="X144" s="204">
        <f t="shared" si="24"/>
        <v>286.08962044713235</v>
      </c>
      <c r="Y144" s="204">
        <f t="shared" si="24"/>
        <v>269.44742392442708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55.731016871831741</v>
      </c>
      <c r="C145" s="204">
        <f t="shared" si="25"/>
        <v>63.098411335964293</v>
      </c>
      <c r="D145" s="204">
        <f t="shared" si="25"/>
        <v>59.147621950914861</v>
      </c>
      <c r="E145" s="204">
        <f t="shared" si="25"/>
        <v>40.624304491757165</v>
      </c>
      <c r="F145" s="204">
        <f t="shared" si="25"/>
        <v>37.693872129134064</v>
      </c>
      <c r="G145" s="204">
        <f t="shared" si="25"/>
        <v>54.704316041355384</v>
      </c>
      <c r="H145" s="204">
        <f t="shared" si="25"/>
        <v>47.660966459192757</v>
      </c>
      <c r="I145" s="204">
        <f t="shared" si="25"/>
        <v>43.109871599670832</v>
      </c>
      <c r="J145" s="204">
        <f t="shared" si="25"/>
        <v>39.305048214173041</v>
      </c>
      <c r="K145" s="204">
        <f t="shared" si="25"/>
        <v>44.582366978289855</v>
      </c>
      <c r="L145" s="204">
        <f t="shared" si="25"/>
        <v>40.652376087235282</v>
      </c>
      <c r="M145" s="204">
        <f t="shared" si="25"/>
        <v>43.830683935305728</v>
      </c>
      <c r="N145" s="204">
        <f t="shared" si="25"/>
        <v>51.502622070960463</v>
      </c>
      <c r="O145" s="204">
        <f t="shared" si="25"/>
        <v>51.843521853821109</v>
      </c>
      <c r="P145" s="204">
        <f t="shared" si="25"/>
        <v>51.917240200533037</v>
      </c>
      <c r="Q145" s="204">
        <f t="shared" si="25"/>
        <v>37.050068941336612</v>
      </c>
      <c r="R145" s="204">
        <f t="shared" si="25"/>
        <v>37.265504868679294</v>
      </c>
      <c r="S145" s="204">
        <f t="shared" si="25"/>
        <v>39.836765124096694</v>
      </c>
      <c r="T145" s="204">
        <f t="shared" si="25"/>
        <v>44.609958594662821</v>
      </c>
      <c r="U145" s="204">
        <f t="shared" si="25"/>
        <v>44.883655893439212</v>
      </c>
      <c r="V145" s="204">
        <f t="shared" si="25"/>
        <v>47.314851087023406</v>
      </c>
      <c r="W145" s="204">
        <f t="shared" si="25"/>
        <v>45.813318492094339</v>
      </c>
      <c r="X145" s="204">
        <f t="shared" si="25"/>
        <v>36.439495143598926</v>
      </c>
      <c r="Y145" s="204">
        <f t="shared" si="25"/>
        <v>35.007334322598147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138.28138362229538</v>
      </c>
      <c r="C146" s="206">
        <f t="shared" si="26"/>
        <v>134.01912511955223</v>
      </c>
      <c r="D146" s="206">
        <f t="shared" si="26"/>
        <v>132.9399380996056</v>
      </c>
      <c r="E146" s="206">
        <f t="shared" si="26"/>
        <v>154.8560957742701</v>
      </c>
      <c r="F146" s="206">
        <f t="shared" si="26"/>
        <v>136.40299377990115</v>
      </c>
      <c r="G146" s="206">
        <f t="shared" si="26"/>
        <v>130.40670151313952</v>
      </c>
      <c r="H146" s="206">
        <f t="shared" si="26"/>
        <v>130.61318318670965</v>
      </c>
      <c r="I146" s="206">
        <f t="shared" si="26"/>
        <v>126.54082680320022</v>
      </c>
      <c r="J146" s="206">
        <f t="shared" si="26"/>
        <v>112.50931521424648</v>
      </c>
      <c r="K146" s="206">
        <f t="shared" si="26"/>
        <v>100.78275356725938</v>
      </c>
      <c r="L146" s="206">
        <f t="shared" si="26"/>
        <v>107.3146968564411</v>
      </c>
      <c r="M146" s="206">
        <f t="shared" si="26"/>
        <v>107.2496945612104</v>
      </c>
      <c r="N146" s="206">
        <f t="shared" si="26"/>
        <v>107.048493288529</v>
      </c>
      <c r="O146" s="206">
        <f t="shared" si="26"/>
        <v>107.55731029275111</v>
      </c>
      <c r="P146" s="206">
        <f t="shared" si="26"/>
        <v>107.5405029472339</v>
      </c>
      <c r="Q146" s="206">
        <f t="shared" si="26"/>
        <v>110.93147656302747</v>
      </c>
      <c r="R146" s="206">
        <f t="shared" si="26"/>
        <v>106.88660932581091</v>
      </c>
      <c r="S146" s="206">
        <f t="shared" si="26"/>
        <v>107.5713367703074</v>
      </c>
      <c r="T146" s="206">
        <f t="shared" si="26"/>
        <v>104.22243232602398</v>
      </c>
      <c r="U146" s="206">
        <f t="shared" si="26"/>
        <v>97.383052528767436</v>
      </c>
      <c r="V146" s="206">
        <f t="shared" si="26"/>
        <v>104.23889744506538</v>
      </c>
      <c r="W146" s="206">
        <f t="shared" si="26"/>
        <v>110.20287425017341</v>
      </c>
      <c r="X146" s="206">
        <f t="shared" si="26"/>
        <v>107.52258510971728</v>
      </c>
      <c r="Y146" s="206">
        <f t="shared" si="26"/>
        <v>90.66701354544557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53.014993593003766</v>
      </c>
      <c r="C147" s="204">
        <f t="shared" si="27"/>
        <v>49.987723244606798</v>
      </c>
      <c r="D147" s="204">
        <f t="shared" si="27"/>
        <v>50.871277108770073</v>
      </c>
      <c r="E147" s="204">
        <f t="shared" si="27"/>
        <v>56.409489451282489</v>
      </c>
      <c r="F147" s="204">
        <f t="shared" si="27"/>
        <v>42.377164997054983</v>
      </c>
      <c r="G147" s="204">
        <f t="shared" si="27"/>
        <v>39.066942845625334</v>
      </c>
      <c r="H147" s="204">
        <f t="shared" si="27"/>
        <v>40.436880306217354</v>
      </c>
      <c r="I147" s="204">
        <f t="shared" si="27"/>
        <v>37.674621526550666</v>
      </c>
      <c r="J147" s="204">
        <f t="shared" si="27"/>
        <v>41.375723855457863</v>
      </c>
      <c r="K147" s="204">
        <f t="shared" si="27"/>
        <v>42.586027587467107</v>
      </c>
      <c r="L147" s="204">
        <f t="shared" si="27"/>
        <v>43.086649424652137</v>
      </c>
      <c r="M147" s="204">
        <f t="shared" si="27"/>
        <v>40.075769173414344</v>
      </c>
      <c r="N147" s="204">
        <f t="shared" si="27"/>
        <v>41.171489668150706</v>
      </c>
      <c r="O147" s="204">
        <f t="shared" si="27"/>
        <v>38.329517073422458</v>
      </c>
      <c r="P147" s="204">
        <f t="shared" si="27"/>
        <v>30.847255127807315</v>
      </c>
      <c r="Q147" s="204">
        <f t="shared" si="27"/>
        <v>29.982167066960354</v>
      </c>
      <c r="R147" s="204">
        <f t="shared" si="27"/>
        <v>29.709835412547161</v>
      </c>
      <c r="S147" s="204">
        <f t="shared" si="27"/>
        <v>30.151705861026848</v>
      </c>
      <c r="T147" s="204">
        <f t="shared" si="27"/>
        <v>31.344149734658973</v>
      </c>
      <c r="U147" s="204">
        <f t="shared" si="27"/>
        <v>31.638825167193666</v>
      </c>
      <c r="V147" s="204">
        <f t="shared" si="27"/>
        <v>39.296461654504483</v>
      </c>
      <c r="W147" s="204">
        <f t="shared" si="27"/>
        <v>41.362300833802173</v>
      </c>
      <c r="X147" s="204">
        <f t="shared" si="27"/>
        <v>39.100259484264804</v>
      </c>
      <c r="Y147" s="204">
        <f t="shared" si="27"/>
        <v>35.220909983001867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59.390023893636815</v>
      </c>
      <c r="C148" s="204">
        <f t="shared" si="28"/>
        <v>54.64455861205861</v>
      </c>
      <c r="D148" s="204">
        <f t="shared" si="28"/>
        <v>54.226552740252608</v>
      </c>
      <c r="E148" s="204">
        <f t="shared" si="28"/>
        <v>59.990133041130377</v>
      </c>
      <c r="F148" s="204">
        <f t="shared" si="28"/>
        <v>48.980768514226632</v>
      </c>
      <c r="G148" s="204">
        <f t="shared" si="28"/>
        <v>52.959420129733502</v>
      </c>
      <c r="H148" s="204">
        <f t="shared" si="28"/>
        <v>46.180886282227199</v>
      </c>
      <c r="I148" s="204">
        <f t="shared" si="28"/>
        <v>43.831735621569393</v>
      </c>
      <c r="J148" s="204">
        <f t="shared" si="28"/>
        <v>43.404997450128775</v>
      </c>
      <c r="K148" s="204">
        <f t="shared" si="28"/>
        <v>42.872183826236238</v>
      </c>
      <c r="L148" s="204">
        <f t="shared" si="28"/>
        <v>42.383473879486331</v>
      </c>
      <c r="M148" s="204">
        <f t="shared" si="28"/>
        <v>36.078323492339756</v>
      </c>
      <c r="N148" s="204">
        <f t="shared" si="28"/>
        <v>35.811791613550966</v>
      </c>
      <c r="O148" s="204">
        <f t="shared" si="28"/>
        <v>34.144042158639657</v>
      </c>
      <c r="P148" s="204">
        <f t="shared" si="28"/>
        <v>29.900877434381584</v>
      </c>
      <c r="Q148" s="204">
        <f t="shared" si="28"/>
        <v>30.873319482607279</v>
      </c>
      <c r="R148" s="204">
        <f t="shared" si="28"/>
        <v>30.429045328175931</v>
      </c>
      <c r="S148" s="204">
        <f t="shared" si="28"/>
        <v>31.118991270416949</v>
      </c>
      <c r="T148" s="204">
        <f t="shared" si="28"/>
        <v>29.4242827654402</v>
      </c>
      <c r="U148" s="204">
        <f t="shared" si="28"/>
        <v>29.145846169191405</v>
      </c>
      <c r="V148" s="204">
        <f t="shared" si="28"/>
        <v>30.074877412685588</v>
      </c>
      <c r="W148" s="204">
        <f t="shared" si="28"/>
        <v>34.243205855805172</v>
      </c>
      <c r="X148" s="204">
        <f t="shared" si="28"/>
        <v>30.520501687242135</v>
      </c>
      <c r="Y148" s="204">
        <f t="shared" si="28"/>
        <v>27.112256041856078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125.72448644892734</v>
      </c>
      <c r="C149" s="204">
        <f t="shared" si="29"/>
        <v>114.1452522578775</v>
      </c>
      <c r="D149" s="204">
        <f t="shared" si="29"/>
        <v>127.14987644746884</v>
      </c>
      <c r="E149" s="204">
        <f t="shared" si="29"/>
        <v>129.34078828895949</v>
      </c>
      <c r="F149" s="204">
        <f t="shared" si="29"/>
        <v>145.7475470825527</v>
      </c>
      <c r="G149" s="204">
        <f t="shared" si="29"/>
        <v>144.50037931107349</v>
      </c>
      <c r="H149" s="204">
        <f t="shared" si="29"/>
        <v>127.17151206374203</v>
      </c>
      <c r="I149" s="204">
        <f t="shared" si="29"/>
        <v>114.88390207233404</v>
      </c>
      <c r="J149" s="204">
        <f t="shared" si="29"/>
        <v>101.8007821461689</v>
      </c>
      <c r="K149" s="204">
        <f t="shared" si="29"/>
        <v>82.672270604251594</v>
      </c>
      <c r="L149" s="204">
        <f t="shared" si="29"/>
        <v>94.078398422369659</v>
      </c>
      <c r="M149" s="204">
        <f t="shared" si="29"/>
        <v>92.001237210023476</v>
      </c>
      <c r="N149" s="204">
        <f t="shared" si="29"/>
        <v>97.203794953621923</v>
      </c>
      <c r="O149" s="204">
        <f t="shared" si="29"/>
        <v>92.032537465470142</v>
      </c>
      <c r="P149" s="204">
        <f t="shared" si="29"/>
        <v>86.145682429564047</v>
      </c>
      <c r="Q149" s="204">
        <f t="shared" si="29"/>
        <v>83.021930963942665</v>
      </c>
      <c r="R149" s="204">
        <f t="shared" si="29"/>
        <v>80.28230012635079</v>
      </c>
      <c r="S149" s="204">
        <f t="shared" si="29"/>
        <v>81.472006905123536</v>
      </c>
      <c r="T149" s="204">
        <f t="shared" si="29"/>
        <v>84.933191310097371</v>
      </c>
      <c r="U149" s="204">
        <f t="shared" si="29"/>
        <v>83.554551875872036</v>
      </c>
      <c r="V149" s="204">
        <f t="shared" si="29"/>
        <v>84.715344169883437</v>
      </c>
      <c r="W149" s="204">
        <f t="shared" si="29"/>
        <v>131.48432005269973</v>
      </c>
      <c r="X149" s="204">
        <f t="shared" si="29"/>
        <v>130.19441773839563</v>
      </c>
      <c r="Y149" s="204">
        <f t="shared" si="29"/>
        <v>104.67948831028146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75.217453901929531</v>
      </c>
      <c r="C150" s="204">
        <f t="shared" si="30"/>
        <v>102.60546123438317</v>
      </c>
      <c r="D150" s="204">
        <f t="shared" si="30"/>
        <v>111.45390513185073</v>
      </c>
      <c r="E150" s="204">
        <f t="shared" si="30"/>
        <v>126.54303248139794</v>
      </c>
      <c r="F150" s="204">
        <f t="shared" si="30"/>
        <v>131.42519853746856</v>
      </c>
      <c r="G150" s="204">
        <f t="shared" si="30"/>
        <v>131.98887435331369</v>
      </c>
      <c r="H150" s="204">
        <f t="shared" si="30"/>
        <v>130.48182771827209</v>
      </c>
      <c r="I150" s="204">
        <f t="shared" si="30"/>
        <v>117.88302052986887</v>
      </c>
      <c r="J150" s="204">
        <f t="shared" si="30"/>
        <v>129.86867865363837</v>
      </c>
      <c r="K150" s="204">
        <f t="shared" si="30"/>
        <v>148.82252731787682</v>
      </c>
      <c r="L150" s="204">
        <f t="shared" si="30"/>
        <v>162.33627658084569</v>
      </c>
      <c r="M150" s="204">
        <f t="shared" si="30"/>
        <v>142.40878758537858</v>
      </c>
      <c r="N150" s="204">
        <f t="shared" si="30"/>
        <v>158.406906541388</v>
      </c>
      <c r="O150" s="204">
        <f t="shared" si="30"/>
        <v>168.91712401148746</v>
      </c>
      <c r="P150" s="204">
        <f t="shared" si="30"/>
        <v>152.00691649248338</v>
      </c>
      <c r="Q150" s="204">
        <f t="shared" si="30"/>
        <v>157.41084890744676</v>
      </c>
      <c r="R150" s="204">
        <f t="shared" si="30"/>
        <v>153.89266450224309</v>
      </c>
      <c r="S150" s="204">
        <f t="shared" si="30"/>
        <v>134.95979820128505</v>
      </c>
      <c r="T150" s="204">
        <f t="shared" si="30"/>
        <v>125.87026093837986</v>
      </c>
      <c r="U150" s="204">
        <f t="shared" si="30"/>
        <v>120.87220582316411</v>
      </c>
      <c r="V150" s="204">
        <f t="shared" si="30"/>
        <v>133.40798321459187</v>
      </c>
      <c r="W150" s="204">
        <f t="shared" si="30"/>
        <v>127.24123526528744</v>
      </c>
      <c r="X150" s="204">
        <f t="shared" si="30"/>
        <v>126.23493380371933</v>
      </c>
      <c r="Y150" s="204">
        <f t="shared" si="30"/>
        <v>149.52448473279716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96.717018990661444</v>
      </c>
      <c r="C151" s="207">
        <f t="shared" si="31"/>
        <v>77.198698603039105</v>
      </c>
      <c r="D151" s="207">
        <f t="shared" si="31"/>
        <v>70.196564970588511</v>
      </c>
      <c r="E151" s="207">
        <f t="shared" si="31"/>
        <v>56.885863960329537</v>
      </c>
      <c r="F151" s="207">
        <f t="shared" si="31"/>
        <v>51.720156339877086</v>
      </c>
      <c r="G151" s="207">
        <f t="shared" si="31"/>
        <v>31.519808448803499</v>
      </c>
      <c r="H151" s="207">
        <f t="shared" si="31"/>
        <v>33.413257461860162</v>
      </c>
      <c r="I151" s="207">
        <f t="shared" si="31"/>
        <v>32.352217697303971</v>
      </c>
      <c r="J151" s="207">
        <f t="shared" si="31"/>
        <v>30.452201293950452</v>
      </c>
      <c r="K151" s="207">
        <f t="shared" si="31"/>
        <v>30.451382168927967</v>
      </c>
      <c r="L151" s="207">
        <f t="shared" si="31"/>
        <v>31.583197042957874</v>
      </c>
      <c r="M151" s="207">
        <f t="shared" si="31"/>
        <v>30.299504742199019</v>
      </c>
      <c r="N151" s="207">
        <f t="shared" si="31"/>
        <v>32.722748334419883</v>
      </c>
      <c r="O151" s="207">
        <f t="shared" si="31"/>
        <v>31.063887341120996</v>
      </c>
      <c r="P151" s="207">
        <f t="shared" si="31"/>
        <v>31.355264928278046</v>
      </c>
      <c r="Q151" s="207">
        <f t="shared" si="31"/>
        <v>31.467909485469946</v>
      </c>
      <c r="R151" s="207">
        <f t="shared" si="31"/>
        <v>28.825628972157602</v>
      </c>
      <c r="S151" s="207">
        <f t="shared" si="31"/>
        <v>27.613248242264675</v>
      </c>
      <c r="T151" s="207">
        <f t="shared" si="31"/>
        <v>27.137192019865218</v>
      </c>
      <c r="U151" s="207">
        <f t="shared" si="31"/>
        <v>24.990397670146788</v>
      </c>
      <c r="V151" s="207">
        <f t="shared" si="31"/>
        <v>24.803603238468103</v>
      </c>
      <c r="W151" s="207">
        <f t="shared" si="31"/>
        <v>26.566227568307699</v>
      </c>
      <c r="X151" s="207">
        <f t="shared" si="31"/>
        <v>24.29826732029586</v>
      </c>
      <c r="Y151" s="207">
        <f t="shared" si="31"/>
        <v>22.997561448561058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3.6698430480540316</v>
      </c>
      <c r="C153" s="215">
        <f t="shared" si="32"/>
        <v>3.5577262289435798</v>
      </c>
      <c r="D153" s="215">
        <f t="shared" si="32"/>
        <v>3.4239237951823256</v>
      </c>
      <c r="E153" s="215">
        <f t="shared" si="32"/>
        <v>3.5474230005679597</v>
      </c>
      <c r="F153" s="215">
        <f t="shared" si="32"/>
        <v>3.5076018290188866</v>
      </c>
      <c r="G153" s="215">
        <f t="shared" si="32"/>
        <v>3.3937682478977726</v>
      </c>
      <c r="H153" s="215">
        <f t="shared" si="32"/>
        <v>3.4282049571237185</v>
      </c>
      <c r="I153" s="215">
        <f t="shared" si="32"/>
        <v>3.4120100794096051</v>
      </c>
      <c r="J153" s="215">
        <f t="shared" si="32"/>
        <v>3.4237011824111439</v>
      </c>
      <c r="K153" s="215">
        <f t="shared" si="32"/>
        <v>3.3157255758309341</v>
      </c>
      <c r="L153" s="215">
        <f t="shared" si="32"/>
        <v>3.1817272189908872</v>
      </c>
      <c r="M153" s="215">
        <f t="shared" si="32"/>
        <v>3.2268107038689879</v>
      </c>
      <c r="N153" s="215">
        <f t="shared" si="32"/>
        <v>3.1386170532553228</v>
      </c>
      <c r="O153" s="215">
        <f t="shared" si="32"/>
        <v>3.1330976281500957</v>
      </c>
      <c r="P153" s="215">
        <f t="shared" si="32"/>
        <v>3.2283805515561306</v>
      </c>
      <c r="Q153" s="215">
        <f t="shared" si="32"/>
        <v>3.1291222286081277</v>
      </c>
      <c r="R153" s="215">
        <f t="shared" si="32"/>
        <v>3.0822149427346024</v>
      </c>
      <c r="S153" s="215">
        <f t="shared" si="32"/>
        <v>3.0899283222662297</v>
      </c>
      <c r="T153" s="215">
        <f t="shared" si="32"/>
        <v>3.182216700659819</v>
      </c>
      <c r="U153" s="215">
        <f t="shared" si="32"/>
        <v>3.0579593821637254</v>
      </c>
      <c r="V153" s="215">
        <f t="shared" si="32"/>
        <v>3.0167182006088642</v>
      </c>
      <c r="W153" s="215">
        <f t="shared" si="32"/>
        <v>3.0924583381843451</v>
      </c>
      <c r="X153" s="215">
        <f t="shared" si="32"/>
        <v>3.0284053924558689</v>
      </c>
      <c r="Y153" s="215">
        <f t="shared" si="32"/>
        <v>2.7928945421039777</v>
      </c>
    </row>
    <row r="154" spans="1:25" ht="12" customHeight="1" x14ac:dyDescent="0.25">
      <c r="A154" s="25" t="s">
        <v>14</v>
      </c>
      <c r="B154" s="216">
        <f>ISI!B65</f>
        <v>5.9623632664062223</v>
      </c>
      <c r="C154" s="216">
        <f>ISI!C65</f>
        <v>5.9189777108726886</v>
      </c>
      <c r="D154" s="216">
        <f>ISI!D65</f>
        <v>5.9273284800294386</v>
      </c>
      <c r="E154" s="216">
        <f>ISI!E65</f>
        <v>6.349489796240718</v>
      </c>
      <c r="F154" s="216">
        <f>ISI!F65</f>
        <v>6.2460798985100645</v>
      </c>
      <c r="G154" s="216">
        <f>ISI!G65</f>
        <v>5.9540602947794889</v>
      </c>
      <c r="H154" s="216">
        <f>ISI!H65</f>
        <v>6.3361221708065125</v>
      </c>
      <c r="I154" s="216">
        <f>ISI!I65</f>
        <v>6.4687824429809613</v>
      </c>
      <c r="J154" s="216">
        <f>ISI!J65</f>
        <v>6.3921045591953574</v>
      </c>
      <c r="K154" s="216">
        <f>ISI!K65</f>
        <v>5.7712697428397837</v>
      </c>
      <c r="L154" s="216">
        <f>ISI!L65</f>
        <v>6.3985238963592632</v>
      </c>
      <c r="M154" s="216">
        <f>ISI!M65</f>
        <v>6.3378280951242516</v>
      </c>
      <c r="N154" s="216">
        <f>ISI!N65</f>
        <v>6.3041042700347383</v>
      </c>
      <c r="O154" s="216">
        <f>ISI!O65</f>
        <v>6.4566980323338266</v>
      </c>
      <c r="P154" s="216">
        <f>ISI!P65</f>
        <v>6.9802060588953836</v>
      </c>
      <c r="Q154" s="216">
        <f>ISI!Q65</f>
        <v>7.0059092868876744</v>
      </c>
      <c r="R154" s="216">
        <f>ISI!R65</f>
        <v>7.1738578244553635</v>
      </c>
      <c r="S154" s="216">
        <f>ISI!S65</f>
        <v>6.4657286563846421</v>
      </c>
      <c r="T154" s="216">
        <f>ISI!T65</f>
        <v>6.7738671625150539</v>
      </c>
      <c r="U154" s="216">
        <f>ISI!U65</f>
        <v>6.7176120854802983</v>
      </c>
      <c r="V154" s="216">
        <f>ISI!V65</f>
        <v>6.7607549826890567</v>
      </c>
      <c r="W154" s="216">
        <f>ISI!W65</f>
        <v>6.7164894694035988</v>
      </c>
      <c r="X154" s="216">
        <f>ISI!X65</f>
        <v>6.9210285428713396</v>
      </c>
      <c r="Y154" s="216">
        <f>ISI!Y65</f>
        <v>6.621007711881953</v>
      </c>
    </row>
    <row r="155" spans="1:25" ht="12" customHeight="1" x14ac:dyDescent="0.25">
      <c r="A155" s="14" t="s">
        <v>43</v>
      </c>
      <c r="B155" s="217">
        <f>ISI!B66</f>
        <v>6.103799786045208</v>
      </c>
      <c r="C155" s="217">
        <f>ISI!C66</f>
        <v>6.063619842763468</v>
      </c>
      <c r="D155" s="217">
        <f>ISI!D66</f>
        <v>6.0713535104350802</v>
      </c>
      <c r="E155" s="217">
        <f>ISI!E66</f>
        <v>6.4864031967029092</v>
      </c>
      <c r="F155" s="217">
        <f>ISI!F66</f>
        <v>6.3938753832956801</v>
      </c>
      <c r="G155" s="217">
        <f>ISI!G66</f>
        <v>6.1152656502610858</v>
      </c>
      <c r="H155" s="217">
        <f>ISI!H66</f>
        <v>6.5082387796153292</v>
      </c>
      <c r="I155" s="217">
        <f>ISI!I66</f>
        <v>6.6710308256573692</v>
      </c>
      <c r="J155" s="217">
        <f>ISI!J66</f>
        <v>6.5990987023656977</v>
      </c>
      <c r="K155" s="217">
        <f>ISI!K66</f>
        <v>5.8996773572156673</v>
      </c>
      <c r="L155" s="217">
        <f>ISI!L66</f>
        <v>6.5875548220938915</v>
      </c>
      <c r="M155" s="217">
        <f>ISI!M66</f>
        <v>6.5316887501694314</v>
      </c>
      <c r="N155" s="217">
        <f>ISI!N66</f>
        <v>6.4729494496656441</v>
      </c>
      <c r="O155" s="217">
        <f>ISI!O66</f>
        <v>6.627870867231044</v>
      </c>
      <c r="P155" s="217">
        <f>ISI!P66</f>
        <v>7.1607878716219826</v>
      </c>
      <c r="Q155" s="217">
        <f>ISI!Q66</f>
        <v>7.1955743213300423</v>
      </c>
      <c r="R155" s="217">
        <f>ISI!R66</f>
        <v>7.3327610569201962</v>
      </c>
      <c r="S155" s="217">
        <f>ISI!S66</f>
        <v>6.5933469811832905</v>
      </c>
      <c r="T155" s="217">
        <f>ISI!T66</f>
        <v>6.9007482710238515</v>
      </c>
      <c r="U155" s="217">
        <f>ISI!U66</f>
        <v>6.8535761775992539</v>
      </c>
      <c r="V155" s="217">
        <f>ISI!V66</f>
        <v>6.8778408470872865</v>
      </c>
      <c r="W155" s="217">
        <f>ISI!W66</f>
        <v>6.8304276010515315</v>
      </c>
      <c r="X155" s="217">
        <f>ISI!X66</f>
        <v>7.0250016748799196</v>
      </c>
      <c r="Y155" s="217">
        <f>ISI!Y66</f>
        <v>6.7338713172249562</v>
      </c>
    </row>
    <row r="156" spans="1:25" ht="12" customHeight="1" x14ac:dyDescent="0.25">
      <c r="A156" s="14" t="s">
        <v>44</v>
      </c>
      <c r="B156" s="217">
        <f>ISI!B67</f>
        <v>2.2594071284343187</v>
      </c>
      <c r="C156" s="217">
        <f>ISI!C67</f>
        <v>2.3618427064439063</v>
      </c>
      <c r="D156" s="217">
        <f>ISI!D67</f>
        <v>2.0722615283778172</v>
      </c>
      <c r="E156" s="217">
        <f>ISI!E67</f>
        <v>2.1192673627574128</v>
      </c>
      <c r="F156" s="217">
        <f>ISI!F67</f>
        <v>2.08777756628283</v>
      </c>
      <c r="G156" s="217">
        <f>ISI!G67</f>
        <v>2.1150914639813134</v>
      </c>
      <c r="H156" s="217">
        <f>ISI!H67</f>
        <v>2.1224280210968414</v>
      </c>
      <c r="I156" s="217">
        <f>ISI!I67</f>
        <v>2.1562996441348483</v>
      </c>
      <c r="J156" s="217">
        <f>ISI!J67</f>
        <v>2.1480628775365869</v>
      </c>
      <c r="K156" s="217">
        <f>ISI!K67</f>
        <v>1.9399189585476091</v>
      </c>
      <c r="L156" s="217">
        <f>ISI!L67</f>
        <v>1.8213356549461241</v>
      </c>
      <c r="M156" s="217">
        <f>ISI!M67</f>
        <v>1.7438840767794446</v>
      </c>
      <c r="N156" s="217">
        <f>ISI!N67</f>
        <v>1.7590730478138739</v>
      </c>
      <c r="O156" s="217">
        <f>ISI!O67</f>
        <v>1.7691303596458385</v>
      </c>
      <c r="P156" s="217">
        <f>ISI!P67</f>
        <v>1.8258679493523371</v>
      </c>
      <c r="Q156" s="217">
        <f>ISI!Q67</f>
        <v>1.8175045234119112</v>
      </c>
      <c r="R156" s="217">
        <f>ISI!R67</f>
        <v>1.8064552802353018</v>
      </c>
      <c r="S156" s="217">
        <f>ISI!S67</f>
        <v>1.7393215889831712</v>
      </c>
      <c r="T156" s="217">
        <f>ISI!T67</f>
        <v>1.8176873273028469</v>
      </c>
      <c r="U156" s="217">
        <f>ISI!U67</f>
        <v>1.7223501577176614</v>
      </c>
      <c r="V156" s="217">
        <f>ISI!V67</f>
        <v>1.7704665943597684</v>
      </c>
      <c r="W156" s="217">
        <f>ISI!W67</f>
        <v>1.8080743411212672</v>
      </c>
      <c r="X156" s="217">
        <f>ISI!X67</f>
        <v>1.7380334987071617</v>
      </c>
      <c r="Y156" s="217">
        <f>ISI!Y67</f>
        <v>1.6311643262219644</v>
      </c>
    </row>
    <row r="157" spans="1:25" ht="12" customHeight="1" x14ac:dyDescent="0.25">
      <c r="A157" s="13" t="s">
        <v>18</v>
      </c>
      <c r="B157" s="218">
        <f>NFM!B96</f>
        <v>1.8200378029137991</v>
      </c>
      <c r="C157" s="218">
        <f>NFM!C96</f>
        <v>1.7620425461302396</v>
      </c>
      <c r="D157" s="218">
        <f>NFM!D96</f>
        <v>2.183290977026993</v>
      </c>
      <c r="E157" s="218">
        <f>NFM!E96</f>
        <v>1.8405641839989173</v>
      </c>
      <c r="F157" s="218">
        <f>NFM!F96</f>
        <v>1.6608945210874408</v>
      </c>
      <c r="G157" s="218">
        <f>NFM!G96</f>
        <v>1.6138153814604375</v>
      </c>
      <c r="H157" s="218">
        <f>NFM!H96</f>
        <v>1.7170230870440308</v>
      </c>
      <c r="I157" s="218">
        <f>NFM!I96</f>
        <v>1.7274084581497064</v>
      </c>
      <c r="J157" s="218">
        <f>NFM!J96</f>
        <v>1.6351797771265293</v>
      </c>
      <c r="K157" s="218">
        <f>NFM!K96</f>
        <v>1.650696048649843</v>
      </c>
      <c r="L157" s="218">
        <f>NFM!L96</f>
        <v>1.8454589220881241</v>
      </c>
      <c r="M157" s="218">
        <f>NFM!M96</f>
        <v>1.7118167869508727</v>
      </c>
      <c r="N157" s="218">
        <f>NFM!N96</f>
        <v>1.4215474439636235</v>
      </c>
      <c r="O157" s="218">
        <f>NFM!O96</f>
        <v>1.5510720283493717</v>
      </c>
      <c r="P157" s="218">
        <f>NFM!P96</f>
        <v>1.4428544139132853</v>
      </c>
      <c r="Q157" s="218">
        <f>NFM!Q96</f>
        <v>1.4864505047239627</v>
      </c>
      <c r="R157" s="218">
        <f>NFM!R96</f>
        <v>1.5382756348388174</v>
      </c>
      <c r="S157" s="218">
        <f>NFM!S96</f>
        <v>1.6687412215069004</v>
      </c>
      <c r="T157" s="218">
        <f>NFM!T96</f>
        <v>1.6023007170505092</v>
      </c>
      <c r="U157" s="218">
        <f>NFM!U96</f>
        <v>1.6182665531562803</v>
      </c>
      <c r="V157" s="218">
        <f>NFM!V96</f>
        <v>1.6136655211478479</v>
      </c>
      <c r="W157" s="218">
        <f>NFM!W96</f>
        <v>1.6425948504991845</v>
      </c>
      <c r="X157" s="218">
        <f>NFM!X96</f>
        <v>1.5692219755371899</v>
      </c>
      <c r="Y157" s="218">
        <f>NFM!Y96</f>
        <v>1.5757477071072146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1.5832509906070729</v>
      </c>
      <c r="C159" s="217">
        <f>NFM!C98</f>
        <v>1.5384601085113974</v>
      </c>
      <c r="D159" s="217">
        <f>NFM!D98</f>
        <v>1.869137885019541</v>
      </c>
      <c r="E159" s="217">
        <f>NFM!E98</f>
        <v>1.6176662733146838</v>
      </c>
      <c r="F159" s="217">
        <f>NFM!F98</f>
        <v>1.5716395550950237</v>
      </c>
      <c r="G159" s="217">
        <f>NFM!G98</f>
        <v>1.5400197686313477</v>
      </c>
      <c r="H159" s="217">
        <f>NFM!H98</f>
        <v>1.5501612508036287</v>
      </c>
      <c r="I159" s="217">
        <f>NFM!I98</f>
        <v>1.5942823139499596</v>
      </c>
      <c r="J159" s="217">
        <f>NFM!J98</f>
        <v>1.3959558907680119</v>
      </c>
      <c r="K159" s="217">
        <f>NFM!K98</f>
        <v>1.4258947782779292</v>
      </c>
      <c r="L159" s="217">
        <f>NFM!L98</f>
        <v>1.6031640716190487</v>
      </c>
      <c r="M159" s="217">
        <f>NFM!M98</f>
        <v>1.5010768330888262</v>
      </c>
      <c r="N159" s="217">
        <f>NFM!N98</f>
        <v>1.1943081295808573</v>
      </c>
      <c r="O159" s="217">
        <f>NFM!O98</f>
        <v>1.383523738018638</v>
      </c>
      <c r="P159" s="217">
        <f>NFM!P98</f>
        <v>1.2667227069794174</v>
      </c>
      <c r="Q159" s="217">
        <f>NFM!Q98</f>
        <v>1.3199872070325247</v>
      </c>
      <c r="R159" s="217">
        <f>NFM!R98</f>
        <v>1.3978585820970113</v>
      </c>
      <c r="S159" s="217">
        <f>NFM!S98</f>
        <v>1.5137796568696789</v>
      </c>
      <c r="T159" s="217">
        <f>NFM!T98</f>
        <v>1.4586048777642366</v>
      </c>
      <c r="U159" s="217">
        <f>NFM!U98</f>
        <v>1.4598738905836339</v>
      </c>
      <c r="V159" s="217">
        <f>NFM!V98</f>
        <v>1.4544850000592044</v>
      </c>
      <c r="W159" s="217">
        <f>NFM!W98</f>
        <v>1.5014728394250962</v>
      </c>
      <c r="X159" s="217">
        <f>NFM!X98</f>
        <v>1.438749339780842</v>
      </c>
      <c r="Y159" s="217">
        <f>NFM!Y98</f>
        <v>1.4411006026105964</v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1.5832509906070729</v>
      </c>
      <c r="C161" s="220">
        <f>NFM!C100</f>
        <v>1.5384601085113974</v>
      </c>
      <c r="D161" s="220">
        <f>NFM!D100</f>
        <v>1.869137885019541</v>
      </c>
      <c r="E161" s="220">
        <f>NFM!E100</f>
        <v>1.6176662733146838</v>
      </c>
      <c r="F161" s="220">
        <f>NFM!F100</f>
        <v>1.5716395550950237</v>
      </c>
      <c r="G161" s="220">
        <f>NFM!G100</f>
        <v>1.5400197686313477</v>
      </c>
      <c r="H161" s="220">
        <f>NFM!H100</f>
        <v>1.5501612508036287</v>
      </c>
      <c r="I161" s="220">
        <f>NFM!I100</f>
        <v>1.5942823139499596</v>
      </c>
      <c r="J161" s="220">
        <f>NFM!J100</f>
        <v>1.3959558907680119</v>
      </c>
      <c r="K161" s="220">
        <f>NFM!K100</f>
        <v>1.4258947782779292</v>
      </c>
      <c r="L161" s="220">
        <f>NFM!L100</f>
        <v>1.6031640716190487</v>
      </c>
      <c r="M161" s="220">
        <f>NFM!M100</f>
        <v>1.5010768330888262</v>
      </c>
      <c r="N161" s="220">
        <f>NFM!N100</f>
        <v>1.1943081295808573</v>
      </c>
      <c r="O161" s="220">
        <f>NFM!O100</f>
        <v>1.383523738018638</v>
      </c>
      <c r="P161" s="220">
        <f>NFM!P100</f>
        <v>1.2667227069794174</v>
      </c>
      <c r="Q161" s="220">
        <f>NFM!Q100</f>
        <v>1.3199872070325247</v>
      </c>
      <c r="R161" s="220">
        <f>NFM!R100</f>
        <v>1.3978585820970113</v>
      </c>
      <c r="S161" s="220">
        <f>NFM!S100</f>
        <v>1.5137796568696789</v>
      </c>
      <c r="T161" s="220">
        <f>NFM!T100</f>
        <v>1.4586048777642366</v>
      </c>
      <c r="U161" s="220">
        <f>NFM!U100</f>
        <v>1.4598738905836339</v>
      </c>
      <c r="V161" s="220">
        <f>NFM!V100</f>
        <v>1.4544850000592044</v>
      </c>
      <c r="W161" s="220">
        <f>NFM!W100</f>
        <v>1.5014728394250962</v>
      </c>
      <c r="X161" s="220">
        <f>NFM!X100</f>
        <v>1.438749339780842</v>
      </c>
      <c r="Y161" s="220">
        <f>NFM!Y100</f>
        <v>1.4411006026105964</v>
      </c>
    </row>
    <row r="162" spans="1:25" ht="12" customHeight="1" x14ac:dyDescent="0.25">
      <c r="A162" s="14" t="s">
        <v>47</v>
      </c>
      <c r="B162" s="217">
        <f>NFM!B101</f>
        <v>1.8632587825576652</v>
      </c>
      <c r="C162" s="217">
        <f>NFM!C101</f>
        <v>1.7795578391233162</v>
      </c>
      <c r="D162" s="217">
        <f>NFM!D101</f>
        <v>2.2068571824721204</v>
      </c>
      <c r="E162" s="217">
        <f>NFM!E101</f>
        <v>1.8554045002828781</v>
      </c>
      <c r="F162" s="217">
        <f>NFM!F101</f>
        <v>1.6686103783949326</v>
      </c>
      <c r="G162" s="217">
        <f>NFM!G101</f>
        <v>1.6212777378433521</v>
      </c>
      <c r="H162" s="217">
        <f>NFM!H101</f>
        <v>1.7379791379559255</v>
      </c>
      <c r="I162" s="217">
        <f>NFM!I101</f>
        <v>1.7447927558844183</v>
      </c>
      <c r="J162" s="217">
        <f>NFM!J101</f>
        <v>1.6716190066399632</v>
      </c>
      <c r="K162" s="217">
        <f>NFM!K101</f>
        <v>1.6698656212130936</v>
      </c>
      <c r="L162" s="217">
        <f>NFM!L101</f>
        <v>1.8752680363147469</v>
      </c>
      <c r="M162" s="217">
        <f>NFM!M101</f>
        <v>1.7419785999659156</v>
      </c>
      <c r="N162" s="217">
        <f>NFM!N101</f>
        <v>1.4639284231658094</v>
      </c>
      <c r="O162" s="217">
        <f>NFM!O101</f>
        <v>1.5818529901595098</v>
      </c>
      <c r="P162" s="217">
        <f>NFM!P101</f>
        <v>1.4734389097110643</v>
      </c>
      <c r="Q162" s="217">
        <f>NFM!Q101</f>
        <v>1.5142706539548685</v>
      </c>
      <c r="R162" s="217">
        <f>NFM!R101</f>
        <v>1.5626379941098529</v>
      </c>
      <c r="S162" s="217">
        <f>NFM!S101</f>
        <v>1.6885440259790241</v>
      </c>
      <c r="T162" s="217">
        <f>NFM!T101</f>
        <v>1.621848573718498</v>
      </c>
      <c r="U162" s="217">
        <f>NFM!U101</f>
        <v>1.6408159053686691</v>
      </c>
      <c r="V162" s="217">
        <f>NFM!V101</f>
        <v>1.6404697927906509</v>
      </c>
      <c r="W162" s="217">
        <f>NFM!W101</f>
        <v>1.6613378722710432</v>
      </c>
      <c r="X162" s="217">
        <f>NFM!X101</f>
        <v>1.5861476164802226</v>
      </c>
      <c r="Y162" s="217">
        <f>NFM!Y101</f>
        <v>1.5902732884041628</v>
      </c>
    </row>
    <row r="163" spans="1:25" ht="12" customHeight="1" x14ac:dyDescent="0.25">
      <c r="A163" s="13" t="s">
        <v>19</v>
      </c>
      <c r="B163" s="218">
        <f>CHI!B100</f>
        <v>3.7010505141419991</v>
      </c>
      <c r="C163" s="218">
        <f>CHI!C100</f>
        <v>3.5142366225443684</v>
      </c>
      <c r="D163" s="218">
        <f>CHI!D100</f>
        <v>3.443843623818645</v>
      </c>
      <c r="E163" s="218">
        <f>CHI!E100</f>
        <v>3.6025757686507882</v>
      </c>
      <c r="F163" s="218">
        <f>CHI!F100</f>
        <v>3.650866780076607</v>
      </c>
      <c r="G163" s="218">
        <f>CHI!G100</f>
        <v>3.5038116307368066</v>
      </c>
      <c r="H163" s="218">
        <f>CHI!H100</f>
        <v>3.498078748487166</v>
      </c>
      <c r="I163" s="218">
        <f>CHI!I100</f>
        <v>3.2457833778525154</v>
      </c>
      <c r="J163" s="218">
        <f>CHI!J100</f>
        <v>3.6751243510198019</v>
      </c>
      <c r="K163" s="218">
        <f>CHI!K100</f>
        <v>3.7269715264268193</v>
      </c>
      <c r="L163" s="218">
        <f>CHI!L100</f>
        <v>3.6101292799776421</v>
      </c>
      <c r="M163" s="218">
        <f>CHI!M100</f>
        <v>3.4875970681652166</v>
      </c>
      <c r="N163" s="218">
        <f>CHI!N100</f>
        <v>3.4950523145033014</v>
      </c>
      <c r="O163" s="218">
        <f>CHI!O100</f>
        <v>3.4861168703039698</v>
      </c>
      <c r="P163" s="218">
        <f>CHI!P100</f>
        <v>3.6862927319880883</v>
      </c>
      <c r="Q163" s="218">
        <f>CHI!Q100</f>
        <v>3.4487929302499087</v>
      </c>
      <c r="R163" s="218">
        <f>CHI!R100</f>
        <v>3.103984760383153</v>
      </c>
      <c r="S163" s="218">
        <f>CHI!S100</f>
        <v>3.812947609771951</v>
      </c>
      <c r="T163" s="218">
        <f>CHI!T100</f>
        <v>3.6890485264936927</v>
      </c>
      <c r="U163" s="218">
        <f>CHI!U100</f>
        <v>3.6325455011556018</v>
      </c>
      <c r="V163" s="218">
        <f>CHI!V100</f>
        <v>3.3331228044042032</v>
      </c>
      <c r="W163" s="218">
        <f>CHI!W100</f>
        <v>3.68420711499714</v>
      </c>
      <c r="X163" s="218">
        <f>CHI!X100</f>
        <v>3.6182390247032119</v>
      </c>
      <c r="Y163" s="218">
        <f>CHI!Y100</f>
        <v>3.5173340275450418</v>
      </c>
    </row>
    <row r="164" spans="1:25" ht="12" customHeight="1" x14ac:dyDescent="0.25">
      <c r="A164" s="14" t="s">
        <v>88</v>
      </c>
      <c r="B164" s="217">
        <f>CHI!B101</f>
        <v>4.0142428771526752</v>
      </c>
      <c r="C164" s="217">
        <f>CHI!C101</f>
        <v>3.9205435452439827</v>
      </c>
      <c r="D164" s="217">
        <f>CHI!D101</f>
        <v>3.5959039593893021</v>
      </c>
      <c r="E164" s="217">
        <f>CHI!E101</f>
        <v>3.7426029025765049</v>
      </c>
      <c r="F164" s="217">
        <f>CHI!F101</f>
        <v>3.7243383630488869</v>
      </c>
      <c r="G164" s="217">
        <f>CHI!G101</f>
        <v>3.5762876356494866</v>
      </c>
      <c r="H164" s="217">
        <f>CHI!H101</f>
        <v>3.5930997126393458</v>
      </c>
      <c r="I164" s="217">
        <f>CHI!I101</f>
        <v>3.4201986987699393</v>
      </c>
      <c r="J164" s="217">
        <f>CHI!J101</f>
        <v>3.9505619811551966</v>
      </c>
      <c r="K164" s="217">
        <f>CHI!K101</f>
        <v>3.9309179660321272</v>
      </c>
      <c r="L164" s="217">
        <f>CHI!L101</f>
        <v>3.9760730776470199</v>
      </c>
      <c r="M164" s="217">
        <f>CHI!M101</f>
        <v>3.8429803978345212</v>
      </c>
      <c r="N164" s="217">
        <f>CHI!N101</f>
        <v>3.8748470921401963</v>
      </c>
      <c r="O164" s="217">
        <f>CHI!O101</f>
        <v>3.898362135974009</v>
      </c>
      <c r="P164" s="217">
        <f>CHI!P101</f>
        <v>4.2263664540720249</v>
      </c>
      <c r="Q164" s="217">
        <f>CHI!Q101</f>
        <v>3.9613197200987398</v>
      </c>
      <c r="R164" s="217">
        <f>CHI!R101</f>
        <v>3.5443444036657028</v>
      </c>
      <c r="S164" s="217">
        <f>CHI!S101</f>
        <v>4.2962412241421317</v>
      </c>
      <c r="T164" s="217">
        <f>CHI!T101</f>
        <v>4.1295738957199388</v>
      </c>
      <c r="U164" s="217">
        <f>CHI!U101</f>
        <v>4.0968773840962154</v>
      </c>
      <c r="V164" s="217">
        <f>CHI!V101</f>
        <v>3.7344086532640355</v>
      </c>
      <c r="W164" s="217">
        <f>CHI!W101</f>
        <v>4.0665898154995253</v>
      </c>
      <c r="X164" s="217">
        <f>CHI!X101</f>
        <v>4.0118336684238232</v>
      </c>
      <c r="Y164" s="217">
        <f>CHI!Y101</f>
        <v>3.9194089053953136</v>
      </c>
    </row>
    <row r="165" spans="1:25" ht="12" customHeight="1" x14ac:dyDescent="0.25">
      <c r="A165" s="14" t="s">
        <v>49</v>
      </c>
      <c r="B165" s="217">
        <f>CHI!B102</f>
        <v>2.5540102514778642</v>
      </c>
      <c r="C165" s="217">
        <f>CHI!C102</f>
        <v>2.1573634884251485</v>
      </c>
      <c r="D165" s="217">
        <f>CHI!D102</f>
        <v>2.2401926200824023</v>
      </c>
      <c r="E165" s="217">
        <f>CHI!E102</f>
        <v>2.4830059932315525</v>
      </c>
      <c r="F165" s="217">
        <f>CHI!F102</f>
        <v>2.6415936368808062</v>
      </c>
      <c r="G165" s="217">
        <f>CHI!G102</f>
        <v>2.5725389202595546</v>
      </c>
      <c r="H165" s="217">
        <f>CHI!H102</f>
        <v>2.5477718239102081</v>
      </c>
      <c r="I165" s="217">
        <f>CHI!I102</f>
        <v>2.163519669203533</v>
      </c>
      <c r="J165" s="217">
        <f>CHI!J102</f>
        <v>2.2076420699677635</v>
      </c>
      <c r="K165" s="217">
        <f>CHI!K102</f>
        <v>2.5435121704549157</v>
      </c>
      <c r="L165" s="217">
        <f>CHI!L102</f>
        <v>1.8725286874849676</v>
      </c>
      <c r="M165" s="217">
        <f>CHI!M102</f>
        <v>1.8298560522463796</v>
      </c>
      <c r="N165" s="217">
        <f>CHI!N102</f>
        <v>1.7626398962899432</v>
      </c>
      <c r="O165" s="217">
        <f>CHI!O102</f>
        <v>1.7743993165957777</v>
      </c>
      <c r="P165" s="217">
        <f>CHI!P102</f>
        <v>1.6222886324636654</v>
      </c>
      <c r="Q165" s="217">
        <f>CHI!Q102</f>
        <v>1.6338532437572493</v>
      </c>
      <c r="R165" s="217">
        <f>CHI!R102</f>
        <v>1.6841573278776796</v>
      </c>
      <c r="S165" s="217">
        <f>CHI!S102</f>
        <v>1.9309366743971976</v>
      </c>
      <c r="T165" s="217">
        <f>CHI!T102</f>
        <v>1.9415735603500273</v>
      </c>
      <c r="U165" s="217">
        <f>CHI!U102</f>
        <v>1.8938940536762545</v>
      </c>
      <c r="V165" s="217">
        <f>CHI!V102</f>
        <v>1.966577530678338</v>
      </c>
      <c r="W165" s="217">
        <f>CHI!W102</f>
        <v>1.9515393602021085</v>
      </c>
      <c r="X165" s="217">
        <f>CHI!X102</f>
        <v>1.9373556072112375</v>
      </c>
      <c r="Y165" s="217">
        <f>CHI!Y102</f>
        <v>1.9601058411710481</v>
      </c>
    </row>
    <row r="166" spans="1:25" ht="12" customHeight="1" x14ac:dyDescent="0.25">
      <c r="A166" s="14" t="s">
        <v>50</v>
      </c>
      <c r="B166" s="217">
        <f>CHI!B103</f>
        <v>2.5698001558401837</v>
      </c>
      <c r="C166" s="217">
        <f>CHI!C103</f>
        <v>2.1918516412120939</v>
      </c>
      <c r="D166" s="217">
        <f>CHI!D103</f>
        <v>2.2742855877285928</v>
      </c>
      <c r="E166" s="217">
        <f>CHI!E103</f>
        <v>2.5007996859814248</v>
      </c>
      <c r="F166" s="217">
        <f>CHI!F103</f>
        <v>2.6502806771522645</v>
      </c>
      <c r="G166" s="217">
        <f>CHI!G103</f>
        <v>2.5879007535325176</v>
      </c>
      <c r="H166" s="217">
        <f>CHI!H103</f>
        <v>2.5650628210750477</v>
      </c>
      <c r="I166" s="217">
        <f>CHI!I103</f>
        <v>2.2037391960769073</v>
      </c>
      <c r="J166" s="217">
        <f>CHI!J103</f>
        <v>2.2346709016656932</v>
      </c>
      <c r="K166" s="217">
        <f>CHI!K103</f>
        <v>2.5555286636134857</v>
      </c>
      <c r="L166" s="217">
        <f>CHI!L103</f>
        <v>1.8976542946991917</v>
      </c>
      <c r="M166" s="217">
        <f>CHI!M103</f>
        <v>1.8514656988800799</v>
      </c>
      <c r="N166" s="217">
        <f>CHI!N103</f>
        <v>1.796069597256432</v>
      </c>
      <c r="O166" s="217">
        <f>CHI!O103</f>
        <v>1.8147924032397946</v>
      </c>
      <c r="P166" s="217">
        <f>CHI!P103</f>
        <v>1.6436959705456464</v>
      </c>
      <c r="Q166" s="217">
        <f>CHI!Q103</f>
        <v>1.6016979526910049</v>
      </c>
      <c r="R166" s="217">
        <f>CHI!R103</f>
        <v>1.6824668485871828</v>
      </c>
      <c r="S166" s="217">
        <f>CHI!S103</f>
        <v>1.9499235593829243</v>
      </c>
      <c r="T166" s="217">
        <f>CHI!T103</f>
        <v>1.9406866641698812</v>
      </c>
      <c r="U166" s="217">
        <f>CHI!U103</f>
        <v>1.8826552227991744</v>
      </c>
      <c r="V166" s="217">
        <f>CHI!V103</f>
        <v>1.9571590464651663</v>
      </c>
      <c r="W166" s="217">
        <f>CHI!W103</f>
        <v>1.9472711266794165</v>
      </c>
      <c r="X166" s="217">
        <f>CHI!X103</f>
        <v>2.0660486357362018</v>
      </c>
      <c r="Y166" s="217">
        <f>CHI!Y103</f>
        <v>2.0772120376112717</v>
      </c>
    </row>
    <row r="167" spans="1:25" ht="12" customHeight="1" x14ac:dyDescent="0.25">
      <c r="A167" s="13" t="s">
        <v>20</v>
      </c>
      <c r="B167" s="218">
        <f>NMM!B76</f>
        <v>5.5514904129231155</v>
      </c>
      <c r="C167" s="218">
        <f>NMM!C76</f>
        <v>5.1739382924523856</v>
      </c>
      <c r="D167" s="218">
        <f>NMM!D76</f>
        <v>5.0653585241427308</v>
      </c>
      <c r="E167" s="218">
        <f>NMM!E76</f>
        <v>5.0609913398923112</v>
      </c>
      <c r="F167" s="218">
        <f>NMM!F76</f>
        <v>5.1960015330850089</v>
      </c>
      <c r="G167" s="218">
        <f>NMM!G76</f>
        <v>5.2797569240312248</v>
      </c>
      <c r="H167" s="218">
        <f>NMM!H76</f>
        <v>5.3101654024330438</v>
      </c>
      <c r="I167" s="218">
        <f>NMM!I76</f>
        <v>5.4866525231028724</v>
      </c>
      <c r="J167" s="218">
        <f>NMM!J76</f>
        <v>5.4509501139152707</v>
      </c>
      <c r="K167" s="218">
        <f>NMM!K76</f>
        <v>5.8145044504670063</v>
      </c>
      <c r="L167" s="218">
        <f>NMM!L76</f>
        <v>5.5126598231048707</v>
      </c>
      <c r="M167" s="218">
        <f>NMM!M76</f>
        <v>5.8878221140239662</v>
      </c>
      <c r="N167" s="218">
        <f>NMM!N76</f>
        <v>5.6714868281645945</v>
      </c>
      <c r="O167" s="218">
        <f>NMM!O76</f>
        <v>5.7131634887352591</v>
      </c>
      <c r="P167" s="218">
        <f>NMM!P76</f>
        <v>5.7530981636591063</v>
      </c>
      <c r="Q167" s="218">
        <f>NMM!Q76</f>
        <v>5.6616008311972026</v>
      </c>
      <c r="R167" s="218">
        <f>NMM!R76</f>
        <v>5.6791080241231802</v>
      </c>
      <c r="S167" s="218">
        <f>NMM!S76</f>
        <v>5.6674981587373887</v>
      </c>
      <c r="T167" s="218">
        <f>NMM!T76</f>
        <v>5.8990785110467554</v>
      </c>
      <c r="U167" s="218">
        <f>NMM!U76</f>
        <v>5.8779760818058016</v>
      </c>
      <c r="V167" s="218">
        <f>NMM!V76</f>
        <v>5.7771661813277966</v>
      </c>
      <c r="W167" s="218">
        <f>NMM!W76</f>
        <v>5.9135558086115241</v>
      </c>
      <c r="X167" s="218">
        <f>NMM!X76</f>
        <v>5.8809828907479265</v>
      </c>
      <c r="Y167" s="218">
        <f>NMM!Y76</f>
        <v>5.5938054503982917</v>
      </c>
    </row>
    <row r="168" spans="1:25" ht="12" customHeight="1" x14ac:dyDescent="0.25">
      <c r="A168" s="14" t="s">
        <v>51</v>
      </c>
      <c r="B168" s="217">
        <f>NMM!B77</f>
        <v>11.049781362420338</v>
      </c>
      <c r="C168" s="217">
        <f>NMM!C77</f>
        <v>11.357436079298894</v>
      </c>
      <c r="D168" s="217">
        <f>NMM!D77</f>
        <v>10.65362871295614</v>
      </c>
      <c r="E168" s="217">
        <f>NMM!E77</f>
        <v>10.614250382012358</v>
      </c>
      <c r="F168" s="217">
        <f>NMM!F77</f>
        <v>9.9408388326056318</v>
      </c>
      <c r="G168" s="217">
        <f>NMM!G77</f>
        <v>9.7700198150985162</v>
      </c>
      <c r="H168" s="217">
        <f>NMM!H77</f>
        <v>9.7066587193253238</v>
      </c>
      <c r="I168" s="217">
        <f>NMM!I77</f>
        <v>10.429919111213042</v>
      </c>
      <c r="J168" s="217">
        <f>NMM!J77</f>
        <v>9.729131475277077</v>
      </c>
      <c r="K168" s="217">
        <f>NMM!K77</f>
        <v>10.952025905645588</v>
      </c>
      <c r="L168" s="217">
        <f>NMM!L77</f>
        <v>10.672563625896826</v>
      </c>
      <c r="M168" s="217">
        <f>NMM!M77</f>
        <v>10.59864770411167</v>
      </c>
      <c r="N168" s="217">
        <f>NMM!N77</f>
        <v>10.96788342908161</v>
      </c>
      <c r="O168" s="217">
        <f>NMM!O77</f>
        <v>11.056378702395408</v>
      </c>
      <c r="P168" s="217">
        <f>NMM!P77</f>
        <v>10.641982883530421</v>
      </c>
      <c r="Q168" s="217">
        <f>NMM!Q77</f>
        <v>10.69887244706813</v>
      </c>
      <c r="R168" s="217">
        <f>NMM!R77</f>
        <v>10.476233796594295</v>
      </c>
      <c r="S168" s="217">
        <f>NMM!S77</f>
        <v>9.7513345249170165</v>
      </c>
      <c r="T168" s="217">
        <f>NMM!T77</f>
        <v>10.292818428974455</v>
      </c>
      <c r="U168" s="217">
        <f>NMM!U77</f>
        <v>10.144819546109936</v>
      </c>
      <c r="V168" s="217">
        <f>NMM!V77</f>
        <v>9.5742634273872689</v>
      </c>
      <c r="W168" s="217">
        <f>NMM!W77</f>
        <v>9.3684036726430282</v>
      </c>
      <c r="X168" s="217">
        <f>NMM!X77</f>
        <v>9.7739616392214703</v>
      </c>
      <c r="Y168" s="217">
        <f>NMM!Y77</f>
        <v>8.9892958601119766</v>
      </c>
    </row>
    <row r="169" spans="1:25" ht="12" customHeight="1" x14ac:dyDescent="0.25">
      <c r="A169" s="14" t="s">
        <v>52</v>
      </c>
      <c r="B169" s="217">
        <f>NMM!B78</f>
        <v>3.7007815969532243</v>
      </c>
      <c r="C169" s="217">
        <f>NMM!C78</f>
        <v>3.5099919802687403</v>
      </c>
      <c r="D169" s="217">
        <f>NMM!D78</f>
        <v>3.5916418422482508</v>
      </c>
      <c r="E169" s="217">
        <f>NMM!E78</f>
        <v>3.5286529069369745</v>
      </c>
      <c r="F169" s="217">
        <f>NMM!F78</f>
        <v>3.7772753880704646</v>
      </c>
      <c r="G169" s="217">
        <f>NMM!G78</f>
        <v>3.9510057564311638</v>
      </c>
      <c r="H169" s="217">
        <f>NMM!H78</f>
        <v>3.9712294017788996</v>
      </c>
      <c r="I169" s="217">
        <f>NMM!I78</f>
        <v>3.8796426594585576</v>
      </c>
      <c r="J169" s="217">
        <f>NMM!J78</f>
        <v>3.9821358656264074</v>
      </c>
      <c r="K169" s="217">
        <f>NMM!K78</f>
        <v>4.4619617382521799</v>
      </c>
      <c r="L169" s="217">
        <f>NMM!L78</f>
        <v>4.3131117390033618</v>
      </c>
      <c r="M169" s="217">
        <f>NMM!M78</f>
        <v>4.4515253818311047</v>
      </c>
      <c r="N169" s="217">
        <f>NMM!N78</f>
        <v>4.576716828556874</v>
      </c>
      <c r="O169" s="217">
        <f>NMM!O78</f>
        <v>4.6978392237872653</v>
      </c>
      <c r="P169" s="217">
        <f>NMM!P78</f>
        <v>4.5962230688905699</v>
      </c>
      <c r="Q169" s="217">
        <f>NMM!Q78</f>
        <v>4.4718864730484515</v>
      </c>
      <c r="R169" s="217">
        <f>NMM!R78</f>
        <v>4.4366270270452004</v>
      </c>
      <c r="S169" s="217">
        <f>NMM!S78</f>
        <v>4.5207857351643996</v>
      </c>
      <c r="T169" s="217">
        <f>NMM!T78</f>
        <v>4.5271294010691951</v>
      </c>
      <c r="U169" s="217">
        <f>NMM!U78</f>
        <v>4.1700255601680354</v>
      </c>
      <c r="V169" s="217">
        <f>NMM!V78</f>
        <v>4.1216247989741426</v>
      </c>
      <c r="W169" s="217">
        <f>NMM!W78</f>
        <v>4.4174604098600119</v>
      </c>
      <c r="X169" s="217">
        <f>NMM!X78</f>
        <v>4.4804192493188362</v>
      </c>
      <c r="Y169" s="217">
        <f>NMM!Y78</f>
        <v>4.5210359466613301</v>
      </c>
    </row>
    <row r="170" spans="1:25" ht="12" customHeight="1" x14ac:dyDescent="0.25">
      <c r="A170" s="14" t="s">
        <v>60</v>
      </c>
      <c r="B170" s="217">
        <f>NMM!B79</f>
        <v>2.6764750508091875</v>
      </c>
      <c r="C170" s="217">
        <f>NMM!C79</f>
        <v>2.6389962059505296</v>
      </c>
      <c r="D170" s="217">
        <f>NMM!D79</f>
        <v>2.6027831640017278</v>
      </c>
      <c r="E170" s="217">
        <f>NMM!E79</f>
        <v>2.5124499323215423</v>
      </c>
      <c r="F170" s="217">
        <f>NMM!F79</f>
        <v>2.5219249832840878</v>
      </c>
      <c r="G170" s="217">
        <f>NMM!G79</f>
        <v>2.4801231707269329</v>
      </c>
      <c r="H170" s="217">
        <f>NMM!H79</f>
        <v>2.4914412057371744</v>
      </c>
      <c r="I170" s="217">
        <f>NMM!I79</f>
        <v>2.5422910537832482</v>
      </c>
      <c r="J170" s="217">
        <f>NMM!J79</f>
        <v>2.461874616778355</v>
      </c>
      <c r="K170" s="217">
        <f>NMM!K79</f>
        <v>2.5200055580297014</v>
      </c>
      <c r="L170" s="217">
        <f>NMM!L79</f>
        <v>2.4219345794397786</v>
      </c>
      <c r="M170" s="217">
        <f>NMM!M79</f>
        <v>2.4526225401227717</v>
      </c>
      <c r="N170" s="217">
        <f>NMM!N79</f>
        <v>2.4273693701392958</v>
      </c>
      <c r="O170" s="217">
        <f>NMM!O79</f>
        <v>2.3938253638555058</v>
      </c>
      <c r="P170" s="217">
        <f>NMM!P79</f>
        <v>2.3833807358445709</v>
      </c>
      <c r="Q170" s="217">
        <f>NMM!Q79</f>
        <v>2.4020853313164516</v>
      </c>
      <c r="R170" s="217">
        <f>NMM!R79</f>
        <v>2.3380005611179948</v>
      </c>
      <c r="S170" s="217">
        <f>NMM!S79</f>
        <v>2.3954815705825481</v>
      </c>
      <c r="T170" s="217">
        <f>NMM!T79</f>
        <v>2.3919647270136739</v>
      </c>
      <c r="U170" s="217">
        <f>NMM!U79</f>
        <v>2.4946287366904962</v>
      </c>
      <c r="V170" s="217">
        <f>NMM!V79</f>
        <v>2.423365069526112</v>
      </c>
      <c r="W170" s="217">
        <f>NMM!W79</f>
        <v>2.4087124633423467</v>
      </c>
      <c r="X170" s="217">
        <f>NMM!X79</f>
        <v>2.4313163066135672</v>
      </c>
      <c r="Y170" s="217">
        <f>NMM!Y79</f>
        <v>2.3453756682352767</v>
      </c>
    </row>
    <row r="171" spans="1:25" ht="12" customHeight="1" x14ac:dyDescent="0.25">
      <c r="A171" s="13" t="s">
        <v>21</v>
      </c>
      <c r="B171" s="218">
        <f>PPA!B74</f>
        <v>1.1817024268010607</v>
      </c>
      <c r="C171" s="218">
        <f>PPA!C74</f>
        <v>1.1730881547893426</v>
      </c>
      <c r="D171" s="218">
        <f>PPA!D74</f>
        <v>0.93640924067920495</v>
      </c>
      <c r="E171" s="218">
        <f>PPA!E74</f>
        <v>1.1190399412840171</v>
      </c>
      <c r="F171" s="218">
        <f>PPA!F74</f>
        <v>0.659976445562794</v>
      </c>
      <c r="G171" s="218">
        <f>PPA!G74</f>
        <v>0.95019624032918415</v>
      </c>
      <c r="H171" s="218">
        <f>PPA!H74</f>
        <v>0.85623165175036209</v>
      </c>
      <c r="I171" s="218">
        <f>PPA!I74</f>
        <v>0.86832206460218142</v>
      </c>
      <c r="J171" s="218">
        <f>PPA!J74</f>
        <v>0.85315160714614446</v>
      </c>
      <c r="K171" s="218">
        <f>PPA!K74</f>
        <v>0.91516852232635126</v>
      </c>
      <c r="L171" s="218">
        <f>PPA!L74</f>
        <v>0.88213933765770514</v>
      </c>
      <c r="M171" s="218">
        <f>PPA!M74</f>
        <v>0.80910814447012924</v>
      </c>
      <c r="N171" s="218">
        <f>PPA!N74</f>
        <v>0.80491471908345458</v>
      </c>
      <c r="O171" s="218">
        <f>PPA!O74</f>
        <v>0.738531362813585</v>
      </c>
      <c r="P171" s="218">
        <f>PPA!P74</f>
        <v>0.64651730075492198</v>
      </c>
      <c r="Q171" s="218">
        <f>PPA!Q74</f>
        <v>0.66349539300821314</v>
      </c>
      <c r="R171" s="218">
        <f>PPA!R74</f>
        <v>0.61187770178023937</v>
      </c>
      <c r="S171" s="218">
        <f>PPA!S74</f>
        <v>0.62224937407716041</v>
      </c>
      <c r="T171" s="218">
        <f>PPA!T74</f>
        <v>0.64355231728833828</v>
      </c>
      <c r="U171" s="218">
        <f>PPA!U74</f>
        <v>0.60853615523637494</v>
      </c>
      <c r="V171" s="218">
        <f>PPA!V74</f>
        <v>0.59336871454090556</v>
      </c>
      <c r="W171" s="218">
        <f>PPA!W74</f>
        <v>0.64761625392026101</v>
      </c>
      <c r="X171" s="218">
        <f>PPA!X74</f>
        <v>0.57831389940999178</v>
      </c>
      <c r="Y171" s="218">
        <f>PPA!Y74</f>
        <v>0.54975363446242365</v>
      </c>
    </row>
    <row r="172" spans="1:25" ht="12" customHeight="1" x14ac:dyDescent="0.25">
      <c r="A172" s="14" t="s">
        <v>54</v>
      </c>
      <c r="B172" s="217">
        <f>PPA!B75</f>
        <v>1.1254909525327261</v>
      </c>
      <c r="C172" s="217">
        <f>PPA!C75</f>
        <v>1.1168502178570432</v>
      </c>
      <c r="D172" s="217">
        <f>PPA!D75</f>
        <v>0.90211774747456908</v>
      </c>
      <c r="E172" s="217">
        <f>PPA!E75</f>
        <v>1.078390201608429</v>
      </c>
      <c r="F172" s="217">
        <f>PPA!F75</f>
        <v>0.60855809105868142</v>
      </c>
      <c r="G172" s="217">
        <f>PPA!G75</f>
        <v>0.91437613709792787</v>
      </c>
      <c r="H172" s="217">
        <f>PPA!H75</f>
        <v>0.82146197460366666</v>
      </c>
      <c r="I172" s="217">
        <f>PPA!I75</f>
        <v>0.83744725107904083</v>
      </c>
      <c r="J172" s="217">
        <f>PPA!J75</f>
        <v>0.81820922650157879</v>
      </c>
      <c r="K172" s="217">
        <f>PPA!K75</f>
        <v>0.89029560460525248</v>
      </c>
      <c r="L172" s="217">
        <f>PPA!L75</f>
        <v>0.85670635657417737</v>
      </c>
      <c r="M172" s="217">
        <f>PPA!M75</f>
        <v>0.78103900021299388</v>
      </c>
      <c r="N172" s="217">
        <f>PPA!N75</f>
        <v>0.77431357312971127</v>
      </c>
      <c r="O172" s="217">
        <f>PPA!O75</f>
        <v>0.70316480112043367</v>
      </c>
      <c r="P172" s="217">
        <f>PPA!P75</f>
        <v>0.6074126221810825</v>
      </c>
      <c r="Q172" s="217">
        <f>PPA!Q75</f>
        <v>0.6146861581167824</v>
      </c>
      <c r="R172" s="217">
        <f>PPA!R75</f>
        <v>0.56362016543951876</v>
      </c>
      <c r="S172" s="217">
        <f>PPA!S75</f>
        <v>0.57434335329399921</v>
      </c>
      <c r="T172" s="217">
        <f>PPA!T75</f>
        <v>0.5897480128606214</v>
      </c>
      <c r="U172" s="217">
        <f>PPA!U75</f>
        <v>0.57258414676494784</v>
      </c>
      <c r="V172" s="217">
        <f>PPA!V75</f>
        <v>0.55962964068967314</v>
      </c>
      <c r="W172" s="217">
        <f>PPA!W75</f>
        <v>0.6115259081413964</v>
      </c>
      <c r="X172" s="217">
        <f>PPA!X75</f>
        <v>0.53688118922412886</v>
      </c>
      <c r="Y172" s="217">
        <f>PPA!Y75</f>
        <v>0.50780889828594256</v>
      </c>
    </row>
    <row r="173" spans="1:25" ht="12" customHeight="1" x14ac:dyDescent="0.25">
      <c r="A173" s="14" t="s">
        <v>61</v>
      </c>
      <c r="B173" s="217">
        <f>PPA!B76</f>
        <v>1.374791081879158</v>
      </c>
      <c r="C173" s="217">
        <f>PPA!C76</f>
        <v>1.3817310921660391</v>
      </c>
      <c r="D173" s="217">
        <f>PPA!D76</f>
        <v>1.0622304985623929</v>
      </c>
      <c r="E173" s="217">
        <f>PPA!E76</f>
        <v>1.2807061941475848</v>
      </c>
      <c r="F173" s="217">
        <f>PPA!F76</f>
        <v>0.8090161710512429</v>
      </c>
      <c r="G173" s="217">
        <f>PPA!G76</f>
        <v>1.076878508322169</v>
      </c>
      <c r="H173" s="217">
        <f>PPA!H76</f>
        <v>0.96956415116806738</v>
      </c>
      <c r="I173" s="217">
        <f>PPA!I76</f>
        <v>0.97430542617097737</v>
      </c>
      <c r="J173" s="217">
        <f>PPA!J76</f>
        <v>0.96194801486149317</v>
      </c>
      <c r="K173" s="217">
        <f>PPA!K76</f>
        <v>1.030958991606018</v>
      </c>
      <c r="L173" s="217">
        <f>PPA!L76</f>
        <v>0.98212847444270845</v>
      </c>
      <c r="M173" s="217">
        <f>PPA!M76</f>
        <v>0.89345830619536526</v>
      </c>
      <c r="N173" s="217">
        <f>PPA!N76</f>
        <v>0.89309594454498276</v>
      </c>
      <c r="O173" s="217">
        <f>PPA!O76</f>
        <v>0.80252978675021192</v>
      </c>
      <c r="P173" s="217">
        <f>PPA!P76</f>
        <v>0.70959660898717081</v>
      </c>
      <c r="Q173" s="217">
        <f>PPA!Q76</f>
        <v>0.72683967002487726</v>
      </c>
      <c r="R173" s="217">
        <f>PPA!R76</f>
        <v>0.67692756140611698</v>
      </c>
      <c r="S173" s="217">
        <f>PPA!S76</f>
        <v>0.69292646924311119</v>
      </c>
      <c r="T173" s="217">
        <f>PPA!T76</f>
        <v>0.71898290741758297</v>
      </c>
      <c r="U173" s="217">
        <f>PPA!U76</f>
        <v>0.67115937693884675</v>
      </c>
      <c r="V173" s="217">
        <f>PPA!V76</f>
        <v>0.65615155648142742</v>
      </c>
      <c r="W173" s="217">
        <f>PPA!W76</f>
        <v>0.7146580771849731</v>
      </c>
      <c r="X173" s="217">
        <f>PPA!X76</f>
        <v>0.64788850284450117</v>
      </c>
      <c r="Y173" s="217">
        <f>PPA!Y76</f>
        <v>0.61707867030142982</v>
      </c>
    </row>
    <row r="174" spans="1:25" ht="12" customHeight="1" x14ac:dyDescent="0.25">
      <c r="A174" s="14" t="s">
        <v>62</v>
      </c>
      <c r="B174" s="217">
        <f>PPA!B77</f>
        <v>0.37516814477416149</v>
      </c>
      <c r="C174" s="217">
        <f>PPA!C77</f>
        <v>0.30761269523142226</v>
      </c>
      <c r="D174" s="217">
        <f>PPA!D77</f>
        <v>0.41549007472055272</v>
      </c>
      <c r="E174" s="217">
        <f>PPA!E77</f>
        <v>0.44552158890782301</v>
      </c>
      <c r="F174" s="217">
        <f>PPA!F77</f>
        <v>0.14863014887165155</v>
      </c>
      <c r="G174" s="217">
        <f>PPA!G77</f>
        <v>0.44174472392418368</v>
      </c>
      <c r="H174" s="217">
        <f>PPA!H77</f>
        <v>0.41583862362875001</v>
      </c>
      <c r="I174" s="217">
        <f>PPA!I77</f>
        <v>0.46003182105827317</v>
      </c>
      <c r="J174" s="217">
        <f>PPA!J77</f>
        <v>0.44987894831453656</v>
      </c>
      <c r="K174" s="217">
        <f>PPA!K77</f>
        <v>0.48449592084309234</v>
      </c>
      <c r="L174" s="217">
        <f>PPA!L77</f>
        <v>0.54763132207421161</v>
      </c>
      <c r="M174" s="217">
        <f>PPA!M77</f>
        <v>0.57049384945387815</v>
      </c>
      <c r="N174" s="217">
        <f>PPA!N77</f>
        <v>0.53123612971567713</v>
      </c>
      <c r="O174" s="217">
        <f>PPA!O77</f>
        <v>0.57254382202249232</v>
      </c>
      <c r="P174" s="217">
        <f>PPA!P77</f>
        <v>0.46693513238386375</v>
      </c>
      <c r="Q174" s="217">
        <f>PPA!Q77</f>
        <v>0.4480729193614717</v>
      </c>
      <c r="R174" s="217">
        <f>PPA!R77</f>
        <v>0.36937474003514426</v>
      </c>
      <c r="S174" s="217">
        <f>PPA!S77</f>
        <v>0.36781161695881259</v>
      </c>
      <c r="T174" s="217">
        <f>PPA!T77</f>
        <v>0.33782218521656171</v>
      </c>
      <c r="U174" s="217">
        <f>PPA!U77</f>
        <v>0.42525634431827053</v>
      </c>
      <c r="V174" s="217">
        <f>PPA!V77</f>
        <v>0.40738626226148988</v>
      </c>
      <c r="W174" s="217">
        <f>PPA!W77</f>
        <v>0.44915270611801766</v>
      </c>
      <c r="X174" s="217">
        <f>PPA!X77</f>
        <v>0.30656908398840121</v>
      </c>
      <c r="Y174" s="217">
        <f>PPA!Y77</f>
        <v>0.27161810898611416</v>
      </c>
    </row>
    <row r="175" spans="1:25" ht="12" customHeight="1" x14ac:dyDescent="0.25">
      <c r="A175" s="15" t="s">
        <v>63</v>
      </c>
      <c r="B175" s="221">
        <f>FBT!B$38</f>
        <v>1.9221538342968265</v>
      </c>
      <c r="C175" s="221">
        <f>FBT!C$38</f>
        <v>1.907733314164658</v>
      </c>
      <c r="D175" s="221">
        <f>FBT!D$38</f>
        <v>1.873500175310914</v>
      </c>
      <c r="E175" s="221">
        <f>FBT!E$38</f>
        <v>1.9044351987194017</v>
      </c>
      <c r="F175" s="221">
        <f>FBT!F$38</f>
        <v>1.7680317908277559</v>
      </c>
      <c r="G175" s="221">
        <f>FBT!G$38</f>
        <v>1.7696856801311684</v>
      </c>
      <c r="H175" s="221">
        <f>FBT!H$38</f>
        <v>1.6721196389014086</v>
      </c>
      <c r="I175" s="221">
        <f>FBT!I$38</f>
        <v>1.6181351870577854</v>
      </c>
      <c r="J175" s="221">
        <f>FBT!J$38</f>
        <v>1.4725810385505944</v>
      </c>
      <c r="K175" s="221">
        <f>FBT!K$38</f>
        <v>1.566987638550863</v>
      </c>
      <c r="L175" s="221">
        <f>FBT!L$38</f>
        <v>1.6378821481661021</v>
      </c>
      <c r="M175" s="221">
        <f>FBT!M$38</f>
        <v>1.5692123068848904</v>
      </c>
      <c r="N175" s="221">
        <f>FBT!N$38</f>
        <v>1.6095593210261028</v>
      </c>
      <c r="O175" s="221">
        <f>FBT!O$38</f>
        <v>1.624687553842016</v>
      </c>
      <c r="P175" s="221">
        <f>FBT!P$38</f>
        <v>1.6394915580250697</v>
      </c>
      <c r="Q175" s="221">
        <f>FBT!Q$38</f>
        <v>1.5903535150986898</v>
      </c>
      <c r="R175" s="221">
        <f>FBT!R$38</f>
        <v>1.5747526257021618</v>
      </c>
      <c r="S175" s="221">
        <f>FBT!S$38</f>
        <v>1.5773583813462211</v>
      </c>
      <c r="T175" s="221">
        <f>FBT!T$38</f>
        <v>1.5284428239117058</v>
      </c>
      <c r="U175" s="221">
        <f>FBT!U$38</f>
        <v>1.4375350051205134</v>
      </c>
      <c r="V175" s="221">
        <f>FBT!V$38</f>
        <v>1.4859284287193868</v>
      </c>
      <c r="W175" s="221">
        <f>FBT!W$38</f>
        <v>1.4635633574973612</v>
      </c>
      <c r="X175" s="221">
        <f>FBT!X$38</f>
        <v>1.4609623231099811</v>
      </c>
      <c r="Y175" s="221">
        <f>FBT!Y$38</f>
        <v>1.4367657457711211</v>
      </c>
    </row>
    <row r="176" spans="1:25" ht="12" customHeight="1" x14ac:dyDescent="0.25">
      <c r="A176" s="12" t="s">
        <v>64</v>
      </c>
      <c r="B176" s="217">
        <f>TRE!B$38</f>
        <v>2.0582042248465551</v>
      </c>
      <c r="C176" s="217">
        <f>TRE!C$38</f>
        <v>1.9390445660036149</v>
      </c>
      <c r="D176" s="217">
        <f>TRE!D$38</f>
        <v>1.8706828028253863</v>
      </c>
      <c r="E176" s="217">
        <f>TRE!E$38</f>
        <v>1.6819606082030738</v>
      </c>
      <c r="F176" s="217">
        <f>TRE!F$38</f>
        <v>0.998964011743118</v>
      </c>
      <c r="G176" s="217">
        <f>TRE!G$38</f>
        <v>0.9904141248628906</v>
      </c>
      <c r="H176" s="217">
        <f>TRE!H$38</f>
        <v>1.0144654646314459</v>
      </c>
      <c r="I176" s="217">
        <f>TRE!I$38</f>
        <v>0.93320762671532731</v>
      </c>
      <c r="J176" s="217">
        <f>TRE!J$38</f>
        <v>0.91679716877400119</v>
      </c>
      <c r="K176" s="217">
        <f>TRE!K$38</f>
        <v>0.95449152328169806</v>
      </c>
      <c r="L176" s="217">
        <f>TRE!L$38</f>
        <v>0.9980595319022717</v>
      </c>
      <c r="M176" s="217">
        <f>TRE!M$38</f>
        <v>0.94770530554811938</v>
      </c>
      <c r="N176" s="217">
        <f>TRE!N$38</f>
        <v>0.98776161069037538</v>
      </c>
      <c r="O176" s="217">
        <f>TRE!O$38</f>
        <v>0.94616405375718327</v>
      </c>
      <c r="P176" s="217">
        <f>TRE!P$38</f>
        <v>0.89290132761992269</v>
      </c>
      <c r="Q176" s="217">
        <f>TRE!Q$38</f>
        <v>0.81699458713328432</v>
      </c>
      <c r="R176" s="217">
        <f>TRE!R$38</f>
        <v>0.86471603257124141</v>
      </c>
      <c r="S176" s="217">
        <f>TRE!S$38</f>
        <v>0.86209447137452111</v>
      </c>
      <c r="T176" s="217">
        <f>TRE!T$38</f>
        <v>0.80931496820699933</v>
      </c>
      <c r="U176" s="217">
        <f>TRE!U$38</f>
        <v>0.88317125283453257</v>
      </c>
      <c r="V176" s="217">
        <f>TRE!V$38</f>
        <v>0.89608508492699557</v>
      </c>
      <c r="W176" s="217">
        <f>TRE!W$38</f>
        <v>0.88906006747324184</v>
      </c>
      <c r="X176" s="217">
        <f>TRE!X$38</f>
        <v>0.89206149103800469</v>
      </c>
      <c r="Y176" s="217">
        <f>TRE!Y$38</f>
        <v>0.87661268015303417</v>
      </c>
    </row>
    <row r="177" spans="1:25" ht="12" customHeight="1" x14ac:dyDescent="0.25">
      <c r="A177" s="12" t="s">
        <v>65</v>
      </c>
      <c r="B177" s="217">
        <f>MAE!B$38</f>
        <v>1.4996806907091182</v>
      </c>
      <c r="C177" s="217">
        <f>MAE!C$38</f>
        <v>1.306910237505575</v>
      </c>
      <c r="D177" s="217">
        <f>MAE!D$38</f>
        <v>1.2496854786470963</v>
      </c>
      <c r="E177" s="217">
        <f>MAE!E$38</f>
        <v>1.4861138848262032</v>
      </c>
      <c r="F177" s="217">
        <f>MAE!F$38</f>
        <v>1.0363976733842197</v>
      </c>
      <c r="G177" s="217">
        <f>MAE!G$38</f>
        <v>1.2581014091374971</v>
      </c>
      <c r="H177" s="217">
        <f>MAE!H$38</f>
        <v>1.2972241271282805</v>
      </c>
      <c r="I177" s="217">
        <f>MAE!I$38</f>
        <v>1.2628803306423881</v>
      </c>
      <c r="J177" s="217">
        <f>MAE!J$38</f>
        <v>1.1188360388188012</v>
      </c>
      <c r="K177" s="217">
        <f>MAE!K$38</f>
        <v>1.1615972022252108</v>
      </c>
      <c r="L177" s="217">
        <f>MAE!L$38</f>
        <v>1.1252050818827104</v>
      </c>
      <c r="M177" s="217">
        <f>MAE!M$38</f>
        <v>0.99193890849204835</v>
      </c>
      <c r="N177" s="217">
        <f>MAE!N$38</f>
        <v>0.98023026574273953</v>
      </c>
      <c r="O177" s="217">
        <f>MAE!O$38</f>
        <v>0.96713452531836774</v>
      </c>
      <c r="P177" s="217">
        <f>MAE!P$38</f>
        <v>0.92776018986621356</v>
      </c>
      <c r="Q177" s="217">
        <f>MAE!Q$38</f>
        <v>0.99047829305521207</v>
      </c>
      <c r="R177" s="217">
        <f>MAE!R$38</f>
        <v>0.93676985059973372</v>
      </c>
      <c r="S177" s="217">
        <f>MAE!S$38</f>
        <v>0.90592796029758771</v>
      </c>
      <c r="T177" s="217">
        <f>MAE!T$38</f>
        <v>0.87525159514908402</v>
      </c>
      <c r="U177" s="217">
        <f>MAE!U$38</f>
        <v>0.86344473662712207</v>
      </c>
      <c r="V177" s="217">
        <f>MAE!V$38</f>
        <v>0.86657890551049277</v>
      </c>
      <c r="W177" s="217">
        <f>MAE!W$38</f>
        <v>0.87940828962954343</v>
      </c>
      <c r="X177" s="217">
        <f>MAE!X$38</f>
        <v>0.82756564608027228</v>
      </c>
      <c r="Y177" s="217">
        <f>MAE!Y$38</f>
        <v>0.81698403212772275</v>
      </c>
    </row>
    <row r="178" spans="1:25" ht="12" customHeight="1" x14ac:dyDescent="0.25">
      <c r="A178" s="12" t="s">
        <v>66</v>
      </c>
      <c r="B178" s="217">
        <f>TEL!B$38</f>
        <v>1.8789540632712705</v>
      </c>
      <c r="C178" s="217">
        <f>TEL!C$38</f>
        <v>1.501763964277689</v>
      </c>
      <c r="D178" s="217">
        <f>TEL!D$38</f>
        <v>1.4055640906277214</v>
      </c>
      <c r="E178" s="217">
        <f>TEL!E$38</f>
        <v>1.3823638557955127</v>
      </c>
      <c r="F178" s="217">
        <f>TEL!F$38</f>
        <v>1.4048968792683052</v>
      </c>
      <c r="G178" s="217">
        <f>TEL!G$38</f>
        <v>1.3891408259778575</v>
      </c>
      <c r="H178" s="217">
        <f>TEL!H$38</f>
        <v>1.4363328744012285</v>
      </c>
      <c r="I178" s="217">
        <f>TEL!I$38</f>
        <v>1.3920631036761633</v>
      </c>
      <c r="J178" s="217">
        <f>TEL!J$38</f>
        <v>1.255441974490189</v>
      </c>
      <c r="K178" s="217">
        <f>TEL!K$38</f>
        <v>1.000836104578096</v>
      </c>
      <c r="L178" s="217">
        <f>TEL!L$38</f>
        <v>1.0593891298045244</v>
      </c>
      <c r="M178" s="217">
        <f>TEL!M$38</f>
        <v>0.99624958515194739</v>
      </c>
      <c r="N178" s="217">
        <f>TEL!N$38</f>
        <v>0.99547107266988599</v>
      </c>
      <c r="O178" s="217">
        <f>TEL!O$38</f>
        <v>1.0216837103789287</v>
      </c>
      <c r="P178" s="217">
        <f>TEL!P$38</f>
        <v>1.091026188927297</v>
      </c>
      <c r="Q178" s="217">
        <f>TEL!Q$38</f>
        <v>1.055574574636561</v>
      </c>
      <c r="R178" s="217">
        <f>TEL!R$38</f>
        <v>1.0529831094931452</v>
      </c>
      <c r="S178" s="217">
        <f>TEL!S$38</f>
        <v>1.0637943256961049</v>
      </c>
      <c r="T178" s="217">
        <f>TEL!T$38</f>
        <v>0.98319105358629078</v>
      </c>
      <c r="U178" s="217">
        <f>TEL!U$38</f>
        <v>1.0257521873496427</v>
      </c>
      <c r="V178" s="217">
        <f>TEL!V$38</f>
        <v>1.1295830584292754</v>
      </c>
      <c r="W178" s="217">
        <f>TEL!W$38</f>
        <v>1.4557311777067929</v>
      </c>
      <c r="X178" s="217">
        <f>TEL!X$38</f>
        <v>1.4491867033090027</v>
      </c>
      <c r="Y178" s="217">
        <f>TEL!Y$38</f>
        <v>1.4422255907367221</v>
      </c>
    </row>
    <row r="179" spans="1:25" ht="12" customHeight="1" x14ac:dyDescent="0.25">
      <c r="A179" s="12" t="s">
        <v>67</v>
      </c>
      <c r="B179" s="217">
        <f>WWP!B$38</f>
        <v>1.3991554349877806</v>
      </c>
      <c r="C179" s="217">
        <f>WWP!C$38</f>
        <v>0.80295179824529972</v>
      </c>
      <c r="D179" s="217">
        <f>WWP!D$38</f>
        <v>0.67423758118330723</v>
      </c>
      <c r="E179" s="217">
        <f>WWP!E$38</f>
        <v>0.70654740709723818</v>
      </c>
      <c r="F179" s="217">
        <f>WWP!F$38</f>
        <v>0.4058129268257451</v>
      </c>
      <c r="G179" s="217">
        <f>WWP!G$38</f>
        <v>0.3906520732630322</v>
      </c>
      <c r="H179" s="217">
        <f>WWP!H$38</f>
        <v>0.42091330383254477</v>
      </c>
      <c r="I179" s="217">
        <f>WWP!I$38</f>
        <v>0.42788219849252557</v>
      </c>
      <c r="J179" s="217">
        <f>WWP!J$38</f>
        <v>0.36165935158515261</v>
      </c>
      <c r="K179" s="217">
        <f>WWP!K$38</f>
        <v>0.40738857394810957</v>
      </c>
      <c r="L179" s="217">
        <f>WWP!L$38</f>
        <v>0.46814916477429847</v>
      </c>
      <c r="M179" s="217">
        <f>WWP!M$38</f>
        <v>0.50894576715627915</v>
      </c>
      <c r="N179" s="217">
        <f>WWP!N$38</f>
        <v>0.46417821169691076</v>
      </c>
      <c r="O179" s="217">
        <f>WWP!O$38</f>
        <v>0.43504974757802162</v>
      </c>
      <c r="P179" s="217">
        <f>WWP!P$38</f>
        <v>0.34394045433266074</v>
      </c>
      <c r="Q179" s="217">
        <f>WWP!Q$38</f>
        <v>0.27184908056357404</v>
      </c>
      <c r="R179" s="217">
        <f>WWP!R$38</f>
        <v>0.19235616395284216</v>
      </c>
      <c r="S179" s="217">
        <f>WWP!S$38</f>
        <v>0.20563494274380545</v>
      </c>
      <c r="T179" s="217">
        <f>WWP!T$38</f>
        <v>0.19235639624088888</v>
      </c>
      <c r="U179" s="217">
        <f>WWP!U$38</f>
        <v>0.24079419740235131</v>
      </c>
      <c r="V179" s="217">
        <f>WWP!V$38</f>
        <v>0.21372931508289539</v>
      </c>
      <c r="W179" s="217">
        <f>WWP!W$38</f>
        <v>0.27891666796824843</v>
      </c>
      <c r="X179" s="217">
        <f>WWP!X$38</f>
        <v>0.31769588937122933</v>
      </c>
      <c r="Y179" s="217">
        <f>WWP!Y$38</f>
        <v>0.36921555522331301</v>
      </c>
    </row>
    <row r="180" spans="1:25" ht="12" customHeight="1" x14ac:dyDescent="0.25">
      <c r="A180" s="16" t="s">
        <v>68</v>
      </c>
      <c r="B180" s="222">
        <f>OIS!B$38</f>
        <v>2.4126513116094861</v>
      </c>
      <c r="C180" s="222">
        <f>OIS!C$38</f>
        <v>2.0938911414577164</v>
      </c>
      <c r="D180" s="222">
        <f>OIS!D$38</f>
        <v>2.0660258390239075</v>
      </c>
      <c r="E180" s="222">
        <f>OIS!E$38</f>
        <v>1.9576842540427493</v>
      </c>
      <c r="F180" s="222">
        <f>OIS!F$38</f>
        <v>1.9209856891571571</v>
      </c>
      <c r="G180" s="222">
        <f>OIS!G$38</f>
        <v>1.5272193838104844</v>
      </c>
      <c r="H180" s="222">
        <f>OIS!H$38</f>
        <v>1.5978194828991752</v>
      </c>
      <c r="I180" s="222">
        <f>OIS!I$38</f>
        <v>1.5951324615884908</v>
      </c>
      <c r="J180" s="222">
        <f>OIS!J$38</f>
        <v>1.5630398089647861</v>
      </c>
      <c r="K180" s="222">
        <f>OIS!K$38</f>
        <v>1.6365217267001653</v>
      </c>
      <c r="L180" s="222">
        <f>OIS!L$38</f>
        <v>1.5806338092320897</v>
      </c>
      <c r="M180" s="222">
        <f>OIS!M$38</f>
        <v>1.5518495731181519</v>
      </c>
      <c r="N180" s="222">
        <f>OIS!N$38</f>
        <v>1.5390954882966925</v>
      </c>
      <c r="O180" s="222">
        <f>OIS!O$38</f>
        <v>1.424656555656624</v>
      </c>
      <c r="P180" s="222">
        <f>OIS!P$38</f>
        <v>1.5674809729029318</v>
      </c>
      <c r="Q180" s="222">
        <f>OIS!Q$38</f>
        <v>1.5928426821717021</v>
      </c>
      <c r="R180" s="222">
        <f>OIS!R$38</f>
        <v>1.2894741335458049</v>
      </c>
      <c r="S180" s="222">
        <f>OIS!S$38</f>
        <v>1.2003068540001514</v>
      </c>
      <c r="T180" s="222">
        <f>OIS!T$38</f>
        <v>1.1574743612204657</v>
      </c>
      <c r="U180" s="222">
        <f>OIS!U$38</f>
        <v>1.0586944142923138</v>
      </c>
      <c r="V180" s="222">
        <f>OIS!V$38</f>
        <v>1.1105733831586402</v>
      </c>
      <c r="W180" s="222">
        <f>OIS!W$38</f>
        <v>1.1746846557761061</v>
      </c>
      <c r="X180" s="222">
        <f>OIS!X$38</f>
        <v>1.0842414566189429</v>
      </c>
      <c r="Y180" s="222">
        <f>OIS!Y$38</f>
        <v>1.1265190537950149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CZ: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9195.503353394708</v>
      </c>
      <c r="C5" s="223">
        <f t="shared" si="0"/>
        <v>8912.4468615623955</v>
      </c>
      <c r="D5" s="223">
        <f t="shared" si="0"/>
        <v>8622.7818572636334</v>
      </c>
      <c r="E5" s="223">
        <f t="shared" si="0"/>
        <v>8509.4115219241503</v>
      </c>
      <c r="F5" s="223">
        <f t="shared" si="0"/>
        <v>8796.7815133254626</v>
      </c>
      <c r="G5" s="223">
        <f t="shared" si="0"/>
        <v>8685.369303523843</v>
      </c>
      <c r="H5" s="223">
        <f t="shared" si="0"/>
        <v>8627.3216680981895</v>
      </c>
      <c r="I5" s="223">
        <f t="shared" si="0"/>
        <v>8303.8981943231083</v>
      </c>
      <c r="J5" s="223">
        <f t="shared" si="0"/>
        <v>7946.523043850666</v>
      </c>
      <c r="K5" s="223">
        <f t="shared" si="0"/>
        <v>7355.3630266541695</v>
      </c>
      <c r="L5" s="223">
        <f t="shared" si="0"/>
        <v>6888.6980223535629</v>
      </c>
      <c r="M5" s="223">
        <f t="shared" si="0"/>
        <v>6771.9880481495402</v>
      </c>
      <c r="N5" s="223">
        <f t="shared" si="0"/>
        <v>6726.2994840907031</v>
      </c>
      <c r="O5" s="223">
        <f t="shared" si="0"/>
        <v>6426.7440240734595</v>
      </c>
      <c r="P5" s="223">
        <f t="shared" si="0"/>
        <v>6331.7553740306521</v>
      </c>
      <c r="Q5" s="223">
        <f t="shared" si="0"/>
        <v>6477.9404127237704</v>
      </c>
      <c r="R5" s="223">
        <f t="shared" si="0"/>
        <v>6412.0907136694332</v>
      </c>
      <c r="S5" s="223">
        <f t="shared" si="0"/>
        <v>6734.1215821127116</v>
      </c>
      <c r="T5" s="223">
        <f t="shared" si="0"/>
        <v>6699.1060189144073</v>
      </c>
      <c r="U5" s="223">
        <f t="shared" si="0"/>
        <v>6618.6188306081331</v>
      </c>
      <c r="V5" s="223">
        <f t="shared" si="0"/>
        <v>6567.0692175389886</v>
      </c>
      <c r="W5" s="223">
        <f t="shared" si="0"/>
        <v>7013.2708512447025</v>
      </c>
      <c r="X5" s="223">
        <f t="shared" si="0"/>
        <v>6564.6245055869849</v>
      </c>
      <c r="Y5" s="223">
        <f t="shared" si="0"/>
        <v>5961.9171969020199</v>
      </c>
    </row>
    <row r="6" spans="1:25" ht="12" customHeight="1" x14ac:dyDescent="0.25">
      <c r="A6" s="173" t="s">
        <v>91</v>
      </c>
      <c r="B6" s="224">
        <v>60.891920696790613</v>
      </c>
      <c r="C6" s="224">
        <v>63.693952657655373</v>
      </c>
      <c r="D6" s="224">
        <v>64.623925462243534</v>
      </c>
      <c r="E6" s="224">
        <v>64.108680959872544</v>
      </c>
      <c r="F6" s="224">
        <v>66.944780712890349</v>
      </c>
      <c r="G6" s="224">
        <v>70.881212352458647</v>
      </c>
      <c r="H6" s="224">
        <v>72.713268771802007</v>
      </c>
      <c r="I6" s="224">
        <v>75.083608765186483</v>
      </c>
      <c r="J6" s="224">
        <v>75.860905845105535</v>
      </c>
      <c r="K6" s="224">
        <v>67.477138439220823</v>
      </c>
      <c r="L6" s="224">
        <v>71.475268836040001</v>
      </c>
      <c r="M6" s="224">
        <v>71.611300296696129</v>
      </c>
      <c r="N6" s="224">
        <v>71.47363714294589</v>
      </c>
      <c r="O6" s="224">
        <v>68.155042038326826</v>
      </c>
      <c r="P6" s="224">
        <v>68.82167598230113</v>
      </c>
      <c r="Q6" s="224">
        <v>70.951282704468184</v>
      </c>
      <c r="R6" s="224">
        <v>72.250788677521001</v>
      </c>
      <c r="S6" s="224">
        <v>75.61110095538605</v>
      </c>
      <c r="T6" s="224">
        <v>76.742039695486426</v>
      </c>
      <c r="U6" s="224">
        <v>77.131924026528011</v>
      </c>
      <c r="V6" s="224">
        <v>73.540937589634694</v>
      </c>
      <c r="W6" s="224">
        <v>77.289146234562438</v>
      </c>
      <c r="X6" s="224">
        <v>73.627549354421362</v>
      </c>
      <c r="Y6" s="224">
        <v>70.026433992228874</v>
      </c>
    </row>
    <row r="7" spans="1:25" ht="12" customHeight="1" x14ac:dyDescent="0.25">
      <c r="A7" s="173" t="s">
        <v>92</v>
      </c>
      <c r="B7" s="224">
        <v>102.84051121649571</v>
      </c>
      <c r="C7" s="224">
        <v>111.80386574896956</v>
      </c>
      <c r="D7" s="224">
        <v>108.14385689909832</v>
      </c>
      <c r="E7" s="224">
        <v>113.34936636674895</v>
      </c>
      <c r="F7" s="224">
        <v>115.01611942123473</v>
      </c>
      <c r="G7" s="224">
        <v>121.905557547199</v>
      </c>
      <c r="H7" s="224">
        <v>124.73244462416304</v>
      </c>
      <c r="I7" s="224">
        <v>129.92909840777926</v>
      </c>
      <c r="J7" s="224">
        <v>126.7857536167987</v>
      </c>
      <c r="K7" s="224">
        <v>113.3041203295287</v>
      </c>
      <c r="L7" s="224">
        <v>122.51092910241864</v>
      </c>
      <c r="M7" s="224">
        <v>123.36537772454786</v>
      </c>
      <c r="N7" s="224">
        <v>125.06866537094655</v>
      </c>
      <c r="O7" s="224">
        <v>118.20612062586825</v>
      </c>
      <c r="P7" s="224">
        <v>121.55030120654348</v>
      </c>
      <c r="Q7" s="224">
        <v>121.90156854553092</v>
      </c>
      <c r="R7" s="224">
        <v>118.28587424545665</v>
      </c>
      <c r="S7" s="224">
        <v>125.36528801976077</v>
      </c>
      <c r="T7" s="224">
        <v>124.4402365896225</v>
      </c>
      <c r="U7" s="224">
        <v>125.57366334066126</v>
      </c>
      <c r="V7" s="224">
        <v>117.95321201529967</v>
      </c>
      <c r="W7" s="224">
        <v>125.48743475345972</v>
      </c>
      <c r="X7" s="224">
        <v>122.21796599864312</v>
      </c>
      <c r="Y7" s="224">
        <v>119.43548323289708</v>
      </c>
    </row>
    <row r="8" spans="1:25" ht="12" customHeight="1" x14ac:dyDescent="0.25">
      <c r="A8" s="173" t="s">
        <v>93</v>
      </c>
      <c r="B8" s="224">
        <v>187.21928868518842</v>
      </c>
      <c r="C8" s="224">
        <v>199.80275186102793</v>
      </c>
      <c r="D8" s="224">
        <v>203.8189847644644</v>
      </c>
      <c r="E8" s="224">
        <v>202.96376476792156</v>
      </c>
      <c r="F8" s="224">
        <v>209.74453338995079</v>
      </c>
      <c r="G8" s="224">
        <v>222.5906312861637</v>
      </c>
      <c r="H8" s="224">
        <v>224.04979133077182</v>
      </c>
      <c r="I8" s="224">
        <v>230.47620432991459</v>
      </c>
      <c r="J8" s="224">
        <v>224.95925993582881</v>
      </c>
      <c r="K8" s="224">
        <v>203.14501042830946</v>
      </c>
      <c r="L8" s="224">
        <v>208.98365959163439</v>
      </c>
      <c r="M8" s="224">
        <v>210.79844128210399</v>
      </c>
      <c r="N8" s="224">
        <v>208.17306857192403</v>
      </c>
      <c r="O8" s="224">
        <v>198.86672256070136</v>
      </c>
      <c r="P8" s="224">
        <v>203.1601801892632</v>
      </c>
      <c r="Q8" s="224">
        <v>203.15710673484131</v>
      </c>
      <c r="R8" s="224">
        <v>200.32657498748205</v>
      </c>
      <c r="S8" s="224">
        <v>209.61159384206314</v>
      </c>
      <c r="T8" s="224">
        <v>209.90180949661018</v>
      </c>
      <c r="U8" s="224">
        <v>211.92849828356304</v>
      </c>
      <c r="V8" s="224">
        <v>203.53535985267303</v>
      </c>
      <c r="W8" s="224">
        <v>218.75573048733145</v>
      </c>
      <c r="X8" s="224">
        <v>207.87875072952707</v>
      </c>
      <c r="Y8" s="224">
        <v>197.38075266790813</v>
      </c>
    </row>
    <row r="9" spans="1:25" ht="12" customHeight="1" x14ac:dyDescent="0.25">
      <c r="A9" s="173" t="s">
        <v>94</v>
      </c>
      <c r="B9" s="224">
        <v>155.6580209042632</v>
      </c>
      <c r="C9" s="224">
        <v>171.84748560083386</v>
      </c>
      <c r="D9" s="224">
        <v>166.15045615366185</v>
      </c>
      <c r="E9" s="224">
        <v>172.48660347657423</v>
      </c>
      <c r="F9" s="224">
        <v>175.72688718044998</v>
      </c>
      <c r="G9" s="224">
        <v>188.23568080097274</v>
      </c>
      <c r="H9" s="224">
        <v>190.65258094710131</v>
      </c>
      <c r="I9" s="224">
        <v>198.41579708873167</v>
      </c>
      <c r="J9" s="224">
        <v>191.03969431607902</v>
      </c>
      <c r="K9" s="224">
        <v>171.95763225117605</v>
      </c>
      <c r="L9" s="224">
        <v>185.19971677386911</v>
      </c>
      <c r="M9" s="224">
        <v>185.57073710791965</v>
      </c>
      <c r="N9" s="224">
        <v>189.95028743361055</v>
      </c>
      <c r="O9" s="224">
        <v>179.85025726175263</v>
      </c>
      <c r="P9" s="224">
        <v>185.71703201946093</v>
      </c>
      <c r="Q9" s="224">
        <v>182.99606212197617</v>
      </c>
      <c r="R9" s="224">
        <v>175.14832300691089</v>
      </c>
      <c r="S9" s="224">
        <v>185.85444358220587</v>
      </c>
      <c r="T9" s="224">
        <v>184.73141408511029</v>
      </c>
      <c r="U9" s="224">
        <v>186.62526002399062</v>
      </c>
      <c r="V9" s="224">
        <v>176.89606160505079</v>
      </c>
      <c r="W9" s="224">
        <v>187.78522748561792</v>
      </c>
      <c r="X9" s="224">
        <v>183.99224988611164</v>
      </c>
      <c r="Y9" s="224">
        <v>179.5693635797866</v>
      </c>
    </row>
    <row r="10" spans="1:25" ht="12" customHeight="1" x14ac:dyDescent="0.25">
      <c r="A10" s="36" t="s">
        <v>95</v>
      </c>
      <c r="B10" s="225">
        <f t="shared" ref="B10:Y10" si="1">SUM(B11:B15)</f>
        <v>160.27539494146697</v>
      </c>
      <c r="C10" s="225">
        <f t="shared" si="1"/>
        <v>145.25643860330587</v>
      </c>
      <c r="D10" s="225">
        <f t="shared" si="1"/>
        <v>144.71163811125427</v>
      </c>
      <c r="E10" s="225">
        <f t="shared" si="1"/>
        <v>144.49568678749992</v>
      </c>
      <c r="F10" s="225">
        <f t="shared" si="1"/>
        <v>145.57893053859885</v>
      </c>
      <c r="G10" s="225">
        <f t="shared" si="1"/>
        <v>148.66733564033223</v>
      </c>
      <c r="H10" s="225">
        <f t="shared" si="1"/>
        <v>147.42400604184132</v>
      </c>
      <c r="I10" s="225">
        <f t="shared" si="1"/>
        <v>139.63992953362799</v>
      </c>
      <c r="J10" s="225">
        <f t="shared" si="1"/>
        <v>130.5541889469919</v>
      </c>
      <c r="K10" s="225">
        <f t="shared" si="1"/>
        <v>122.36438526553063</v>
      </c>
      <c r="L10" s="225">
        <f t="shared" si="1"/>
        <v>122.81676345918422</v>
      </c>
      <c r="M10" s="225">
        <f t="shared" si="1"/>
        <v>121.10927426160653</v>
      </c>
      <c r="N10" s="225">
        <f t="shared" si="1"/>
        <v>120.79516484695134</v>
      </c>
      <c r="O10" s="225">
        <f t="shared" si="1"/>
        <v>117.88576242802884</v>
      </c>
      <c r="P10" s="225">
        <f t="shared" si="1"/>
        <v>115.35188764090989</v>
      </c>
      <c r="Q10" s="225">
        <f t="shared" si="1"/>
        <v>115.1403907588986</v>
      </c>
      <c r="R10" s="225">
        <f t="shared" si="1"/>
        <v>115.91270965508707</v>
      </c>
      <c r="S10" s="225">
        <f t="shared" si="1"/>
        <v>124.46045088304176</v>
      </c>
      <c r="T10" s="225">
        <f t="shared" si="1"/>
        <v>125.58450668465483</v>
      </c>
      <c r="U10" s="225">
        <f t="shared" si="1"/>
        <v>128.78199603190671</v>
      </c>
      <c r="V10" s="225">
        <f t="shared" si="1"/>
        <v>128.98910816972153</v>
      </c>
      <c r="W10" s="225">
        <f t="shared" si="1"/>
        <v>143.21551580661506</v>
      </c>
      <c r="X10" s="225">
        <f t="shared" si="1"/>
        <v>143.20169115649767</v>
      </c>
      <c r="Y10" s="225">
        <f t="shared" si="1"/>
        <v>138.41130206311993</v>
      </c>
    </row>
    <row r="11" spans="1:25" ht="12" customHeight="1" x14ac:dyDescent="0.25">
      <c r="A11" s="37" t="s">
        <v>82</v>
      </c>
      <c r="B11" s="226">
        <v>5.8198028290436641</v>
      </c>
      <c r="C11" s="226">
        <v>5.4449127987068149</v>
      </c>
      <c r="D11" s="226">
        <v>3.9056759736742945</v>
      </c>
      <c r="E11" s="226">
        <v>1.2807000198588034</v>
      </c>
      <c r="F11" s="226">
        <v>1.2477326101029631</v>
      </c>
      <c r="G11" s="226">
        <v>1.4114961641695301</v>
      </c>
      <c r="H11" s="226">
        <v>1.7809664314959224</v>
      </c>
      <c r="I11" s="226">
        <v>1.1945431869792558</v>
      </c>
      <c r="J11" s="226">
        <v>1.3183708237432723</v>
      </c>
      <c r="K11" s="226">
        <v>1.5845272397843191</v>
      </c>
      <c r="L11" s="226">
        <v>2.119634774967484</v>
      </c>
      <c r="M11" s="226">
        <v>2.2183638211773644</v>
      </c>
      <c r="N11" s="226">
        <v>0.80598102924189108</v>
      </c>
      <c r="O11" s="226">
        <v>0.45534685228533289</v>
      </c>
      <c r="P11" s="226">
        <v>0.28083206040626713</v>
      </c>
      <c r="Q11" s="226">
        <v>0.61731593286515851</v>
      </c>
      <c r="R11" s="226">
        <v>0.71538312863004294</v>
      </c>
      <c r="S11" s="226">
        <v>0.33354427500608003</v>
      </c>
      <c r="T11" s="226">
        <v>0.25883337067815859</v>
      </c>
      <c r="U11" s="226">
        <v>0.24304965662220102</v>
      </c>
      <c r="V11" s="226">
        <v>0.17999246861374352</v>
      </c>
      <c r="W11" s="226">
        <v>0.20303361676221177</v>
      </c>
      <c r="X11" s="226">
        <v>0.19683133227079169</v>
      </c>
      <c r="Y11" s="226">
        <v>0.358860733739093</v>
      </c>
    </row>
    <row r="12" spans="1:25" ht="12" customHeight="1" x14ac:dyDescent="0.25">
      <c r="A12" s="37" t="s">
        <v>73</v>
      </c>
      <c r="B12" s="226">
        <v>128.20116683536381</v>
      </c>
      <c r="C12" s="226">
        <v>106.44706752246967</v>
      </c>
      <c r="D12" s="226">
        <v>107.27107984879632</v>
      </c>
      <c r="E12" s="226">
        <v>112.05070438544763</v>
      </c>
      <c r="F12" s="226">
        <v>107.06440035531806</v>
      </c>
      <c r="G12" s="226">
        <v>109.19959376988828</v>
      </c>
      <c r="H12" s="226">
        <v>106.06207364102616</v>
      </c>
      <c r="I12" s="226">
        <v>95.136686520825464</v>
      </c>
      <c r="J12" s="226">
        <v>81.883379460659881</v>
      </c>
      <c r="K12" s="226">
        <v>80.364011915576114</v>
      </c>
      <c r="L12" s="226">
        <v>76.499305926080183</v>
      </c>
      <c r="M12" s="226">
        <v>69.754719492643233</v>
      </c>
      <c r="N12" s="226">
        <v>70.545478818443897</v>
      </c>
      <c r="O12" s="226">
        <v>70.269656067443066</v>
      </c>
      <c r="P12" s="226">
        <v>60.138449287798601</v>
      </c>
      <c r="Q12" s="226">
        <v>58.955534156821521</v>
      </c>
      <c r="R12" s="226">
        <v>57.264642276749299</v>
      </c>
      <c r="S12" s="226">
        <v>64.127228738388297</v>
      </c>
      <c r="T12" s="226">
        <v>59.74926705472928</v>
      </c>
      <c r="U12" s="226">
        <v>62.582448744299072</v>
      </c>
      <c r="V12" s="226">
        <v>64.837119177913451</v>
      </c>
      <c r="W12" s="226">
        <v>76.010427394818706</v>
      </c>
      <c r="X12" s="226">
        <v>65.410658651824193</v>
      </c>
      <c r="Y12" s="226">
        <v>53.570386947068734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0.13895098882208171</v>
      </c>
      <c r="C14" s="226">
        <v>0.24883920894261657</v>
      </c>
      <c r="D14" s="226">
        <v>0.51272570937261697</v>
      </c>
      <c r="E14" s="226">
        <v>0.76689595872801464</v>
      </c>
      <c r="F14" s="226">
        <v>1.0607050730873542</v>
      </c>
      <c r="G14" s="226">
        <v>1.3338779019783975</v>
      </c>
      <c r="H14" s="226">
        <v>1.8312123817721684</v>
      </c>
      <c r="I14" s="226">
        <v>0.41392949269152673</v>
      </c>
      <c r="J14" s="226">
        <v>0.80748065348284048</v>
      </c>
      <c r="K14" s="226">
        <v>1.5918314703360039</v>
      </c>
      <c r="L14" s="226">
        <v>2.5380051590728803</v>
      </c>
      <c r="M14" s="226">
        <v>3.9920894239050799</v>
      </c>
      <c r="N14" s="226">
        <v>5.1015477214145939</v>
      </c>
      <c r="O14" s="226">
        <v>6.5841788477643988</v>
      </c>
      <c r="P14" s="226">
        <v>7.6103181425111384</v>
      </c>
      <c r="Q14" s="226">
        <v>9.1762682714762462</v>
      </c>
      <c r="R14" s="226">
        <v>11.121754083769961</v>
      </c>
      <c r="S14" s="226">
        <v>12.565176267990687</v>
      </c>
      <c r="T14" s="226">
        <v>15.0107480648744</v>
      </c>
      <c r="U14" s="226">
        <v>17.666294066224818</v>
      </c>
      <c r="V14" s="226">
        <v>20.875924333203688</v>
      </c>
      <c r="W14" s="226">
        <v>24.168271710692458</v>
      </c>
      <c r="X14" s="226">
        <v>36.3566637993803</v>
      </c>
      <c r="Y14" s="226">
        <v>44.425365432629825</v>
      </c>
    </row>
    <row r="15" spans="1:25" ht="12" customHeight="1" x14ac:dyDescent="0.25">
      <c r="A15" s="38" t="s">
        <v>40</v>
      </c>
      <c r="B15" s="227">
        <v>26.115474288237429</v>
      </c>
      <c r="C15" s="227">
        <v>33.115619073186792</v>
      </c>
      <c r="D15" s="227">
        <v>33.02215657941106</v>
      </c>
      <c r="E15" s="227">
        <v>30.39738642346547</v>
      </c>
      <c r="F15" s="227">
        <v>36.206092500090506</v>
      </c>
      <c r="G15" s="227">
        <v>36.722367804296006</v>
      </c>
      <c r="H15" s="227">
        <v>37.749753587547069</v>
      </c>
      <c r="I15" s="227">
        <v>42.894770333131731</v>
      </c>
      <c r="J15" s="227">
        <v>46.544958009105919</v>
      </c>
      <c r="K15" s="227">
        <v>38.824014639834189</v>
      </c>
      <c r="L15" s="227">
        <v>41.659817599063672</v>
      </c>
      <c r="M15" s="227">
        <v>45.144101523880849</v>
      </c>
      <c r="N15" s="227">
        <v>44.342157277850966</v>
      </c>
      <c r="O15" s="227">
        <v>40.576580660536045</v>
      </c>
      <c r="P15" s="227">
        <v>47.322288150193877</v>
      </c>
      <c r="Q15" s="227">
        <v>46.391272397735676</v>
      </c>
      <c r="R15" s="227">
        <v>46.810930165937762</v>
      </c>
      <c r="S15" s="227">
        <v>47.434501601656692</v>
      </c>
      <c r="T15" s="227">
        <v>50.565658194372986</v>
      </c>
      <c r="U15" s="227">
        <v>48.290203564760645</v>
      </c>
      <c r="V15" s="227">
        <v>43.096072189990664</v>
      </c>
      <c r="W15" s="227">
        <v>42.83378308434169</v>
      </c>
      <c r="X15" s="227">
        <v>41.237537373022398</v>
      </c>
      <c r="Y15" s="227">
        <v>40.056688949682297</v>
      </c>
    </row>
    <row r="16" spans="1:25" ht="12" customHeight="1" x14ac:dyDescent="0.25">
      <c r="A16" s="39" t="s">
        <v>97</v>
      </c>
      <c r="B16" s="228">
        <f t="shared" ref="B16:Y16" si="2">SUM(B17:B26)</f>
        <v>2919.4580183888925</v>
      </c>
      <c r="C16" s="228">
        <f t="shared" si="2"/>
        <v>2644.7970856228203</v>
      </c>
      <c r="D16" s="228">
        <f t="shared" si="2"/>
        <v>2668.3499451296288</v>
      </c>
      <c r="E16" s="228">
        <f t="shared" si="2"/>
        <v>2709.8565352402156</v>
      </c>
      <c r="F16" s="228">
        <f t="shared" si="2"/>
        <v>2813.3034286461202</v>
      </c>
      <c r="G16" s="228">
        <f t="shared" si="2"/>
        <v>2722.4017481838155</v>
      </c>
      <c r="H16" s="228">
        <f t="shared" si="2"/>
        <v>2723.8670876980768</v>
      </c>
      <c r="I16" s="228">
        <f t="shared" si="2"/>
        <v>2499.7369235603801</v>
      </c>
      <c r="J16" s="228">
        <f t="shared" si="2"/>
        <v>2297.55383433015</v>
      </c>
      <c r="K16" s="228">
        <f t="shared" si="2"/>
        <v>2286.0829146319102</v>
      </c>
      <c r="L16" s="228">
        <f t="shared" si="2"/>
        <v>2143.8326753587198</v>
      </c>
      <c r="M16" s="228">
        <f t="shared" si="2"/>
        <v>2086.1649765704146</v>
      </c>
      <c r="N16" s="228">
        <f t="shared" si="2"/>
        <v>2102.4491369945886</v>
      </c>
      <c r="O16" s="228">
        <f t="shared" si="2"/>
        <v>2003.111621778402</v>
      </c>
      <c r="P16" s="228">
        <f t="shared" si="2"/>
        <v>1976.1733235003462</v>
      </c>
      <c r="Q16" s="228">
        <f t="shared" si="2"/>
        <v>2034.9800212248515</v>
      </c>
      <c r="R16" s="228">
        <f t="shared" si="2"/>
        <v>1884.5043320795085</v>
      </c>
      <c r="S16" s="228">
        <f t="shared" si="2"/>
        <v>1986.4295324802649</v>
      </c>
      <c r="T16" s="228">
        <f t="shared" si="2"/>
        <v>1938.2059766811299</v>
      </c>
      <c r="U16" s="228">
        <f t="shared" si="2"/>
        <v>1978.8417022176559</v>
      </c>
      <c r="V16" s="228">
        <f t="shared" si="2"/>
        <v>2022.9103385153799</v>
      </c>
      <c r="W16" s="228">
        <f t="shared" si="2"/>
        <v>2157.2787985138143</v>
      </c>
      <c r="X16" s="228">
        <f t="shared" si="2"/>
        <v>2043.8737073316943</v>
      </c>
      <c r="Y16" s="228">
        <f t="shared" si="2"/>
        <v>1858.5419539443794</v>
      </c>
    </row>
    <row r="17" spans="1:25" ht="12" customHeight="1" x14ac:dyDescent="0.25">
      <c r="A17" s="46" t="s">
        <v>28</v>
      </c>
      <c r="B17" s="229">
        <v>947.92323796379947</v>
      </c>
      <c r="C17" s="229">
        <v>556.42560725646979</v>
      </c>
      <c r="D17" s="229">
        <v>562.25755426020589</v>
      </c>
      <c r="E17" s="229">
        <v>703.33178080191863</v>
      </c>
      <c r="F17" s="229">
        <v>699.17257813005722</v>
      </c>
      <c r="G17" s="229">
        <v>719.59992969968596</v>
      </c>
      <c r="H17" s="229">
        <v>694.62717852631715</v>
      </c>
      <c r="I17" s="229">
        <v>489.74352498319013</v>
      </c>
      <c r="J17" s="229">
        <v>467.43217046849315</v>
      </c>
      <c r="K17" s="229">
        <v>613.16756129165469</v>
      </c>
      <c r="L17" s="229">
        <v>230.98951250700628</v>
      </c>
      <c r="M17" s="229">
        <v>207.01267346151019</v>
      </c>
      <c r="N17" s="229">
        <v>211.52542087971622</v>
      </c>
      <c r="O17" s="229">
        <v>198.65825915767567</v>
      </c>
      <c r="P17" s="229">
        <v>174.60636516745168</v>
      </c>
      <c r="Q17" s="229">
        <v>171.92617201685451</v>
      </c>
      <c r="R17" s="229">
        <v>182.74255833125753</v>
      </c>
      <c r="S17" s="229">
        <v>229.91963371583202</v>
      </c>
      <c r="T17" s="229">
        <v>222.95808079563139</v>
      </c>
      <c r="U17" s="229">
        <v>203.3936832940289</v>
      </c>
      <c r="V17" s="229">
        <v>199.14441735947233</v>
      </c>
      <c r="W17" s="229">
        <v>195.18463216446997</v>
      </c>
      <c r="X17" s="229">
        <v>178.79636550118826</v>
      </c>
      <c r="Y17" s="229">
        <v>196.89077334223427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14.859235188086224</v>
      </c>
      <c r="C19" s="229">
        <v>16.941660695883588</v>
      </c>
      <c r="D19" s="229">
        <v>15.977115109667833</v>
      </c>
      <c r="E19" s="229">
        <v>18.024507047203471</v>
      </c>
      <c r="F19" s="229">
        <v>14.945497504207657</v>
      </c>
      <c r="G19" s="229">
        <v>20.125222572528354</v>
      </c>
      <c r="H19" s="229">
        <v>8.3524960282542402</v>
      </c>
      <c r="I19" s="229">
        <v>2.8887190917988366</v>
      </c>
      <c r="J19" s="229">
        <v>3.3027354613186484</v>
      </c>
      <c r="K19" s="229">
        <v>2.998503529638203</v>
      </c>
      <c r="L19" s="229">
        <v>2.6435943310786931</v>
      </c>
      <c r="M19" s="229">
        <v>2.4935115001469272</v>
      </c>
      <c r="N19" s="229">
        <v>3.5041377314058799</v>
      </c>
      <c r="O19" s="229">
        <v>3.5078657347700655</v>
      </c>
      <c r="P19" s="229">
        <v>7.8159322248600063</v>
      </c>
      <c r="Q19" s="229">
        <v>6.6878848049856918</v>
      </c>
      <c r="R19" s="229">
        <v>12.000736395058647</v>
      </c>
      <c r="S19" s="229">
        <v>10.093326136577682</v>
      </c>
      <c r="T19" s="229">
        <v>19.266246647888014</v>
      </c>
      <c r="U19" s="229">
        <v>10.989525584990053</v>
      </c>
      <c r="V19" s="229">
        <v>14.93135051729522</v>
      </c>
      <c r="W19" s="229">
        <v>16.78843845040609</v>
      </c>
      <c r="X19" s="229">
        <v>11.913298428686492</v>
      </c>
      <c r="Y19" s="229">
        <v>29.747748654704747</v>
      </c>
    </row>
    <row r="20" spans="1:25" ht="12" customHeight="1" x14ac:dyDescent="0.25">
      <c r="A20" s="46" t="s">
        <v>82</v>
      </c>
      <c r="B20" s="229">
        <v>44.037896873526833</v>
      </c>
      <c r="C20" s="229">
        <v>37.709571662175279</v>
      </c>
      <c r="D20" s="229">
        <v>26.491731208168275</v>
      </c>
      <c r="E20" s="229">
        <v>6.9227126263209957</v>
      </c>
      <c r="F20" s="229">
        <v>7.6197709893818395</v>
      </c>
      <c r="G20" s="229">
        <v>11.69301585099808</v>
      </c>
      <c r="H20" s="229">
        <v>20.936316887385466</v>
      </c>
      <c r="I20" s="229">
        <v>12.219829497390403</v>
      </c>
      <c r="J20" s="229">
        <v>15.659471243226095</v>
      </c>
      <c r="K20" s="229">
        <v>14.798365725142318</v>
      </c>
      <c r="L20" s="229">
        <v>16.476179814915277</v>
      </c>
      <c r="M20" s="229">
        <v>18.609388007787729</v>
      </c>
      <c r="N20" s="229">
        <v>6.9670331029731489</v>
      </c>
      <c r="O20" s="229">
        <v>4.3943541744485106</v>
      </c>
      <c r="P20" s="229">
        <v>2.1264167424802034</v>
      </c>
      <c r="Q20" s="229">
        <v>5.3548899591968269</v>
      </c>
      <c r="R20" s="229">
        <v>8.5396704684284188</v>
      </c>
      <c r="S20" s="229">
        <v>3.892152580943443</v>
      </c>
      <c r="T20" s="229">
        <v>3.5868182223562783</v>
      </c>
      <c r="U20" s="229">
        <v>3.7139366498556075</v>
      </c>
      <c r="V20" s="229">
        <v>3.0741046467034554</v>
      </c>
      <c r="W20" s="229">
        <v>3.2021238819799023</v>
      </c>
      <c r="X20" s="229">
        <v>3.4138569798479224</v>
      </c>
      <c r="Y20" s="229">
        <v>6.6363686385659619</v>
      </c>
    </row>
    <row r="21" spans="1:25" ht="12" customHeight="1" x14ac:dyDescent="0.25">
      <c r="A21" s="46" t="s">
        <v>32</v>
      </c>
      <c r="B21" s="229">
        <v>79.51402031916507</v>
      </c>
      <c r="C21" s="229">
        <v>139.96548682263938</v>
      </c>
      <c r="D21" s="229">
        <v>116.24514275100643</v>
      </c>
      <c r="E21" s="229">
        <v>87.902983699831211</v>
      </c>
      <c r="F21" s="229">
        <v>169.05030017585395</v>
      </c>
      <c r="G21" s="229">
        <v>158.08091272800968</v>
      </c>
      <c r="H21" s="229">
        <v>93.71874855742908</v>
      </c>
      <c r="I21" s="229">
        <v>82.338923260821915</v>
      </c>
      <c r="J21" s="229">
        <v>68.766694646770659</v>
      </c>
      <c r="K21" s="229">
        <v>53.755655811972865</v>
      </c>
      <c r="L21" s="229">
        <v>58.537909861377884</v>
      </c>
      <c r="M21" s="229">
        <v>27.409836319900961</v>
      </c>
      <c r="N21" s="229">
        <v>18.142166950778506</v>
      </c>
      <c r="O21" s="229">
        <v>14.869684652250283</v>
      </c>
      <c r="P21" s="229">
        <v>7.270241768779</v>
      </c>
      <c r="Q21" s="229">
        <v>4.8365298714254745</v>
      </c>
      <c r="R21" s="229">
        <v>10.178453671844013</v>
      </c>
      <c r="S21" s="229">
        <v>8.6629472558802174</v>
      </c>
      <c r="T21" s="229">
        <v>4.6057747350571612</v>
      </c>
      <c r="U21" s="229">
        <v>1.7184124460493941</v>
      </c>
      <c r="V21" s="229">
        <v>7.913709314447539</v>
      </c>
      <c r="W21" s="229">
        <v>11.418229796926589</v>
      </c>
      <c r="X21" s="229">
        <v>11.246805256357877</v>
      </c>
      <c r="Y21" s="229">
        <v>7.3317642955922562</v>
      </c>
    </row>
    <row r="22" spans="1:25" ht="12" customHeight="1" x14ac:dyDescent="0.25">
      <c r="A22" s="46" t="s">
        <v>33</v>
      </c>
      <c r="B22" s="229">
        <v>42.405127262758576</v>
      </c>
      <c r="C22" s="229">
        <v>63.336799095546304</v>
      </c>
      <c r="D22" s="229">
        <v>65.21496223556565</v>
      </c>
      <c r="E22" s="229">
        <v>118.50612222717861</v>
      </c>
      <c r="F22" s="229">
        <v>142.37078910706751</v>
      </c>
      <c r="G22" s="229">
        <v>1.0049816109635878</v>
      </c>
      <c r="H22" s="229">
        <v>70.4396632781732</v>
      </c>
      <c r="I22" s="229">
        <v>87.346525008200771</v>
      </c>
      <c r="J22" s="229">
        <v>88.018811327451687</v>
      </c>
      <c r="K22" s="229">
        <v>117.89904324293958</v>
      </c>
      <c r="L22" s="229">
        <v>161.01593316489064</v>
      </c>
      <c r="M22" s="229">
        <v>152.83270153455871</v>
      </c>
      <c r="N22" s="229">
        <v>174.58633832068787</v>
      </c>
      <c r="O22" s="229">
        <v>101.82167969255745</v>
      </c>
      <c r="P22" s="229">
        <v>188.84240645473858</v>
      </c>
      <c r="Q22" s="229">
        <v>202.62369075731954</v>
      </c>
      <c r="R22" s="229">
        <v>8.4509665478683615</v>
      </c>
      <c r="S22" s="229">
        <v>28.090455717939545</v>
      </c>
      <c r="T22" s="229">
        <v>38.192433361942868</v>
      </c>
      <c r="U22" s="229">
        <v>60.059243336119181</v>
      </c>
      <c r="V22" s="229">
        <v>86.136285468524576</v>
      </c>
      <c r="W22" s="229">
        <v>98.374720550209588</v>
      </c>
      <c r="X22" s="229">
        <v>118.09105760953669</v>
      </c>
      <c r="Y22" s="229">
        <v>81.829922613852219</v>
      </c>
    </row>
    <row r="23" spans="1:25" ht="12" customHeight="1" x14ac:dyDescent="0.25">
      <c r="A23" s="46" t="s">
        <v>73</v>
      </c>
      <c r="B23" s="229">
        <v>837.92647275197817</v>
      </c>
      <c r="C23" s="229">
        <v>811.56734720631141</v>
      </c>
      <c r="D23" s="229">
        <v>781.23111360744508</v>
      </c>
      <c r="E23" s="229">
        <v>723.62706646920549</v>
      </c>
      <c r="F23" s="229">
        <v>664.60244286792874</v>
      </c>
      <c r="G23" s="229">
        <v>672.60691173139162</v>
      </c>
      <c r="H23" s="229">
        <v>661.75422723575491</v>
      </c>
      <c r="I23" s="229">
        <v>647.3464613415648</v>
      </c>
      <c r="J23" s="229">
        <v>547.9585204931077</v>
      </c>
      <c r="K23" s="229">
        <v>513.58604464227926</v>
      </c>
      <c r="L23" s="229">
        <v>571.24153447346566</v>
      </c>
      <c r="M23" s="229">
        <v>575.31763368768532</v>
      </c>
      <c r="N23" s="229">
        <v>579.7083477182407</v>
      </c>
      <c r="O23" s="229">
        <v>587.79513751632817</v>
      </c>
      <c r="P23" s="229">
        <v>555.71167382150929</v>
      </c>
      <c r="Q23" s="229">
        <v>570.53245735501446</v>
      </c>
      <c r="R23" s="229">
        <v>577.18803204830954</v>
      </c>
      <c r="S23" s="229">
        <v>634.07136579071732</v>
      </c>
      <c r="T23" s="229">
        <v>600.30250787244699</v>
      </c>
      <c r="U23" s="229">
        <v>601.5388885592339</v>
      </c>
      <c r="V23" s="229">
        <v>622.83952244563864</v>
      </c>
      <c r="W23" s="229">
        <v>700.31725482615957</v>
      </c>
      <c r="X23" s="229">
        <v>645.92195935602047</v>
      </c>
      <c r="Y23" s="229">
        <v>570.3771713674962</v>
      </c>
    </row>
    <row r="24" spans="1:25" ht="12" customHeight="1" x14ac:dyDescent="0.25">
      <c r="A24" s="46" t="s">
        <v>36</v>
      </c>
      <c r="B24" s="229">
        <v>36.450450069716076</v>
      </c>
      <c r="C24" s="229">
        <v>45.196581445982993</v>
      </c>
      <c r="D24" s="229">
        <v>36.202546210665275</v>
      </c>
      <c r="E24" s="229">
        <v>43.489245409968973</v>
      </c>
      <c r="F24" s="229">
        <v>46.842514582182929</v>
      </c>
      <c r="G24" s="229">
        <v>54.55185672537425</v>
      </c>
      <c r="H24" s="229">
        <v>65.030562204400326</v>
      </c>
      <c r="I24" s="229">
        <v>68.529939441810868</v>
      </c>
      <c r="J24" s="229">
        <v>65.342456686840137</v>
      </c>
      <c r="K24" s="229">
        <v>38.788814779827042</v>
      </c>
      <c r="L24" s="229">
        <v>58.693941915472564</v>
      </c>
      <c r="M24" s="229">
        <v>53.704013429870194</v>
      </c>
      <c r="N24" s="229">
        <v>46.613155947340871</v>
      </c>
      <c r="O24" s="229">
        <v>46.422875422077261</v>
      </c>
      <c r="P24" s="229">
        <v>45.965078842592099</v>
      </c>
      <c r="Q24" s="229">
        <v>47.386400754989047</v>
      </c>
      <c r="R24" s="229">
        <v>45.247328176217565</v>
      </c>
      <c r="S24" s="229">
        <v>44.151193871080729</v>
      </c>
      <c r="T24" s="229">
        <v>50.21278720307798</v>
      </c>
      <c r="U24" s="229">
        <v>40.954368812647438</v>
      </c>
      <c r="V24" s="229">
        <v>38.99384607118823</v>
      </c>
      <c r="W24" s="229">
        <v>47.520368809083564</v>
      </c>
      <c r="X24" s="229">
        <v>46.598519704161788</v>
      </c>
      <c r="Y24" s="229">
        <v>40.904445639739563</v>
      </c>
    </row>
    <row r="25" spans="1:25" ht="12" customHeight="1" x14ac:dyDescent="0.25">
      <c r="A25" s="46" t="s">
        <v>38</v>
      </c>
      <c r="B25" s="229">
        <v>135.74536128054413</v>
      </c>
      <c r="C25" s="229">
        <v>184.74603487971518</v>
      </c>
      <c r="D25" s="229">
        <v>310.62169720382104</v>
      </c>
      <c r="E25" s="229">
        <v>224.39880655636279</v>
      </c>
      <c r="F25" s="229">
        <v>268.15981044205228</v>
      </c>
      <c r="G25" s="229">
        <v>393.23221047361068</v>
      </c>
      <c r="H25" s="229">
        <v>404.86619248836416</v>
      </c>
      <c r="I25" s="229">
        <v>418.67622535712076</v>
      </c>
      <c r="J25" s="229">
        <v>401.15698088314446</v>
      </c>
      <c r="K25" s="229">
        <v>399.75238218730476</v>
      </c>
      <c r="L25" s="229">
        <v>410.76708734967718</v>
      </c>
      <c r="M25" s="229">
        <v>394.56260470125454</v>
      </c>
      <c r="N25" s="229">
        <v>416.16031794492216</v>
      </c>
      <c r="O25" s="229">
        <v>447.52388064971933</v>
      </c>
      <c r="P25" s="229">
        <v>453.27914657087712</v>
      </c>
      <c r="Q25" s="229">
        <v>479.53466122697654</v>
      </c>
      <c r="R25" s="229">
        <v>481.49596735357096</v>
      </c>
      <c r="S25" s="229">
        <v>448.95997933954294</v>
      </c>
      <c r="T25" s="229">
        <v>428.02844736287796</v>
      </c>
      <c r="U25" s="229">
        <v>480.34096941750613</v>
      </c>
      <c r="V25" s="229">
        <v>510.88630303739347</v>
      </c>
      <c r="W25" s="229">
        <v>521.6333911711564</v>
      </c>
      <c r="X25" s="229">
        <v>497.57636728257273</v>
      </c>
      <c r="Y25" s="229">
        <v>463.28566824946751</v>
      </c>
    </row>
    <row r="26" spans="1:25" ht="12" customHeight="1" x14ac:dyDescent="0.25">
      <c r="A26" s="46" t="s">
        <v>39</v>
      </c>
      <c r="B26" s="229">
        <v>780.59621667931822</v>
      </c>
      <c r="C26" s="229">
        <v>788.90799655809656</v>
      </c>
      <c r="D26" s="229">
        <v>754.10808254308324</v>
      </c>
      <c r="E26" s="229">
        <v>783.65331040222509</v>
      </c>
      <c r="F26" s="229">
        <v>800.5397248473879</v>
      </c>
      <c r="G26" s="229">
        <v>691.50670679125301</v>
      </c>
      <c r="H26" s="229">
        <v>704.14170249199844</v>
      </c>
      <c r="I26" s="229">
        <v>690.64677557848177</v>
      </c>
      <c r="J26" s="229">
        <v>639.91599311979724</v>
      </c>
      <c r="K26" s="229">
        <v>531.33654342115165</v>
      </c>
      <c r="L26" s="229">
        <v>633.46698194083569</v>
      </c>
      <c r="M26" s="229">
        <v>654.22261392770019</v>
      </c>
      <c r="N26" s="229">
        <v>645.24221839852328</v>
      </c>
      <c r="O26" s="229">
        <v>598.11788477857533</v>
      </c>
      <c r="P26" s="229">
        <v>540.55606190705805</v>
      </c>
      <c r="Q26" s="229">
        <v>546.09733447808924</v>
      </c>
      <c r="R26" s="229">
        <v>558.66061908695326</v>
      </c>
      <c r="S26" s="229">
        <v>578.58847807175107</v>
      </c>
      <c r="T26" s="229">
        <v>571.0528804798513</v>
      </c>
      <c r="U26" s="229">
        <v>576.13267411722529</v>
      </c>
      <c r="V26" s="229">
        <v>538.99079965471628</v>
      </c>
      <c r="W26" s="229">
        <v>562.83963886342269</v>
      </c>
      <c r="X26" s="229">
        <v>530.3154772133222</v>
      </c>
      <c r="Y26" s="229">
        <v>461.53809114272673</v>
      </c>
    </row>
    <row r="27" spans="1:25" ht="12" customHeight="1" x14ac:dyDescent="0.25">
      <c r="A27" s="39" t="s">
        <v>98</v>
      </c>
      <c r="B27" s="228">
        <f t="shared" ref="B27:Y27" si="3">SUM(B28:B37)</f>
        <v>5609.1601985616107</v>
      </c>
      <c r="C27" s="228">
        <f t="shared" si="3"/>
        <v>5575.2452814677827</v>
      </c>
      <c r="D27" s="228">
        <f t="shared" si="3"/>
        <v>5266.9830507432825</v>
      </c>
      <c r="E27" s="228">
        <f t="shared" si="3"/>
        <v>5102.1508843253177</v>
      </c>
      <c r="F27" s="228">
        <f t="shared" si="3"/>
        <v>5270.4668334362177</v>
      </c>
      <c r="G27" s="228">
        <f t="shared" si="3"/>
        <v>5210.6871377129</v>
      </c>
      <c r="H27" s="228">
        <f t="shared" si="3"/>
        <v>5143.8824886844341</v>
      </c>
      <c r="I27" s="228">
        <f t="shared" si="3"/>
        <v>5030.6166326374878</v>
      </c>
      <c r="J27" s="228">
        <f t="shared" si="3"/>
        <v>4899.769406859712</v>
      </c>
      <c r="K27" s="228">
        <f t="shared" si="3"/>
        <v>4391.0318253084934</v>
      </c>
      <c r="L27" s="228">
        <f t="shared" si="3"/>
        <v>4033.8790092316967</v>
      </c>
      <c r="M27" s="228">
        <f t="shared" si="3"/>
        <v>3973.3679409062515</v>
      </c>
      <c r="N27" s="228">
        <f t="shared" si="3"/>
        <v>3908.3895237297356</v>
      </c>
      <c r="O27" s="228">
        <f t="shared" si="3"/>
        <v>3740.6684973803794</v>
      </c>
      <c r="P27" s="228">
        <f t="shared" si="3"/>
        <v>3660.9809734918272</v>
      </c>
      <c r="Q27" s="228">
        <f t="shared" si="3"/>
        <v>3748.8139806332033</v>
      </c>
      <c r="R27" s="228">
        <f t="shared" si="3"/>
        <v>3845.6621110174674</v>
      </c>
      <c r="S27" s="228">
        <f t="shared" si="3"/>
        <v>4026.7891723499888</v>
      </c>
      <c r="T27" s="228">
        <f t="shared" si="3"/>
        <v>4039.5000356817932</v>
      </c>
      <c r="U27" s="228">
        <f t="shared" si="3"/>
        <v>3909.7357866838279</v>
      </c>
      <c r="V27" s="228">
        <f t="shared" si="3"/>
        <v>3843.2441997912292</v>
      </c>
      <c r="W27" s="228">
        <f t="shared" si="3"/>
        <v>4103.458997963302</v>
      </c>
      <c r="X27" s="228">
        <f t="shared" si="3"/>
        <v>3789.8325911300899</v>
      </c>
      <c r="Y27" s="228">
        <f t="shared" si="3"/>
        <v>3398.5519074217</v>
      </c>
    </row>
    <row r="28" spans="1:25" ht="12" customHeight="1" x14ac:dyDescent="0.25">
      <c r="A28" s="18" t="s">
        <v>28</v>
      </c>
      <c r="B28" s="230">
        <v>1463.9176046845234</v>
      </c>
      <c r="C28" s="230">
        <v>1219.3968347039777</v>
      </c>
      <c r="D28" s="230">
        <v>1111.3141568317974</v>
      </c>
      <c r="E28" s="230">
        <v>1046.8248829985969</v>
      </c>
      <c r="F28" s="230">
        <v>1060.9003367452651</v>
      </c>
      <c r="G28" s="230">
        <v>1057.6170952358257</v>
      </c>
      <c r="H28" s="230">
        <v>1038.985031275919</v>
      </c>
      <c r="I28" s="230">
        <v>968.98003477605334</v>
      </c>
      <c r="J28" s="230">
        <v>897.27651396830777</v>
      </c>
      <c r="K28" s="230">
        <v>872.91214636096765</v>
      </c>
      <c r="L28" s="230">
        <v>407.29157089798088</v>
      </c>
      <c r="M28" s="230">
        <v>436.9156154464863</v>
      </c>
      <c r="N28" s="230">
        <v>465.70355590446252</v>
      </c>
      <c r="O28" s="230">
        <v>428.80364969873011</v>
      </c>
      <c r="P28" s="230">
        <v>344.3911412813876</v>
      </c>
      <c r="Q28" s="230">
        <v>313.34106787996404</v>
      </c>
      <c r="R28" s="230">
        <v>343.64669360339406</v>
      </c>
      <c r="S28" s="230">
        <v>384.95525880351443</v>
      </c>
      <c r="T28" s="230">
        <v>379.09359590256292</v>
      </c>
      <c r="U28" s="230">
        <v>358.8002977893762</v>
      </c>
      <c r="V28" s="230">
        <v>358.64621032754394</v>
      </c>
      <c r="W28" s="230">
        <v>382.06472295160921</v>
      </c>
      <c r="X28" s="230">
        <v>341.68488987284445</v>
      </c>
      <c r="Y28" s="230">
        <v>284.26176320118782</v>
      </c>
    </row>
    <row r="29" spans="1:25" ht="12" customHeight="1" x14ac:dyDescent="0.25">
      <c r="A29" s="18" t="s">
        <v>42</v>
      </c>
      <c r="B29" s="230">
        <v>335.54196044711949</v>
      </c>
      <c r="C29" s="230">
        <v>452.17420464316422</v>
      </c>
      <c r="D29" s="230">
        <v>393.83430782459152</v>
      </c>
      <c r="E29" s="230">
        <v>364.47274290627689</v>
      </c>
      <c r="F29" s="230">
        <v>232.56233877901971</v>
      </c>
      <c r="G29" s="230">
        <v>300.77463456577811</v>
      </c>
      <c r="H29" s="230">
        <v>305.24600171969041</v>
      </c>
      <c r="I29" s="230">
        <v>266.31306964746352</v>
      </c>
      <c r="J29" s="230">
        <v>196.94772141014619</v>
      </c>
      <c r="K29" s="230">
        <v>258.71478933791923</v>
      </c>
      <c r="L29" s="230">
        <v>244.02201203783321</v>
      </c>
      <c r="M29" s="230">
        <v>257.42072226999142</v>
      </c>
      <c r="N29" s="230">
        <v>240.8468615649183</v>
      </c>
      <c r="O29" s="230">
        <v>209.40146173688731</v>
      </c>
      <c r="P29" s="230">
        <v>211.37420464316421</v>
      </c>
      <c r="Q29" s="230">
        <v>222.98624247635419</v>
      </c>
      <c r="R29" s="230">
        <v>173.92863284608771</v>
      </c>
      <c r="S29" s="230">
        <v>262.7511607910576</v>
      </c>
      <c r="T29" s="230">
        <v>237.45889939810829</v>
      </c>
      <c r="U29" s="230">
        <v>195.05004299226141</v>
      </c>
      <c r="V29" s="230">
        <v>195.01341358555459</v>
      </c>
      <c r="W29" s="230">
        <v>188.04961306964739</v>
      </c>
      <c r="X29" s="230">
        <v>174.32252794496989</v>
      </c>
      <c r="Y29" s="230">
        <v>171.8165090283749</v>
      </c>
    </row>
    <row r="30" spans="1:25" ht="12" customHeight="1" x14ac:dyDescent="0.25">
      <c r="A30" s="18" t="s">
        <v>31</v>
      </c>
      <c r="B30" s="230">
        <v>30.18719645421816</v>
      </c>
      <c r="C30" s="230">
        <v>29.636241281760437</v>
      </c>
      <c r="D30" s="230">
        <v>26.384535793169654</v>
      </c>
      <c r="E30" s="230">
        <v>29.662337320810281</v>
      </c>
      <c r="F30" s="230">
        <v>29.531372659162919</v>
      </c>
      <c r="G30" s="230">
        <v>26.469532371581696</v>
      </c>
      <c r="H30" s="230">
        <v>13.527211624368281</v>
      </c>
      <c r="I30" s="230">
        <v>8.0510917422510335</v>
      </c>
      <c r="J30" s="230">
        <v>7.1650203426366401</v>
      </c>
      <c r="K30" s="230">
        <v>4.3272918271975662</v>
      </c>
      <c r="L30" s="230">
        <v>4.6832328400305077</v>
      </c>
      <c r="M30" s="230">
        <v>4.832025903120484</v>
      </c>
      <c r="N30" s="230">
        <v>8.0035148911220624</v>
      </c>
      <c r="O30" s="230">
        <v>6.953699183544634</v>
      </c>
      <c r="P30" s="230">
        <v>24.614592280728985</v>
      </c>
      <c r="Q30" s="230">
        <v>16.327334455547412</v>
      </c>
      <c r="R30" s="230">
        <v>20.429788110530346</v>
      </c>
      <c r="S30" s="230">
        <v>15.014154516904687</v>
      </c>
      <c r="T30" s="230">
        <v>28.856539250650254</v>
      </c>
      <c r="U30" s="230">
        <v>14.118041053015103</v>
      </c>
      <c r="V30" s="230">
        <v>17.499088003770986</v>
      </c>
      <c r="W30" s="230">
        <v>20.87269654529468</v>
      </c>
      <c r="X30" s="230">
        <v>13.19401025575031</v>
      </c>
      <c r="Y30" s="230">
        <v>34.067040683214415</v>
      </c>
    </row>
    <row r="31" spans="1:25" ht="12" customHeight="1" x14ac:dyDescent="0.25">
      <c r="A31" s="18" t="s">
        <v>82</v>
      </c>
      <c r="B31" s="230">
        <v>199.95846538771326</v>
      </c>
      <c r="C31" s="230">
        <v>223.17578209113856</v>
      </c>
      <c r="D31" s="230">
        <v>200.99984131342831</v>
      </c>
      <c r="E31" s="230">
        <v>85.933646683140921</v>
      </c>
      <c r="F31" s="230">
        <v>96.144964156319162</v>
      </c>
      <c r="G31" s="230">
        <v>96.792994433671581</v>
      </c>
      <c r="H31" s="230">
        <v>79.458555030215763</v>
      </c>
      <c r="I31" s="230">
        <v>71.332144942457504</v>
      </c>
      <c r="J31" s="230">
        <v>82.343568079204303</v>
      </c>
      <c r="K31" s="230">
        <v>81.131380465855813</v>
      </c>
      <c r="L31" s="230">
        <v>77.000917998251367</v>
      </c>
      <c r="M31" s="230">
        <v>81.840089959512966</v>
      </c>
      <c r="N31" s="230">
        <v>56.867312608971545</v>
      </c>
      <c r="O31" s="230">
        <v>47.482973091924812</v>
      </c>
      <c r="P31" s="230">
        <v>46.880283441309565</v>
      </c>
      <c r="Q31" s="230">
        <v>53.517046042589769</v>
      </c>
      <c r="R31" s="230">
        <v>67.695849240430789</v>
      </c>
      <c r="S31" s="230">
        <v>48.091070125993724</v>
      </c>
      <c r="T31" s="230">
        <v>46.403015646862364</v>
      </c>
      <c r="U31" s="230">
        <v>44.265627623014893</v>
      </c>
      <c r="V31" s="230">
        <v>36.834896865766211</v>
      </c>
      <c r="W31" s="230">
        <v>40.685298219228663</v>
      </c>
      <c r="X31" s="230">
        <v>41.46790154170759</v>
      </c>
      <c r="Y31" s="230">
        <v>39.082758589861747</v>
      </c>
    </row>
    <row r="32" spans="1:25" ht="12" customHeight="1" x14ac:dyDescent="0.25">
      <c r="A32" s="18" t="s">
        <v>32</v>
      </c>
      <c r="B32" s="230">
        <v>264.26362370491063</v>
      </c>
      <c r="C32" s="230">
        <v>179.00648222293239</v>
      </c>
      <c r="D32" s="230">
        <v>162.32037745535638</v>
      </c>
      <c r="E32" s="230">
        <v>183.70079961917133</v>
      </c>
      <c r="F32" s="230">
        <v>276.1251082506293</v>
      </c>
      <c r="G32" s="230">
        <v>224.86414316193017</v>
      </c>
      <c r="H32" s="230">
        <v>121.13645350619944</v>
      </c>
      <c r="I32" s="230">
        <v>152.29727622327096</v>
      </c>
      <c r="J32" s="230">
        <v>96.264689704046205</v>
      </c>
      <c r="K32" s="230">
        <v>78.988368263693474</v>
      </c>
      <c r="L32" s="230">
        <v>64.429416019963455</v>
      </c>
      <c r="M32" s="230">
        <v>43.315959036934814</v>
      </c>
      <c r="N32" s="230">
        <v>33.758950848017705</v>
      </c>
      <c r="O32" s="230">
        <v>25.672447763914803</v>
      </c>
      <c r="P32" s="230">
        <v>18.202587122020653</v>
      </c>
      <c r="Q32" s="230">
        <v>11.201819225737031</v>
      </c>
      <c r="R32" s="230">
        <v>17.181219586969398</v>
      </c>
      <c r="S32" s="230">
        <v>13.979529098376014</v>
      </c>
      <c r="T32" s="230">
        <v>16.149771266662526</v>
      </c>
      <c r="U32" s="230">
        <v>6.7724731945352996</v>
      </c>
      <c r="V32" s="230">
        <v>21.333926111175842</v>
      </c>
      <c r="W32" s="230">
        <v>25.375923255523965</v>
      </c>
      <c r="X32" s="230">
        <v>16.113039971501106</v>
      </c>
      <c r="Y32" s="230">
        <v>11.537023322636459</v>
      </c>
    </row>
    <row r="33" spans="1:25" ht="12" customHeight="1" x14ac:dyDescent="0.25">
      <c r="A33" s="18" t="s">
        <v>33</v>
      </c>
      <c r="B33" s="230">
        <v>3.7041590657022994</v>
      </c>
      <c r="C33" s="230">
        <v>4.8006901563883346</v>
      </c>
      <c r="D33" s="230">
        <v>4.7953559071686414</v>
      </c>
      <c r="E33" s="230">
        <v>1.9161477642228846</v>
      </c>
      <c r="F33" s="230">
        <v>1.9246537132248136</v>
      </c>
      <c r="G33" s="230">
        <v>1.9251989565342627</v>
      </c>
      <c r="H33" s="230">
        <v>3.7148509092730677</v>
      </c>
      <c r="I33" s="230">
        <v>3.7039479066745571</v>
      </c>
      <c r="J33" s="230">
        <v>6.5641637370367079</v>
      </c>
      <c r="K33" s="230">
        <v>8.4448948482039583</v>
      </c>
      <c r="L33" s="230">
        <v>14.939010945169542</v>
      </c>
      <c r="M33" s="230">
        <v>10.34992959183856</v>
      </c>
      <c r="N33" s="230">
        <v>6.615295385245048</v>
      </c>
      <c r="O33" s="230">
        <v>4.700504314321293</v>
      </c>
      <c r="P33" s="230">
        <v>4.6640423844702923</v>
      </c>
      <c r="Q33" s="230">
        <v>4.6076076089746039</v>
      </c>
      <c r="R33" s="230">
        <v>0.91653130251856751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1635.9598066723315</v>
      </c>
      <c r="C34" s="230">
        <v>1694.9286635171343</v>
      </c>
      <c r="D34" s="230">
        <v>1693.4339200433287</v>
      </c>
      <c r="E34" s="230">
        <v>1688.3214552846416</v>
      </c>
      <c r="F34" s="230">
        <v>1713.2118326151021</v>
      </c>
      <c r="G34" s="230">
        <v>1637.544827258823</v>
      </c>
      <c r="H34" s="230">
        <v>1693.9493053141041</v>
      </c>
      <c r="I34" s="230">
        <v>1683.0375744076014</v>
      </c>
      <c r="J34" s="230">
        <v>1613.8859590316151</v>
      </c>
      <c r="K34" s="230">
        <v>1361.2520070706914</v>
      </c>
      <c r="L34" s="230">
        <v>1569.9624270123197</v>
      </c>
      <c r="M34" s="230">
        <v>1420.6389107921559</v>
      </c>
      <c r="N34" s="230">
        <v>1389.504470969764</v>
      </c>
      <c r="O34" s="230">
        <v>1396.9007266225915</v>
      </c>
      <c r="P34" s="230">
        <v>1294.6423962372094</v>
      </c>
      <c r="Q34" s="230">
        <v>1357.9582681614227</v>
      </c>
      <c r="R34" s="230">
        <v>1387.1496472570561</v>
      </c>
      <c r="S34" s="230">
        <v>1449.8236754622958</v>
      </c>
      <c r="T34" s="230">
        <v>1369.7845105414394</v>
      </c>
      <c r="U34" s="230">
        <v>1371.2218269269051</v>
      </c>
      <c r="V34" s="230">
        <v>1351.9856971554677</v>
      </c>
      <c r="W34" s="230">
        <v>1461.0527992923494</v>
      </c>
      <c r="X34" s="230">
        <v>1296.1040973833851</v>
      </c>
      <c r="Y34" s="230">
        <v>1156.7944021325543</v>
      </c>
    </row>
    <row r="35" spans="1:25" ht="12" customHeight="1" x14ac:dyDescent="0.25">
      <c r="A35" s="18" t="s">
        <v>36</v>
      </c>
      <c r="B35" s="230">
        <v>539.0105129569389</v>
      </c>
      <c r="C35" s="230">
        <v>582.69817349812718</v>
      </c>
      <c r="D35" s="230">
        <v>436.99418637746874</v>
      </c>
      <c r="E35" s="230">
        <v>464.93242268977303</v>
      </c>
      <c r="F35" s="230">
        <v>457.1247253146355</v>
      </c>
      <c r="G35" s="230">
        <v>409.49225333481485</v>
      </c>
      <c r="H35" s="230">
        <v>407.30864673798999</v>
      </c>
      <c r="I35" s="230">
        <v>366.85982839997763</v>
      </c>
      <c r="J35" s="230">
        <v>452.29872989957425</v>
      </c>
      <c r="K35" s="230">
        <v>311.78203646694851</v>
      </c>
      <c r="L35" s="230">
        <v>276.94182764600635</v>
      </c>
      <c r="M35" s="230">
        <v>287.26529009549523</v>
      </c>
      <c r="N35" s="230">
        <v>284.15502977922824</v>
      </c>
      <c r="O35" s="230">
        <v>266.47007384705427</v>
      </c>
      <c r="P35" s="230">
        <v>277.59949553402004</v>
      </c>
      <c r="Q35" s="230">
        <v>263.91351326048817</v>
      </c>
      <c r="R35" s="230">
        <v>258.67296417115983</v>
      </c>
      <c r="S35" s="230">
        <v>235.27348368695883</v>
      </c>
      <c r="T35" s="230">
        <v>271.43287057852132</v>
      </c>
      <c r="U35" s="230">
        <v>225.24038613146263</v>
      </c>
      <c r="V35" s="230">
        <v>226.89643767773691</v>
      </c>
      <c r="W35" s="230">
        <v>266.83921846520707</v>
      </c>
      <c r="X35" s="230">
        <v>221.72572793126386</v>
      </c>
      <c r="Y35" s="230">
        <v>147.33140990626208</v>
      </c>
    </row>
    <row r="36" spans="1:25" ht="12" customHeight="1" x14ac:dyDescent="0.25">
      <c r="A36" s="18" t="s">
        <v>38</v>
      </c>
      <c r="B36" s="230">
        <v>40.451285323067196</v>
      </c>
      <c r="C36" s="230">
        <v>55.2464844668024</v>
      </c>
      <c r="D36" s="230">
        <v>44.995929623350037</v>
      </c>
      <c r="E36" s="230">
        <v>52.710307803052501</v>
      </c>
      <c r="F36" s="230">
        <v>84.137953960355219</v>
      </c>
      <c r="G36" s="230">
        <v>105.43012830540903</v>
      </c>
      <c r="H36" s="230">
        <v>100.10173528463685</v>
      </c>
      <c r="I36" s="230">
        <v>108.33727421295669</v>
      </c>
      <c r="J36" s="230">
        <v>118.83442066457701</v>
      </c>
      <c r="K36" s="230">
        <v>131.91855504399348</v>
      </c>
      <c r="L36" s="230">
        <v>130.57728066408021</v>
      </c>
      <c r="M36" s="230">
        <v>133.14350019986313</v>
      </c>
      <c r="N36" s="230">
        <v>137.86668119523262</v>
      </c>
      <c r="O36" s="230">
        <v>129.67113224795912</v>
      </c>
      <c r="P36" s="230">
        <v>162.34621886334463</v>
      </c>
      <c r="Q36" s="230">
        <v>183.23885554000532</v>
      </c>
      <c r="R36" s="230">
        <v>210.70334477024682</v>
      </c>
      <c r="S36" s="230">
        <v>205.53400174386201</v>
      </c>
      <c r="T36" s="230">
        <v>247.11110551760351</v>
      </c>
      <c r="U36" s="230">
        <v>256.37063849307015</v>
      </c>
      <c r="V36" s="230">
        <v>261.92048973990649</v>
      </c>
      <c r="W36" s="230">
        <v>258.04485474457863</v>
      </c>
      <c r="X36" s="230">
        <v>251.46344355147721</v>
      </c>
      <c r="Y36" s="230">
        <v>200.99825264477164</v>
      </c>
    </row>
    <row r="37" spans="1:25" ht="12" customHeight="1" x14ac:dyDescent="0.25">
      <c r="A37" s="47" t="s">
        <v>40</v>
      </c>
      <c r="B37" s="231">
        <v>1096.1655838650863</v>
      </c>
      <c r="C37" s="231">
        <v>1134.1817248863572</v>
      </c>
      <c r="D37" s="231">
        <v>1191.9104395736229</v>
      </c>
      <c r="E37" s="231">
        <v>1183.6761412556318</v>
      </c>
      <c r="F37" s="231">
        <v>1318.8035472425029</v>
      </c>
      <c r="G37" s="231">
        <v>1349.7763300885313</v>
      </c>
      <c r="H37" s="231">
        <v>1380.4546972820369</v>
      </c>
      <c r="I37" s="231">
        <v>1401.7043903787812</v>
      </c>
      <c r="J37" s="231">
        <v>1428.1886200225681</v>
      </c>
      <c r="K37" s="231">
        <v>1281.5603556230226</v>
      </c>
      <c r="L37" s="231">
        <v>1244.0313131700611</v>
      </c>
      <c r="M37" s="231">
        <v>1297.6458976108531</v>
      </c>
      <c r="N37" s="231">
        <v>1285.0678505827734</v>
      </c>
      <c r="O37" s="231">
        <v>1224.6118288734513</v>
      </c>
      <c r="P37" s="231">
        <v>1276.2660117041717</v>
      </c>
      <c r="Q37" s="231">
        <v>1321.7222259821201</v>
      </c>
      <c r="R37" s="231">
        <v>1365.3374401290732</v>
      </c>
      <c r="S37" s="231">
        <v>1411.3668381210255</v>
      </c>
      <c r="T37" s="231">
        <v>1443.2097275793822</v>
      </c>
      <c r="U37" s="231">
        <v>1437.8964524801872</v>
      </c>
      <c r="V37" s="231">
        <v>1373.1140403243069</v>
      </c>
      <c r="W37" s="231">
        <v>1460.4738714198634</v>
      </c>
      <c r="X37" s="231">
        <v>1433.7569526771904</v>
      </c>
      <c r="Y37" s="231">
        <v>1352.6627479128365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0.99999999999999978</v>
      </c>
      <c r="H41" s="232">
        <f t="shared" si="4"/>
        <v>1</v>
      </c>
      <c r="I41" s="232">
        <f t="shared" si="4"/>
        <v>0.99999999999999989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0.99999999999999989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6.6219236029435103E-3</v>
      </c>
      <c r="C42" s="233">
        <f t="shared" si="5"/>
        <v>7.1466291633507156E-3</v>
      </c>
      <c r="D42" s="233">
        <f t="shared" si="5"/>
        <v>7.4945564589234993E-3</v>
      </c>
      <c r="E42" s="233">
        <f t="shared" si="5"/>
        <v>7.5338559893006881E-3</v>
      </c>
      <c r="F42" s="233">
        <f t="shared" si="5"/>
        <v>7.6101447570889021E-3</v>
      </c>
      <c r="G42" s="233">
        <f t="shared" si="5"/>
        <v>8.1609900368543459E-3</v>
      </c>
      <c r="H42" s="233">
        <f t="shared" si="5"/>
        <v>8.4282552070219664E-3</v>
      </c>
      <c r="I42" s="233">
        <f t="shared" si="5"/>
        <v>9.0419712535152186E-3</v>
      </c>
      <c r="J42" s="233">
        <f t="shared" si="5"/>
        <v>9.5464274660110263E-3</v>
      </c>
      <c r="K42" s="233">
        <f t="shared" si="5"/>
        <v>9.1738692155232792E-3</v>
      </c>
      <c r="L42" s="233">
        <f t="shared" si="5"/>
        <v>1.0375729724848654E-2</v>
      </c>
      <c r="M42" s="233">
        <f t="shared" si="5"/>
        <v>1.0574634773058122E-2</v>
      </c>
      <c r="N42" s="233">
        <f t="shared" si="5"/>
        <v>1.0625996851909141E-2</v>
      </c>
      <c r="O42" s="233">
        <f t="shared" si="5"/>
        <v>1.0604910010890423E-2</v>
      </c>
      <c r="P42" s="233">
        <f t="shared" si="5"/>
        <v>1.0869288517457491E-2</v>
      </c>
      <c r="Q42" s="233">
        <f t="shared" si="5"/>
        <v>1.095275321846244E-2</v>
      </c>
      <c r="R42" s="233">
        <f t="shared" si="5"/>
        <v>1.1267898709463859E-2</v>
      </c>
      <c r="S42" s="233">
        <f t="shared" si="5"/>
        <v>1.1228056997994444E-2</v>
      </c>
      <c r="T42" s="233">
        <f t="shared" si="5"/>
        <v>1.14555642915355E-2</v>
      </c>
      <c r="U42" s="233">
        <f t="shared" si="5"/>
        <v>1.1653779436553678E-2</v>
      </c>
      <c r="V42" s="233">
        <f t="shared" si="5"/>
        <v>1.1198441063058291E-2</v>
      </c>
      <c r="W42" s="233">
        <f t="shared" si="5"/>
        <v>1.1020413709082019E-2</v>
      </c>
      <c r="X42" s="233">
        <f t="shared" si="5"/>
        <v>1.1215805152565669E-2</v>
      </c>
      <c r="Y42" s="233">
        <f t="shared" si="5"/>
        <v>1.1745623375751777E-2</v>
      </c>
    </row>
    <row r="43" spans="1:25" ht="12" customHeight="1" x14ac:dyDescent="0.25">
      <c r="A43" s="173" t="s">
        <v>92</v>
      </c>
      <c r="B43" s="233">
        <f t="shared" ref="B43:Y43" si="6">IF(B7=0,0,B7/B$5)</f>
        <v>1.1183782688582245E-2</v>
      </c>
      <c r="C43" s="233">
        <f t="shared" si="6"/>
        <v>1.254468806217037E-2</v>
      </c>
      <c r="D43" s="233">
        <f t="shared" si="6"/>
        <v>1.2541643600551071E-2</v>
      </c>
      <c r="E43" s="233">
        <f t="shared" si="6"/>
        <v>1.3320470642970898E-2</v>
      </c>
      <c r="F43" s="233">
        <f t="shared" si="6"/>
        <v>1.307479550867633E-2</v>
      </c>
      <c r="G43" s="233">
        <f t="shared" si="6"/>
        <v>1.4035736799094917E-2</v>
      </c>
      <c r="H43" s="233">
        <f t="shared" si="6"/>
        <v>1.4457840964177137E-2</v>
      </c>
      <c r="I43" s="233">
        <f t="shared" si="6"/>
        <v>1.564675955403743E-2</v>
      </c>
      <c r="J43" s="233">
        <f t="shared" si="6"/>
        <v>1.5954871447193566E-2</v>
      </c>
      <c r="K43" s="233">
        <f t="shared" si="6"/>
        <v>1.5404286629897155E-2</v>
      </c>
      <c r="L43" s="233">
        <f t="shared" si="6"/>
        <v>1.7784337287666745E-2</v>
      </c>
      <c r="M43" s="233">
        <f t="shared" si="6"/>
        <v>1.8217010551023892E-2</v>
      </c>
      <c r="N43" s="233">
        <f t="shared" si="6"/>
        <v>1.8593978110365686E-2</v>
      </c>
      <c r="O43" s="233">
        <f t="shared" si="6"/>
        <v>1.8392847168502244E-2</v>
      </c>
      <c r="P43" s="233">
        <f t="shared" si="6"/>
        <v>1.9196935766829432E-2</v>
      </c>
      <c r="Q43" s="233">
        <f t="shared" si="6"/>
        <v>1.8817951506021207E-2</v>
      </c>
      <c r="R43" s="233">
        <f t="shared" si="6"/>
        <v>1.8447317657763682E-2</v>
      </c>
      <c r="S43" s="233">
        <f t="shared" si="6"/>
        <v>1.861642776880628E-2</v>
      </c>
      <c r="T43" s="233">
        <f t="shared" si="6"/>
        <v>1.8575648189217357E-2</v>
      </c>
      <c r="U43" s="233">
        <f t="shared" si="6"/>
        <v>1.8972789724638558E-2</v>
      </c>
      <c r="V43" s="233">
        <f t="shared" si="6"/>
        <v>1.7961317005807755E-2</v>
      </c>
      <c r="W43" s="233">
        <f t="shared" si="6"/>
        <v>1.7892854477620589E-2</v>
      </c>
      <c r="X43" s="233">
        <f t="shared" si="6"/>
        <v>1.8617662883021951E-2</v>
      </c>
      <c r="Y43" s="233">
        <f t="shared" si="6"/>
        <v>2.0033066426175649E-2</v>
      </c>
    </row>
    <row r="44" spans="1:25" ht="12" customHeight="1" x14ac:dyDescent="0.25">
      <c r="A44" s="173" t="s">
        <v>93</v>
      </c>
      <c r="B44" s="233">
        <f t="shared" ref="B44:Y44" si="7">IF(B8=0,0,B8/B$5)</f>
        <v>2.0359873895981189E-2</v>
      </c>
      <c r="C44" s="233">
        <f t="shared" si="7"/>
        <v>2.2418394742159679E-2</v>
      </c>
      <c r="D44" s="233">
        <f t="shared" si="7"/>
        <v>2.3637265576047475E-2</v>
      </c>
      <c r="E44" s="233">
        <f t="shared" si="7"/>
        <v>2.3851680488714611E-2</v>
      </c>
      <c r="F44" s="233">
        <f t="shared" si="7"/>
        <v>2.3843326456639561E-2</v>
      </c>
      <c r="G44" s="233">
        <f t="shared" si="7"/>
        <v>2.5628228749680668E-2</v>
      </c>
      <c r="H44" s="233">
        <f t="shared" si="7"/>
        <v>2.5969796879054059E-2</v>
      </c>
      <c r="I44" s="233">
        <f t="shared" si="7"/>
        <v>2.7755181835860867E-2</v>
      </c>
      <c r="J44" s="233">
        <f t="shared" si="7"/>
        <v>2.8309143344133533E-2</v>
      </c>
      <c r="K44" s="233">
        <f t="shared" si="7"/>
        <v>2.7618624626977343E-2</v>
      </c>
      <c r="L44" s="233">
        <f t="shared" si="7"/>
        <v>3.033717821763857E-2</v>
      </c>
      <c r="M44" s="233">
        <f t="shared" si="7"/>
        <v>3.1127999604149494E-2</v>
      </c>
      <c r="N44" s="233">
        <f t="shared" si="7"/>
        <v>3.0949122777584142E-2</v>
      </c>
      <c r="O44" s="233">
        <f t="shared" si="7"/>
        <v>3.0943619633173717E-2</v>
      </c>
      <c r="P44" s="233">
        <f t="shared" si="7"/>
        <v>3.2085917441238107E-2</v>
      </c>
      <c r="Q44" s="233">
        <f t="shared" si="7"/>
        <v>3.1361373182100659E-2</v>
      </c>
      <c r="R44" s="233">
        <f t="shared" si="7"/>
        <v>3.1242005756472149E-2</v>
      </c>
      <c r="S44" s="233">
        <f t="shared" si="7"/>
        <v>3.112679081988021E-2</v>
      </c>
      <c r="T44" s="233">
        <f t="shared" si="7"/>
        <v>3.133280902018399E-2</v>
      </c>
      <c r="U44" s="233">
        <f t="shared" si="7"/>
        <v>3.2020048851202784E-2</v>
      </c>
      <c r="V44" s="233">
        <f t="shared" si="7"/>
        <v>3.0993332506543608E-2</v>
      </c>
      <c r="W44" s="233">
        <f t="shared" si="7"/>
        <v>3.1191684326366362E-2</v>
      </c>
      <c r="X44" s="233">
        <f t="shared" si="7"/>
        <v>3.1666510483974633E-2</v>
      </c>
      <c r="Y44" s="233">
        <f t="shared" si="7"/>
        <v>3.3106926203281171E-2</v>
      </c>
    </row>
    <row r="45" spans="1:25" ht="12" customHeight="1" x14ac:dyDescent="0.25">
      <c r="A45" s="173" t="s">
        <v>94</v>
      </c>
      <c r="B45" s="233">
        <f t="shared" ref="B45:Y45" si="8">IF(B9=0,0,B9/B$5)</f>
        <v>1.6927623744142167E-2</v>
      </c>
      <c r="C45" s="233">
        <f t="shared" si="8"/>
        <v>1.9281740275162568E-2</v>
      </c>
      <c r="D45" s="233">
        <f t="shared" si="8"/>
        <v>1.9268776469591485E-2</v>
      </c>
      <c r="E45" s="233">
        <f t="shared" si="8"/>
        <v>2.0270097765535202E-2</v>
      </c>
      <c r="F45" s="233">
        <f t="shared" si="8"/>
        <v>1.997627051601281E-2</v>
      </c>
      <c r="G45" s="233">
        <f t="shared" si="8"/>
        <v>2.1672731949878222E-2</v>
      </c>
      <c r="H45" s="233">
        <f t="shared" si="8"/>
        <v>2.2098698562740486E-2</v>
      </c>
      <c r="I45" s="233">
        <f t="shared" si="8"/>
        <v>2.3894295479727459E-2</v>
      </c>
      <c r="J45" s="233">
        <f t="shared" si="8"/>
        <v>2.404066448456512E-2</v>
      </c>
      <c r="K45" s="233">
        <f t="shared" si="8"/>
        <v>2.3378537759188845E-2</v>
      </c>
      <c r="L45" s="233">
        <f t="shared" si="8"/>
        <v>2.6884574729927641E-2</v>
      </c>
      <c r="M45" s="233">
        <f t="shared" si="8"/>
        <v>2.7402697079276041E-2</v>
      </c>
      <c r="N45" s="233">
        <f t="shared" si="8"/>
        <v>2.8239939045665172E-2</v>
      </c>
      <c r="O45" s="233">
        <f t="shared" si="8"/>
        <v>2.7984661686861187E-2</v>
      </c>
      <c r="P45" s="233">
        <f t="shared" si="8"/>
        <v>2.9331049771943049E-2</v>
      </c>
      <c r="Q45" s="233">
        <f t="shared" si="8"/>
        <v>2.8249111671750014E-2</v>
      </c>
      <c r="R45" s="233">
        <f t="shared" si="8"/>
        <v>2.7315322073271035E-2</v>
      </c>
      <c r="S45" s="233">
        <f t="shared" si="8"/>
        <v>2.7598914174029113E-2</v>
      </c>
      <c r="T45" s="233">
        <f t="shared" si="8"/>
        <v>2.7575532252144607E-2</v>
      </c>
      <c r="U45" s="233">
        <f t="shared" si="8"/>
        <v>2.8197009799224695E-2</v>
      </c>
      <c r="V45" s="233">
        <f t="shared" si="8"/>
        <v>2.6936835252566845E-2</v>
      </c>
      <c r="W45" s="233">
        <f t="shared" si="8"/>
        <v>2.6775698738669154E-2</v>
      </c>
      <c r="X45" s="233">
        <f t="shared" si="8"/>
        <v>2.8027840698203001E-2</v>
      </c>
      <c r="Y45" s="233">
        <f t="shared" si="8"/>
        <v>3.0119399120990122E-2</v>
      </c>
    </row>
    <row r="46" spans="1:25" ht="12" customHeight="1" x14ac:dyDescent="0.25">
      <c r="A46" s="173" t="s">
        <v>95</v>
      </c>
      <c r="B46" s="233">
        <f t="shared" ref="B46:Y46" si="9">IF(B10=0,0,B10/B$5)</f>
        <v>1.742975765239627E-2</v>
      </c>
      <c r="C46" s="233">
        <f t="shared" si="9"/>
        <v>1.6298154800761605E-2</v>
      </c>
      <c r="D46" s="233">
        <f t="shared" si="9"/>
        <v>1.678247699022474E-2</v>
      </c>
      <c r="E46" s="233">
        <f t="shared" si="9"/>
        <v>1.6980690899154743E-2</v>
      </c>
      <c r="F46" s="233">
        <f t="shared" si="9"/>
        <v>1.6549112913407507E-2</v>
      </c>
      <c r="G46" s="233">
        <f t="shared" si="9"/>
        <v>1.7116984948471293E-2</v>
      </c>
      <c r="H46" s="233">
        <f t="shared" si="9"/>
        <v>1.7088038642048168E-2</v>
      </c>
      <c r="I46" s="233">
        <f t="shared" si="9"/>
        <v>1.6816189970764776E-2</v>
      </c>
      <c r="J46" s="233">
        <f t="shared" si="9"/>
        <v>1.6429095873322849E-2</v>
      </c>
      <c r="K46" s="233">
        <f t="shared" si="9"/>
        <v>1.6636076944415906E-2</v>
      </c>
      <c r="L46" s="233">
        <f t="shared" si="9"/>
        <v>1.7828733827589552E-2</v>
      </c>
      <c r="M46" s="233">
        <f t="shared" si="9"/>
        <v>1.7883858240815988E-2</v>
      </c>
      <c r="N46" s="233">
        <f t="shared" si="9"/>
        <v>1.7958636116732627E-2</v>
      </c>
      <c r="O46" s="233">
        <f t="shared" si="9"/>
        <v>1.8342999501217004E-2</v>
      </c>
      <c r="P46" s="233">
        <f t="shared" si="9"/>
        <v>1.8217994983511104E-2</v>
      </c>
      <c r="Q46" s="233">
        <f t="shared" si="9"/>
        <v>1.7774228137811116E-2</v>
      </c>
      <c r="R46" s="233">
        <f t="shared" si="9"/>
        <v>1.8077209888497345E-2</v>
      </c>
      <c r="S46" s="233">
        <f t="shared" si="9"/>
        <v>1.8482061745608475E-2</v>
      </c>
      <c r="T46" s="233">
        <f t="shared" si="9"/>
        <v>1.8746457561662211E-2</v>
      </c>
      <c r="U46" s="233">
        <f t="shared" si="9"/>
        <v>1.9457533260013093E-2</v>
      </c>
      <c r="V46" s="233">
        <f t="shared" si="9"/>
        <v>1.9641807311125043E-2</v>
      </c>
      <c r="W46" s="233">
        <f t="shared" si="9"/>
        <v>2.0420645208818283E-2</v>
      </c>
      <c r="X46" s="233">
        <f t="shared" si="9"/>
        <v>2.1814148095541847E-2</v>
      </c>
      <c r="Y46" s="233">
        <f t="shared" si="9"/>
        <v>2.3215904799053961E-2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0.31748757041245762</v>
      </c>
      <c r="C47" s="234">
        <f t="shared" si="10"/>
        <v>0.29675319546973145</v>
      </c>
      <c r="D47" s="234">
        <f t="shared" si="10"/>
        <v>0.3094534906831572</v>
      </c>
      <c r="E47" s="234">
        <f t="shared" si="10"/>
        <v>0.31845404682314177</v>
      </c>
      <c r="F47" s="234">
        <f t="shared" si="10"/>
        <v>0.31981053802285492</v>
      </c>
      <c r="G47" s="234">
        <f t="shared" si="10"/>
        <v>0.31344686138783734</v>
      </c>
      <c r="H47" s="234">
        <f t="shared" si="10"/>
        <v>0.31572569013744994</v>
      </c>
      <c r="I47" s="234">
        <f t="shared" si="10"/>
        <v>0.30103174016142259</v>
      </c>
      <c r="J47" s="234">
        <f t="shared" si="10"/>
        <v>0.28912693282983531</v>
      </c>
      <c r="K47" s="234">
        <f t="shared" si="10"/>
        <v>0.31080490607297878</v>
      </c>
      <c r="L47" s="234">
        <f t="shared" si="10"/>
        <v>0.31121013991353147</v>
      </c>
      <c r="M47" s="234">
        <f t="shared" si="10"/>
        <v>0.30805798263930245</v>
      </c>
      <c r="N47" s="234">
        <f t="shared" si="10"/>
        <v>0.31257144317873153</v>
      </c>
      <c r="O47" s="234">
        <f t="shared" si="10"/>
        <v>0.31168374129654086</v>
      </c>
      <c r="P47" s="234">
        <f t="shared" si="10"/>
        <v>0.31210512831963044</v>
      </c>
      <c r="Q47" s="234">
        <f t="shared" si="10"/>
        <v>0.31413997220903833</v>
      </c>
      <c r="R47" s="234">
        <f t="shared" si="10"/>
        <v>0.29389857633518529</v>
      </c>
      <c r="S47" s="234">
        <f t="shared" si="10"/>
        <v>0.29497975471019899</v>
      </c>
      <c r="T47" s="234">
        <f t="shared" si="10"/>
        <v>0.28932307851357408</v>
      </c>
      <c r="U47" s="234">
        <f t="shared" si="10"/>
        <v>0.29898106430701277</v>
      </c>
      <c r="V47" s="234">
        <f t="shared" si="10"/>
        <v>0.30803852852847896</v>
      </c>
      <c r="W47" s="234">
        <f t="shared" si="10"/>
        <v>0.30759952727776718</v>
      </c>
      <c r="X47" s="234">
        <f t="shared" si="10"/>
        <v>0.31134662852265282</v>
      </c>
      <c r="Y47" s="234">
        <f t="shared" si="10"/>
        <v>0.31173562003010208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0.60998946800349696</v>
      </c>
      <c r="C48" s="235">
        <f t="shared" si="11"/>
        <v>0.62555719748666361</v>
      </c>
      <c r="D48" s="235">
        <f t="shared" si="11"/>
        <v>0.61082179022150451</v>
      </c>
      <c r="E48" s="235">
        <f t="shared" si="11"/>
        <v>0.59958915739118213</v>
      </c>
      <c r="F48" s="235">
        <f t="shared" si="11"/>
        <v>0.59913581182531994</v>
      </c>
      <c r="G48" s="235">
        <f t="shared" si="11"/>
        <v>0.59993846612818302</v>
      </c>
      <c r="H48" s="235">
        <f t="shared" si="11"/>
        <v>0.59623167960750834</v>
      </c>
      <c r="I48" s="235">
        <f t="shared" si="11"/>
        <v>0.60581386174467156</v>
      </c>
      <c r="J48" s="235">
        <f t="shared" si="11"/>
        <v>0.61659286455493856</v>
      </c>
      <c r="K48" s="235">
        <f t="shared" si="11"/>
        <v>0.59698369875101864</v>
      </c>
      <c r="L48" s="235">
        <f t="shared" si="11"/>
        <v>0.5855793062987974</v>
      </c>
      <c r="M48" s="235">
        <f t="shared" si="11"/>
        <v>0.5867358171123741</v>
      </c>
      <c r="N48" s="235">
        <f t="shared" si="11"/>
        <v>0.58106088391901156</v>
      </c>
      <c r="O48" s="235">
        <f t="shared" si="11"/>
        <v>0.58204722070281456</v>
      </c>
      <c r="P48" s="235">
        <f t="shared" si="11"/>
        <v>0.57819368519939041</v>
      </c>
      <c r="Q48" s="235">
        <f t="shared" si="11"/>
        <v>0.57870461007481622</v>
      </c>
      <c r="R48" s="235">
        <f t="shared" si="11"/>
        <v>0.59975166957934667</v>
      </c>
      <c r="S48" s="235">
        <f t="shared" si="11"/>
        <v>0.59796799378348242</v>
      </c>
      <c r="T48" s="235">
        <f t="shared" si="11"/>
        <v>0.60299091017168227</v>
      </c>
      <c r="U48" s="235">
        <f t="shared" si="11"/>
        <v>0.59071777462135444</v>
      </c>
      <c r="V48" s="235">
        <f t="shared" si="11"/>
        <v>0.58522973833241954</v>
      </c>
      <c r="W48" s="235">
        <f t="shared" si="11"/>
        <v>0.58509917626167651</v>
      </c>
      <c r="X48" s="235">
        <f t="shared" si="11"/>
        <v>0.57731140416404014</v>
      </c>
      <c r="Y48" s="235">
        <f t="shared" si="11"/>
        <v>0.57004346004464523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CZ: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4288.4984186800157</v>
      </c>
      <c r="C5" s="223">
        <f t="shared" si="0"/>
        <v>4226.6558811078557</v>
      </c>
      <c r="D5" s="223">
        <f t="shared" si="0"/>
        <v>4061.7670354198208</v>
      </c>
      <c r="E5" s="223">
        <f t="shared" si="0"/>
        <v>4032.7715902687287</v>
      </c>
      <c r="F5" s="223">
        <f t="shared" si="0"/>
        <v>4180.0114248668051</v>
      </c>
      <c r="G5" s="223">
        <f t="shared" si="0"/>
        <v>4198.9214013778783</v>
      </c>
      <c r="H5" s="223">
        <f t="shared" si="0"/>
        <v>4191.747727317419</v>
      </c>
      <c r="I5" s="223">
        <f t="shared" si="0"/>
        <v>4067.0903646516413</v>
      </c>
      <c r="J5" s="223">
        <f t="shared" si="0"/>
        <v>3907.0556540658422</v>
      </c>
      <c r="K5" s="223">
        <f t="shared" si="0"/>
        <v>3601.0667980812282</v>
      </c>
      <c r="L5" s="223">
        <f t="shared" si="0"/>
        <v>3388.3773102600439</v>
      </c>
      <c r="M5" s="223">
        <f t="shared" si="0"/>
        <v>3358.3800260236749</v>
      </c>
      <c r="N5" s="223">
        <f t="shared" si="0"/>
        <v>3328.4353162248353</v>
      </c>
      <c r="O5" s="223">
        <f t="shared" si="0"/>
        <v>3196.5921713598691</v>
      </c>
      <c r="P5" s="223">
        <f t="shared" si="0"/>
        <v>3146.4241886468244</v>
      </c>
      <c r="Q5" s="223">
        <f t="shared" si="0"/>
        <v>3223.6360445081773</v>
      </c>
      <c r="R5" s="223">
        <f t="shared" si="0"/>
        <v>3215.7228833026788</v>
      </c>
      <c r="S5" s="223">
        <f t="shared" si="0"/>
        <v>3405.6722335539093</v>
      </c>
      <c r="T5" s="223">
        <f t="shared" si="0"/>
        <v>3404.4358205104436</v>
      </c>
      <c r="U5" s="223">
        <f t="shared" si="0"/>
        <v>3386.960576200358</v>
      </c>
      <c r="V5" s="223">
        <f t="shared" si="0"/>
        <v>3365.0008852108958</v>
      </c>
      <c r="W5" s="223">
        <f t="shared" si="0"/>
        <v>3585.8643655554761</v>
      </c>
      <c r="X5" s="223">
        <f t="shared" si="0"/>
        <v>3397.2235989667879</v>
      </c>
      <c r="Y5" s="223">
        <f t="shared" si="0"/>
        <v>3096.3039706516993</v>
      </c>
    </row>
    <row r="6" spans="1:25" ht="12" customHeight="1" x14ac:dyDescent="0.25">
      <c r="A6" s="173" t="s">
        <v>91</v>
      </c>
      <c r="B6" s="224">
        <v>27.534600878321374</v>
      </c>
      <c r="C6" s="224">
        <v>28.78937914180781</v>
      </c>
      <c r="D6" s="224">
        <v>29.155395992903504</v>
      </c>
      <c r="E6" s="224">
        <v>29.022882319569991</v>
      </c>
      <c r="F6" s="224">
        <v>30.335777686610133</v>
      </c>
      <c r="G6" s="224">
        <v>32.10404931954006</v>
      </c>
      <c r="H6" s="224">
        <v>32.997731820107049</v>
      </c>
      <c r="I6" s="224">
        <v>34.096525670976249</v>
      </c>
      <c r="J6" s="224">
        <v>34.623353914440841</v>
      </c>
      <c r="K6" s="224">
        <v>30.787113767840388</v>
      </c>
      <c r="L6" s="224">
        <v>32.688934275497253</v>
      </c>
      <c r="M6" s="224">
        <v>32.790762280852618</v>
      </c>
      <c r="N6" s="224">
        <v>32.713626703381699</v>
      </c>
      <c r="O6" s="224">
        <v>31.2644182358435</v>
      </c>
      <c r="P6" s="224">
        <v>31.536420023734436</v>
      </c>
      <c r="Q6" s="224">
        <v>32.562263733526507</v>
      </c>
      <c r="R6" s="224">
        <v>33.259310482127447</v>
      </c>
      <c r="S6" s="224">
        <v>34.923006404682397</v>
      </c>
      <c r="T6" s="224">
        <v>35.487874085768894</v>
      </c>
      <c r="U6" s="224">
        <v>35.711546258154598</v>
      </c>
      <c r="V6" s="224">
        <v>34.067373401793986</v>
      </c>
      <c r="W6" s="224">
        <v>35.793214968426575</v>
      </c>
      <c r="X6" s="224">
        <v>34.17813167496989</v>
      </c>
      <c r="Y6" s="224">
        <v>32.625754350224632</v>
      </c>
    </row>
    <row r="7" spans="1:25" ht="12" customHeight="1" x14ac:dyDescent="0.25">
      <c r="A7" s="173" t="s">
        <v>92</v>
      </c>
      <c r="B7" s="224">
        <v>12.054743325916338</v>
      </c>
      <c r="C7" s="224">
        <v>13.135065803981529</v>
      </c>
      <c r="D7" s="224">
        <v>12.32552143685148</v>
      </c>
      <c r="E7" s="224">
        <v>12.963238372089091</v>
      </c>
      <c r="F7" s="224">
        <v>13.104962600650348</v>
      </c>
      <c r="G7" s="224">
        <v>13.910918594087514</v>
      </c>
      <c r="H7" s="224">
        <v>14.313300525267305</v>
      </c>
      <c r="I7" s="224">
        <v>15.075794258283556</v>
      </c>
      <c r="J7" s="224">
        <v>14.828183682591176</v>
      </c>
      <c r="K7" s="224">
        <v>13.251413649803329</v>
      </c>
      <c r="L7" s="224">
        <v>14.370820163217415</v>
      </c>
      <c r="M7" s="224">
        <v>14.500294681206638</v>
      </c>
      <c r="N7" s="224">
        <v>14.705864036243778</v>
      </c>
      <c r="O7" s="224">
        <v>13.95686332747465</v>
      </c>
      <c r="P7" s="224">
        <v>14.356299428996198</v>
      </c>
      <c r="Q7" s="224">
        <v>14.504784126268751</v>
      </c>
      <c r="R7" s="224">
        <v>14.139343631463873</v>
      </c>
      <c r="S7" s="224">
        <v>15.075451944600642</v>
      </c>
      <c r="T7" s="224">
        <v>14.954123580202131</v>
      </c>
      <c r="U7" s="224">
        <v>15.11229627473082</v>
      </c>
      <c r="V7" s="224">
        <v>14.239924497793202</v>
      </c>
      <c r="W7" s="224">
        <v>15.019268408648905</v>
      </c>
      <c r="X7" s="224">
        <v>14.781370445678169</v>
      </c>
      <c r="Y7" s="224">
        <v>14.506122350574085</v>
      </c>
    </row>
    <row r="8" spans="1:25" ht="12" customHeight="1" x14ac:dyDescent="0.25">
      <c r="A8" s="173" t="s">
        <v>93</v>
      </c>
      <c r="B8" s="224">
        <v>117.94313952610246</v>
      </c>
      <c r="C8" s="224">
        <v>125.63355119539651</v>
      </c>
      <c r="D8" s="224">
        <v>127.16024246305291</v>
      </c>
      <c r="E8" s="224">
        <v>127.23336008893678</v>
      </c>
      <c r="F8" s="224">
        <v>131.77876712801603</v>
      </c>
      <c r="G8" s="224">
        <v>139.0686156894256</v>
      </c>
      <c r="H8" s="224">
        <v>140.47058483397532</v>
      </c>
      <c r="I8" s="224">
        <v>144.78313884055376</v>
      </c>
      <c r="J8" s="224">
        <v>142.09271098537329</v>
      </c>
      <c r="K8" s="224">
        <v>128.28918890783604</v>
      </c>
      <c r="L8" s="224">
        <v>131.79060313864767</v>
      </c>
      <c r="M8" s="224">
        <v>132.9930387296954</v>
      </c>
      <c r="N8" s="224">
        <v>131.26377683181548</v>
      </c>
      <c r="O8" s="224">
        <v>125.88574695882281</v>
      </c>
      <c r="P8" s="224">
        <v>128.43401531716106</v>
      </c>
      <c r="Q8" s="224">
        <v>128.92716002043971</v>
      </c>
      <c r="R8" s="224">
        <v>127.62042965274689</v>
      </c>
      <c r="S8" s="224">
        <v>134.27284566178975</v>
      </c>
      <c r="T8" s="224">
        <v>134.93051171310952</v>
      </c>
      <c r="U8" s="224">
        <v>135.77535053380731</v>
      </c>
      <c r="V8" s="224">
        <v>130.44095850769477</v>
      </c>
      <c r="W8" s="224">
        <v>139.96245635599064</v>
      </c>
      <c r="X8" s="224">
        <v>134.07040309836668</v>
      </c>
      <c r="Y8" s="224">
        <v>127.71185241867025</v>
      </c>
    </row>
    <row r="9" spans="1:25" ht="12" customHeight="1" x14ac:dyDescent="0.25">
      <c r="A9" s="173" t="s">
        <v>94</v>
      </c>
      <c r="B9" s="224">
        <v>70.377501490209767</v>
      </c>
      <c r="C9" s="224">
        <v>77.93212720155374</v>
      </c>
      <c r="D9" s="224">
        <v>72.549501516819163</v>
      </c>
      <c r="E9" s="224">
        <v>75.697230124728961</v>
      </c>
      <c r="F9" s="224">
        <v>76.820384415518134</v>
      </c>
      <c r="G9" s="224">
        <v>82.319777702612583</v>
      </c>
      <c r="H9" s="224">
        <v>83.840413674202978</v>
      </c>
      <c r="I9" s="224">
        <v>88.449378690016985</v>
      </c>
      <c r="J9" s="224">
        <v>85.899521947170939</v>
      </c>
      <c r="K9" s="224">
        <v>77.252427034418346</v>
      </c>
      <c r="L9" s="224">
        <v>83.44732800139704</v>
      </c>
      <c r="M9" s="224">
        <v>83.741130399861319</v>
      </c>
      <c r="N9" s="224">
        <v>85.902517529066003</v>
      </c>
      <c r="O9" s="224">
        <v>81.745199919343008</v>
      </c>
      <c r="P9" s="224">
        <v>84.435587777330724</v>
      </c>
      <c r="Q9" s="224">
        <v>83.905675160287217</v>
      </c>
      <c r="R9" s="224">
        <v>80.694667994314187</v>
      </c>
      <c r="S9" s="224">
        <v>86.240777570273835</v>
      </c>
      <c r="T9" s="224">
        <v>85.770340619245189</v>
      </c>
      <c r="U9" s="224">
        <v>86.570784653875393</v>
      </c>
      <c r="V9" s="224">
        <v>82.395497357162327</v>
      </c>
      <c r="W9" s="224">
        <v>86.496996318942806</v>
      </c>
      <c r="X9" s="224">
        <v>85.993531391808077</v>
      </c>
      <c r="Y9" s="224">
        <v>84.22557871444485</v>
      </c>
    </row>
    <row r="10" spans="1:25" ht="12" customHeight="1" x14ac:dyDescent="0.25">
      <c r="A10" s="36" t="s">
        <v>95</v>
      </c>
      <c r="B10" s="225">
        <f t="shared" ref="B10:Y10" si="1">SUM(B11:B15)</f>
        <v>108.2220128467339</v>
      </c>
      <c r="C10" s="225">
        <f t="shared" si="1"/>
        <v>99.581600448062986</v>
      </c>
      <c r="D10" s="225">
        <f t="shared" si="1"/>
        <v>97.145568381878718</v>
      </c>
      <c r="E10" s="225">
        <f t="shared" si="1"/>
        <v>97.301189017238912</v>
      </c>
      <c r="F10" s="225">
        <f t="shared" si="1"/>
        <v>98.000371945761287</v>
      </c>
      <c r="G10" s="225">
        <f t="shared" si="1"/>
        <v>100.09300212704905</v>
      </c>
      <c r="H10" s="225">
        <f t="shared" si="1"/>
        <v>100.22660271447212</v>
      </c>
      <c r="I10" s="225">
        <f t="shared" si="1"/>
        <v>96.761469349404834</v>
      </c>
      <c r="J10" s="225">
        <f t="shared" si="1"/>
        <v>92.144078923686294</v>
      </c>
      <c r="K10" s="225">
        <f t="shared" si="1"/>
        <v>85.875036442738178</v>
      </c>
      <c r="L10" s="225">
        <f t="shared" si="1"/>
        <v>87.023009768258717</v>
      </c>
      <c r="M10" s="225">
        <f t="shared" si="1"/>
        <v>86.896381726676964</v>
      </c>
      <c r="N10" s="225">
        <f t="shared" si="1"/>
        <v>87.228140781899953</v>
      </c>
      <c r="O10" s="225">
        <f t="shared" si="1"/>
        <v>85.569810487321092</v>
      </c>
      <c r="P10" s="225">
        <f t="shared" si="1"/>
        <v>85.4577527635997</v>
      </c>
      <c r="Q10" s="225">
        <f t="shared" si="1"/>
        <v>86.140630076608062</v>
      </c>
      <c r="R10" s="225">
        <f t="shared" si="1"/>
        <v>87.422241997811113</v>
      </c>
      <c r="S10" s="225">
        <f t="shared" si="1"/>
        <v>93.983577046142258</v>
      </c>
      <c r="T10" s="225">
        <f t="shared" si="1"/>
        <v>96.008082257307748</v>
      </c>
      <c r="U10" s="225">
        <f t="shared" si="1"/>
        <v>98.594558813624772</v>
      </c>
      <c r="V10" s="225">
        <f t="shared" si="1"/>
        <v>99.43367969755694</v>
      </c>
      <c r="W10" s="225">
        <f t="shared" si="1"/>
        <v>108.9724072531673</v>
      </c>
      <c r="X10" s="225">
        <f t="shared" si="1"/>
        <v>112.51160317435023</v>
      </c>
      <c r="Y10" s="225">
        <f t="shared" si="1"/>
        <v>111.54399508116198</v>
      </c>
    </row>
    <row r="11" spans="1:25" ht="12" customHeight="1" x14ac:dyDescent="0.25">
      <c r="A11" s="37" t="s">
        <v>82</v>
      </c>
      <c r="B11" s="226">
        <v>3.4162363233385413</v>
      </c>
      <c r="C11" s="226">
        <v>3.1778887812073773</v>
      </c>
      <c r="D11" s="226">
        <v>2.270865119162996</v>
      </c>
      <c r="E11" s="226">
        <v>0.74815932988022471</v>
      </c>
      <c r="F11" s="226">
        <v>0.7274994868683049</v>
      </c>
      <c r="G11" s="226">
        <v>0.82260240664324724</v>
      </c>
      <c r="H11" s="226">
        <v>1.0309073156693525</v>
      </c>
      <c r="I11" s="226">
        <v>0.69334196761396327</v>
      </c>
      <c r="J11" s="226">
        <v>0.76445844728366708</v>
      </c>
      <c r="K11" s="226">
        <v>0.92086273683349207</v>
      </c>
      <c r="L11" s="226">
        <v>1.2278426175639958</v>
      </c>
      <c r="M11" s="226">
        <v>1.2836129386906008</v>
      </c>
      <c r="N11" s="226">
        <v>0.47042117010434858</v>
      </c>
      <c r="O11" s="226">
        <v>0.26684819282651373</v>
      </c>
      <c r="P11" s="226">
        <v>0.16240714129673139</v>
      </c>
      <c r="Q11" s="226">
        <v>0.35505622026011163</v>
      </c>
      <c r="R11" s="226">
        <v>0.41523620788596127</v>
      </c>
      <c r="S11" s="226">
        <v>0.19657734058803261</v>
      </c>
      <c r="T11" s="226">
        <v>0.15226343292276756</v>
      </c>
      <c r="U11" s="226">
        <v>0.14327384780869415</v>
      </c>
      <c r="V11" s="226">
        <v>0.10543848545862007</v>
      </c>
      <c r="W11" s="226">
        <v>0.11888162282893987</v>
      </c>
      <c r="X11" s="226">
        <v>0.11502311479746086</v>
      </c>
      <c r="Y11" s="226">
        <v>0.21273479346547028</v>
      </c>
    </row>
    <row r="12" spans="1:25" ht="12" customHeight="1" x14ac:dyDescent="0.25">
      <c r="A12" s="37" t="s">
        <v>73</v>
      </c>
      <c r="B12" s="226">
        <v>83.495604960519955</v>
      </c>
      <c r="C12" s="226">
        <v>69.31891426018251</v>
      </c>
      <c r="D12" s="226">
        <v>68.038499265337705</v>
      </c>
      <c r="E12" s="226">
        <v>71.561378353545578</v>
      </c>
      <c r="F12" s="226">
        <v>67.702080145472934</v>
      </c>
      <c r="G12" s="226">
        <v>68.810259452393609</v>
      </c>
      <c r="H12" s="226">
        <v>67.344458833411579</v>
      </c>
      <c r="I12" s="226">
        <v>61.153471685847798</v>
      </c>
      <c r="J12" s="226">
        <v>52.83612948382784</v>
      </c>
      <c r="K12" s="226">
        <v>51.962393556248372</v>
      </c>
      <c r="L12" s="226">
        <v>49.438682107926397</v>
      </c>
      <c r="M12" s="226">
        <v>45.059435482521877</v>
      </c>
      <c r="N12" s="226">
        <v>45.813980440536703</v>
      </c>
      <c r="O12" s="226">
        <v>45.864889033154839</v>
      </c>
      <c r="P12" s="226">
        <v>39.326849995325205</v>
      </c>
      <c r="Q12" s="226">
        <v>38.815039078003096</v>
      </c>
      <c r="R12" s="226">
        <v>37.8301807865599</v>
      </c>
      <c r="S12" s="226">
        <v>42.789806768255225</v>
      </c>
      <c r="T12" s="226">
        <v>40.005593694362503</v>
      </c>
      <c r="U12" s="226">
        <v>41.956678076397075</v>
      </c>
      <c r="V12" s="226">
        <v>44.044143382025837</v>
      </c>
      <c r="W12" s="226">
        <v>50.954844610338938</v>
      </c>
      <c r="X12" s="226">
        <v>44.29919676909369</v>
      </c>
      <c r="Y12" s="226">
        <v>36.309355548001449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0.12633545497861803</v>
      </c>
      <c r="C14" s="226">
        <v>0.22657301658591544</v>
      </c>
      <c r="D14" s="226">
        <v>0.46117723282518636</v>
      </c>
      <c r="E14" s="226">
        <v>0.69083696632073077</v>
      </c>
      <c r="F14" s="226">
        <v>0.94969158630763362</v>
      </c>
      <c r="G14" s="226">
        <v>1.195124703353545</v>
      </c>
      <c r="H14" s="226">
        <v>1.6495917658559593</v>
      </c>
      <c r="I14" s="226">
        <v>0.37490613373833376</v>
      </c>
      <c r="J14" s="226">
        <v>0.73320490844590658</v>
      </c>
      <c r="K14" s="226">
        <v>1.4470935750599208</v>
      </c>
      <c r="L14" s="226">
        <v>2.301286427005373</v>
      </c>
      <c r="M14" s="226">
        <v>3.6238238657941704</v>
      </c>
      <c r="N14" s="226">
        <v>4.6376604480164723</v>
      </c>
      <c r="O14" s="226">
        <v>6.005968138853909</v>
      </c>
      <c r="P14" s="226">
        <v>6.9286757600432116</v>
      </c>
      <c r="Q14" s="226">
        <v>8.3654547797988741</v>
      </c>
      <c r="R14" s="226">
        <v>10.182319656583772</v>
      </c>
      <c r="S14" s="226">
        <v>11.550462811160125</v>
      </c>
      <c r="T14" s="226">
        <v>13.823099659204027</v>
      </c>
      <c r="U14" s="226">
        <v>16.312725325289456</v>
      </c>
      <c r="V14" s="226">
        <v>19.366144582205091</v>
      </c>
      <c r="W14" s="226">
        <v>22.407816653386718</v>
      </c>
      <c r="X14" s="226">
        <v>33.764456141667104</v>
      </c>
      <c r="Y14" s="226">
        <v>41.442013397311491</v>
      </c>
    </row>
    <row r="15" spans="1:25" ht="12" customHeight="1" x14ac:dyDescent="0.25">
      <c r="A15" s="38" t="s">
        <v>40</v>
      </c>
      <c r="B15" s="227">
        <v>21.183836107896798</v>
      </c>
      <c r="C15" s="227">
        <v>26.858224390087187</v>
      </c>
      <c r="D15" s="227">
        <v>26.375026764552835</v>
      </c>
      <c r="E15" s="227">
        <v>24.300814367492382</v>
      </c>
      <c r="F15" s="227">
        <v>28.621100727112413</v>
      </c>
      <c r="G15" s="227">
        <v>29.265015564658654</v>
      </c>
      <c r="H15" s="227">
        <v>30.201644799535231</v>
      </c>
      <c r="I15" s="227">
        <v>34.53974956220474</v>
      </c>
      <c r="J15" s="227">
        <v>37.810286084128876</v>
      </c>
      <c r="K15" s="227">
        <v>31.544686574596398</v>
      </c>
      <c r="L15" s="227">
        <v>34.055198615762954</v>
      </c>
      <c r="M15" s="227">
        <v>36.929509439670319</v>
      </c>
      <c r="N15" s="227">
        <v>36.306078723242415</v>
      </c>
      <c r="O15" s="227">
        <v>33.432105122485822</v>
      </c>
      <c r="P15" s="227">
        <v>39.03981986693455</v>
      </c>
      <c r="Q15" s="227">
        <v>38.605079998545975</v>
      </c>
      <c r="R15" s="227">
        <v>38.994505346781487</v>
      </c>
      <c r="S15" s="227">
        <v>39.446730126138874</v>
      </c>
      <c r="T15" s="227">
        <v>42.027125470818454</v>
      </c>
      <c r="U15" s="227">
        <v>40.181881564129547</v>
      </c>
      <c r="V15" s="227">
        <v>35.917953247867388</v>
      </c>
      <c r="W15" s="227">
        <v>35.490864366612712</v>
      </c>
      <c r="X15" s="227">
        <v>34.332927148791988</v>
      </c>
      <c r="Y15" s="227">
        <v>33.579891342383561</v>
      </c>
    </row>
    <row r="16" spans="1:25" ht="12" customHeight="1" x14ac:dyDescent="0.25">
      <c r="A16" s="39" t="s">
        <v>97</v>
      </c>
      <c r="B16" s="228">
        <f t="shared" ref="B16:Y16" si="2">SUM(B17:B26)</f>
        <v>1476.2774125345991</v>
      </c>
      <c r="C16" s="228">
        <f t="shared" si="2"/>
        <v>1358.5412618731286</v>
      </c>
      <c r="D16" s="228">
        <f t="shared" si="2"/>
        <v>1344.6153746147888</v>
      </c>
      <c r="E16" s="228">
        <f t="shared" si="2"/>
        <v>1370.5692214368157</v>
      </c>
      <c r="F16" s="228">
        <f t="shared" si="2"/>
        <v>1428.0196863437586</v>
      </c>
      <c r="G16" s="228">
        <f t="shared" si="2"/>
        <v>1418.1889224018132</v>
      </c>
      <c r="H16" s="228">
        <f t="shared" si="2"/>
        <v>1419.4962016181335</v>
      </c>
      <c r="I16" s="228">
        <f t="shared" si="2"/>
        <v>1319.9613835405808</v>
      </c>
      <c r="J16" s="228">
        <f t="shared" si="2"/>
        <v>1217.8331779294331</v>
      </c>
      <c r="K16" s="228">
        <f t="shared" si="2"/>
        <v>1196.0060426657476</v>
      </c>
      <c r="L16" s="228">
        <f t="shared" si="2"/>
        <v>1134.5083981697153</v>
      </c>
      <c r="M16" s="228">
        <f t="shared" si="2"/>
        <v>1110.247798230936</v>
      </c>
      <c r="N16" s="228">
        <f t="shared" si="2"/>
        <v>1119.1526221047175</v>
      </c>
      <c r="O16" s="228">
        <f t="shared" si="2"/>
        <v>1077.9992256643682</v>
      </c>
      <c r="P16" s="228">
        <f t="shared" si="2"/>
        <v>1046.5414144369411</v>
      </c>
      <c r="Q16" s="228">
        <f t="shared" si="2"/>
        <v>1075.9249787478584</v>
      </c>
      <c r="R16" s="228">
        <f t="shared" si="2"/>
        <v>1021.6486856927595</v>
      </c>
      <c r="S16" s="228">
        <f t="shared" si="2"/>
        <v>1096.527282162717</v>
      </c>
      <c r="T16" s="228">
        <f t="shared" si="2"/>
        <v>1080.1877398356526</v>
      </c>
      <c r="U16" s="228">
        <f t="shared" si="2"/>
        <v>1099.2377041366478</v>
      </c>
      <c r="V16" s="228">
        <f t="shared" si="2"/>
        <v>1119.5168245902869</v>
      </c>
      <c r="W16" s="228">
        <f t="shared" si="2"/>
        <v>1192.4792296304054</v>
      </c>
      <c r="X16" s="228">
        <f t="shared" si="2"/>
        <v>1153.2575587096908</v>
      </c>
      <c r="Y16" s="228">
        <f t="shared" si="2"/>
        <v>1043.9898979237719</v>
      </c>
    </row>
    <row r="17" spans="1:25" ht="12" customHeight="1" x14ac:dyDescent="0.25">
      <c r="A17" s="46" t="s">
        <v>28</v>
      </c>
      <c r="B17" s="229">
        <v>447.32931549511369</v>
      </c>
      <c r="C17" s="229">
        <v>277.25746343900454</v>
      </c>
      <c r="D17" s="229">
        <v>268.72533174887781</v>
      </c>
      <c r="E17" s="229">
        <v>340.12478496405902</v>
      </c>
      <c r="F17" s="229">
        <v>337.42864339442099</v>
      </c>
      <c r="G17" s="229">
        <v>348.22681219457672</v>
      </c>
      <c r="H17" s="229">
        <v>340.71751937863621</v>
      </c>
      <c r="I17" s="229">
        <v>242.93084593603004</v>
      </c>
      <c r="J17" s="229">
        <v>235.24967973185457</v>
      </c>
      <c r="K17" s="229">
        <v>312.63093435383564</v>
      </c>
      <c r="L17" s="229">
        <v>114.37142475073314</v>
      </c>
      <c r="M17" s="229">
        <v>102.4537855880947</v>
      </c>
      <c r="N17" s="229">
        <v>104.09835660593583</v>
      </c>
      <c r="O17" s="229">
        <v>99.122587641748837</v>
      </c>
      <c r="P17" s="229">
        <v>86.843424877761535</v>
      </c>
      <c r="Q17" s="229">
        <v>86.109309332412323</v>
      </c>
      <c r="R17" s="229">
        <v>92.298020710794887</v>
      </c>
      <c r="S17" s="229">
        <v>119.38748308066542</v>
      </c>
      <c r="T17" s="229">
        <v>115.96279471192877</v>
      </c>
      <c r="U17" s="229">
        <v>105.10378805482877</v>
      </c>
      <c r="V17" s="229">
        <v>102.89716189609867</v>
      </c>
      <c r="W17" s="229">
        <v>99.280057991085258</v>
      </c>
      <c r="X17" s="229">
        <v>92.517542329309066</v>
      </c>
      <c r="Y17" s="229">
        <v>103.01959323288681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6.6476320914875231</v>
      </c>
      <c r="C19" s="229">
        <v>7.3616962815838942</v>
      </c>
      <c r="D19" s="229">
        <v>7.0698977924637374</v>
      </c>
      <c r="E19" s="229">
        <v>7.3599992357294841</v>
      </c>
      <c r="F19" s="229">
        <v>5.886549296042638</v>
      </c>
      <c r="G19" s="229">
        <v>7.6873321549052518</v>
      </c>
      <c r="H19" s="229">
        <v>3.6161525686366023</v>
      </c>
      <c r="I19" s="229">
        <v>1.5085277023457524</v>
      </c>
      <c r="J19" s="229">
        <v>1.6296397314917581</v>
      </c>
      <c r="K19" s="229">
        <v>1.4535695313407804</v>
      </c>
      <c r="L19" s="229">
        <v>1.2770265034964381</v>
      </c>
      <c r="M19" s="229">
        <v>1.2443338224656721</v>
      </c>
      <c r="N19" s="229">
        <v>1.7639260823590133</v>
      </c>
      <c r="O19" s="229">
        <v>1.7586940554835735</v>
      </c>
      <c r="P19" s="229">
        <v>3.8287139869871569</v>
      </c>
      <c r="Q19" s="229">
        <v>3.5697938675720819</v>
      </c>
      <c r="R19" s="229">
        <v>5.4918319108859475</v>
      </c>
      <c r="S19" s="229">
        <v>5.350364316088263</v>
      </c>
      <c r="T19" s="229">
        <v>8.9973654423181575</v>
      </c>
      <c r="U19" s="229">
        <v>6.06220768915089</v>
      </c>
      <c r="V19" s="229">
        <v>7.8964130606925593</v>
      </c>
      <c r="W19" s="229">
        <v>8.7989189681898736</v>
      </c>
      <c r="X19" s="229">
        <v>6.3900828274081531</v>
      </c>
      <c r="Y19" s="229">
        <v>14.870202406280196</v>
      </c>
    </row>
    <row r="20" spans="1:25" ht="12" customHeight="1" x14ac:dyDescent="0.25">
      <c r="A20" s="46" t="s">
        <v>82</v>
      </c>
      <c r="B20" s="229">
        <v>20.421832060660602</v>
      </c>
      <c r="C20" s="229">
        <v>17.113968854844408</v>
      </c>
      <c r="D20" s="229">
        <v>11.554933683130484</v>
      </c>
      <c r="E20" s="229">
        <v>3.0079606259307945</v>
      </c>
      <c r="F20" s="229">
        <v>3.2734669769036548</v>
      </c>
      <c r="G20" s="229">
        <v>4.7804566910268074</v>
      </c>
      <c r="H20" s="229">
        <v>7.8670740013304954</v>
      </c>
      <c r="I20" s="229">
        <v>4.7119405492777062</v>
      </c>
      <c r="J20" s="229">
        <v>5.9559476958339763</v>
      </c>
      <c r="K20" s="229">
        <v>5.7397670930657689</v>
      </c>
      <c r="L20" s="229">
        <v>6.2698288002397931</v>
      </c>
      <c r="M20" s="229">
        <v>7.0671627010663398</v>
      </c>
      <c r="N20" s="229">
        <v>2.9355813738875018</v>
      </c>
      <c r="O20" s="229">
        <v>1.8738119783208707</v>
      </c>
      <c r="P20" s="229">
        <v>0.86776777314005682</v>
      </c>
      <c r="Q20" s="229">
        <v>2.665355294621222</v>
      </c>
      <c r="R20" s="229">
        <v>3.5081017791991531</v>
      </c>
      <c r="S20" s="229">
        <v>1.6948552751560009</v>
      </c>
      <c r="T20" s="229">
        <v>1.4983193601449598</v>
      </c>
      <c r="U20" s="229">
        <v>1.558121003712879</v>
      </c>
      <c r="V20" s="229">
        <v>1.2328868252927079</v>
      </c>
      <c r="W20" s="229">
        <v>1.2869734248325646</v>
      </c>
      <c r="X20" s="229">
        <v>1.3716476094691656</v>
      </c>
      <c r="Y20" s="229">
        <v>3.1377768301978164</v>
      </c>
    </row>
    <row r="21" spans="1:25" ht="12" customHeight="1" x14ac:dyDescent="0.25">
      <c r="A21" s="46" t="s">
        <v>32</v>
      </c>
      <c r="B21" s="229">
        <v>35.051227950655203</v>
      </c>
      <c r="C21" s="229">
        <v>63.819577529854094</v>
      </c>
      <c r="D21" s="229">
        <v>52.376584572085541</v>
      </c>
      <c r="E21" s="229">
        <v>37.723770599180625</v>
      </c>
      <c r="F21" s="229">
        <v>80.146477901409924</v>
      </c>
      <c r="G21" s="229">
        <v>75.838226067630458</v>
      </c>
      <c r="H21" s="229">
        <v>43.566839237167109</v>
      </c>
      <c r="I21" s="229">
        <v>37.763567525962557</v>
      </c>
      <c r="J21" s="229">
        <v>33.366639328167238</v>
      </c>
      <c r="K21" s="229">
        <v>25.18848787179844</v>
      </c>
      <c r="L21" s="229">
        <v>25.625630848728051</v>
      </c>
      <c r="M21" s="229">
        <v>11.51288172232268</v>
      </c>
      <c r="N21" s="229">
        <v>7.8100218663973413</v>
      </c>
      <c r="O21" s="229">
        <v>6.1573644594605925</v>
      </c>
      <c r="P21" s="229">
        <v>3.0467144273150395</v>
      </c>
      <c r="Q21" s="229">
        <v>2.2464773944002423</v>
      </c>
      <c r="R21" s="229">
        <v>4.1546927798175046</v>
      </c>
      <c r="S21" s="229">
        <v>3.7752087961558969</v>
      </c>
      <c r="T21" s="229">
        <v>2.2982940707932595</v>
      </c>
      <c r="U21" s="229">
        <v>0.68481093549669703</v>
      </c>
      <c r="V21" s="229">
        <v>3.2624309347497049</v>
      </c>
      <c r="W21" s="229">
        <v>5.0356730443968267</v>
      </c>
      <c r="X21" s="229">
        <v>5.3859706995482339</v>
      </c>
      <c r="Y21" s="229">
        <v>2.8962420669659896</v>
      </c>
    </row>
    <row r="22" spans="1:25" ht="12" customHeight="1" x14ac:dyDescent="0.25">
      <c r="A22" s="46" t="s">
        <v>33</v>
      </c>
      <c r="B22" s="229">
        <v>14.543309709681226</v>
      </c>
      <c r="C22" s="229">
        <v>21.635429035671098</v>
      </c>
      <c r="D22" s="229">
        <v>21.738543710767285</v>
      </c>
      <c r="E22" s="229">
        <v>38.826816520733395</v>
      </c>
      <c r="F22" s="229">
        <v>46.595489899655654</v>
      </c>
      <c r="G22" s="229">
        <v>0.58435171300632027</v>
      </c>
      <c r="H22" s="229">
        <v>23.42022684060689</v>
      </c>
      <c r="I22" s="229">
        <v>28.923989542706835</v>
      </c>
      <c r="J22" s="229">
        <v>28.95149679078531</v>
      </c>
      <c r="K22" s="229">
        <v>38.389052471630478</v>
      </c>
      <c r="L22" s="229">
        <v>73.568075385493586</v>
      </c>
      <c r="M22" s="229">
        <v>69.063842725440281</v>
      </c>
      <c r="N22" s="229">
        <v>74.347017106493183</v>
      </c>
      <c r="O22" s="229">
        <v>46.58008762404237</v>
      </c>
      <c r="P22" s="229">
        <v>74.462099893007405</v>
      </c>
      <c r="Q22" s="229">
        <v>75.246902379173321</v>
      </c>
      <c r="R22" s="229">
        <v>4.8606882430551321</v>
      </c>
      <c r="S22" s="229">
        <v>16.297860648618613</v>
      </c>
      <c r="T22" s="229">
        <v>22.067988239318193</v>
      </c>
      <c r="U22" s="229">
        <v>34.854448430180284</v>
      </c>
      <c r="V22" s="229">
        <v>50.502878428020516</v>
      </c>
      <c r="W22" s="229">
        <v>56.100593937986758</v>
      </c>
      <c r="X22" s="229">
        <v>68.750418269548391</v>
      </c>
      <c r="Y22" s="229">
        <v>47.820838744469604</v>
      </c>
    </row>
    <row r="23" spans="1:25" ht="12" customHeight="1" x14ac:dyDescent="0.25">
      <c r="A23" s="46" t="s">
        <v>73</v>
      </c>
      <c r="B23" s="229">
        <v>393.15877956300085</v>
      </c>
      <c r="C23" s="229">
        <v>383.93867658881567</v>
      </c>
      <c r="D23" s="229">
        <v>369.13910086888188</v>
      </c>
      <c r="E23" s="229">
        <v>352.8447846725972</v>
      </c>
      <c r="F23" s="229">
        <v>329.99681376760839</v>
      </c>
      <c r="G23" s="229">
        <v>350.84131111662475</v>
      </c>
      <c r="H23" s="229">
        <v>347.39421823944116</v>
      </c>
      <c r="I23" s="229">
        <v>344.09577726357992</v>
      </c>
      <c r="J23" s="229">
        <v>295.17548197922679</v>
      </c>
      <c r="K23" s="229">
        <v>276.59730786512813</v>
      </c>
      <c r="L23" s="229">
        <v>305.06059001069133</v>
      </c>
      <c r="M23" s="229">
        <v>308.69875705581342</v>
      </c>
      <c r="N23" s="229">
        <v>315.65324925827554</v>
      </c>
      <c r="O23" s="229">
        <v>318.88683090907642</v>
      </c>
      <c r="P23" s="229">
        <v>304.73151396297669</v>
      </c>
      <c r="Q23" s="229">
        <v>317.4208610641374</v>
      </c>
      <c r="R23" s="229">
        <v>315.79796438391384</v>
      </c>
      <c r="S23" s="229">
        <v>351.79848287304122</v>
      </c>
      <c r="T23" s="229">
        <v>336.89358707001509</v>
      </c>
      <c r="U23" s="229">
        <v>339.97602628339473</v>
      </c>
      <c r="V23" s="229">
        <v>351.34928267882367</v>
      </c>
      <c r="W23" s="229">
        <v>391.34639924927433</v>
      </c>
      <c r="X23" s="229">
        <v>366.26406610218197</v>
      </c>
      <c r="Y23" s="229">
        <v>323.10455783073837</v>
      </c>
    </row>
    <row r="24" spans="1:25" ht="12" customHeight="1" x14ac:dyDescent="0.25">
      <c r="A24" s="46" t="s">
        <v>36</v>
      </c>
      <c r="B24" s="229">
        <v>19.060914401788647</v>
      </c>
      <c r="C24" s="229">
        <v>23.587899689298187</v>
      </c>
      <c r="D24" s="229">
        <v>19.110005912126791</v>
      </c>
      <c r="E24" s="229">
        <v>23.766528816449423</v>
      </c>
      <c r="F24" s="229">
        <v>26.607407859232673</v>
      </c>
      <c r="G24" s="229">
        <v>31.349984037980505</v>
      </c>
      <c r="H24" s="229">
        <v>38.255437044311471</v>
      </c>
      <c r="I24" s="229">
        <v>40.379728476358835</v>
      </c>
      <c r="J24" s="229">
        <v>37.541647458691799</v>
      </c>
      <c r="K24" s="229">
        <v>21.877614891615011</v>
      </c>
      <c r="L24" s="229">
        <v>34.894529478063241</v>
      </c>
      <c r="M24" s="229">
        <v>31.76439526703718</v>
      </c>
      <c r="N24" s="229">
        <v>27.355545926384764</v>
      </c>
      <c r="O24" s="229">
        <v>27.258997034381505</v>
      </c>
      <c r="P24" s="229">
        <v>26.788127104408527</v>
      </c>
      <c r="Q24" s="229">
        <v>27.917381182294257</v>
      </c>
      <c r="R24" s="229">
        <v>26.933220558879157</v>
      </c>
      <c r="S24" s="229">
        <v>26.500677179284427</v>
      </c>
      <c r="T24" s="229">
        <v>29.966270691307276</v>
      </c>
      <c r="U24" s="229">
        <v>24.605161219265195</v>
      </c>
      <c r="V24" s="229">
        <v>23.406446185633143</v>
      </c>
      <c r="W24" s="229">
        <v>28.189453262696734</v>
      </c>
      <c r="X24" s="229">
        <v>28.276859383400009</v>
      </c>
      <c r="Y24" s="229">
        <v>25.107507252380856</v>
      </c>
    </row>
    <row r="25" spans="1:25" ht="12" customHeight="1" x14ac:dyDescent="0.25">
      <c r="A25" s="46" t="s">
        <v>38</v>
      </c>
      <c r="B25" s="229">
        <v>67.872051067577104</v>
      </c>
      <c r="C25" s="229">
        <v>88.211225225160618</v>
      </c>
      <c r="D25" s="229">
        <v>146.7087619883325</v>
      </c>
      <c r="E25" s="229">
        <v>98.968521181672685</v>
      </c>
      <c r="F25" s="229">
        <v>118.29657236465603</v>
      </c>
      <c r="G25" s="229">
        <v>180.29056879588089</v>
      </c>
      <c r="H25" s="229">
        <v>188.47805484769364</v>
      </c>
      <c r="I25" s="229">
        <v>196.30012201668654</v>
      </c>
      <c r="J25" s="229">
        <v>187.05599768060864</v>
      </c>
      <c r="K25" s="229">
        <v>183.90320766181458</v>
      </c>
      <c r="L25" s="229">
        <v>188.50221405943995</v>
      </c>
      <c r="M25" s="229">
        <v>183.29935524260398</v>
      </c>
      <c r="N25" s="229">
        <v>194.81958644420885</v>
      </c>
      <c r="O25" s="229">
        <v>213.11128081184737</v>
      </c>
      <c r="P25" s="229">
        <v>217.70834353007376</v>
      </c>
      <c r="Q25" s="229">
        <v>229.66001984889613</v>
      </c>
      <c r="R25" s="229">
        <v>230.51479598948063</v>
      </c>
      <c r="S25" s="229">
        <v>220.03743145930733</v>
      </c>
      <c r="T25" s="229">
        <v>215.2083785249969</v>
      </c>
      <c r="U25" s="229">
        <v>237.79687414303393</v>
      </c>
      <c r="V25" s="229">
        <v>250.5803890364887</v>
      </c>
      <c r="W25" s="229">
        <v>258.97887169428748</v>
      </c>
      <c r="X25" s="229">
        <v>258.32935534700329</v>
      </c>
      <c r="Y25" s="229">
        <v>239.95463139171005</v>
      </c>
    </row>
    <row r="26" spans="1:25" ht="12" customHeight="1" x14ac:dyDescent="0.25">
      <c r="A26" s="46" t="s">
        <v>39</v>
      </c>
      <c r="B26" s="229">
        <v>472.19235019463412</v>
      </c>
      <c r="C26" s="229">
        <v>475.61532522889615</v>
      </c>
      <c r="D26" s="229">
        <v>448.19221433812288</v>
      </c>
      <c r="E26" s="229">
        <v>467.94605482046296</v>
      </c>
      <c r="F26" s="229">
        <v>479.78826488382845</v>
      </c>
      <c r="G26" s="229">
        <v>418.58987963018171</v>
      </c>
      <c r="H26" s="229">
        <v>426.18067946030988</v>
      </c>
      <c r="I26" s="229">
        <v>423.34688452763248</v>
      </c>
      <c r="J26" s="229">
        <v>392.90664753277292</v>
      </c>
      <c r="K26" s="229">
        <v>330.22610092551872</v>
      </c>
      <c r="L26" s="229">
        <v>384.93907833282958</v>
      </c>
      <c r="M26" s="229">
        <v>395.14328410609181</v>
      </c>
      <c r="N26" s="229">
        <v>390.36933744077544</v>
      </c>
      <c r="O26" s="229">
        <v>363.24957115000677</v>
      </c>
      <c r="P26" s="229">
        <v>328.26470888127079</v>
      </c>
      <c r="Q26" s="229">
        <v>331.08887838435135</v>
      </c>
      <c r="R26" s="229">
        <v>338.08936933673323</v>
      </c>
      <c r="S26" s="229">
        <v>351.6849185343998</v>
      </c>
      <c r="T26" s="229">
        <v>347.29474172482998</v>
      </c>
      <c r="U26" s="229">
        <v>348.59626637758453</v>
      </c>
      <c r="V26" s="229">
        <v>328.38893554448714</v>
      </c>
      <c r="W26" s="229">
        <v>343.4622880576556</v>
      </c>
      <c r="X26" s="229">
        <v>325.97161614182244</v>
      </c>
      <c r="Y26" s="229">
        <v>284.07854816814205</v>
      </c>
    </row>
    <row r="27" spans="1:25" ht="12" customHeight="1" x14ac:dyDescent="0.25">
      <c r="A27" s="39" t="s">
        <v>98</v>
      </c>
      <c r="B27" s="228">
        <f t="shared" ref="B27:Y27" si="3">SUM(B28:B37)</f>
        <v>2476.0890080781328</v>
      </c>
      <c r="C27" s="228">
        <f t="shared" si="3"/>
        <v>2523.042895443924</v>
      </c>
      <c r="D27" s="228">
        <f t="shared" si="3"/>
        <v>2378.815431013526</v>
      </c>
      <c r="E27" s="228">
        <f t="shared" si="3"/>
        <v>2319.9844689093493</v>
      </c>
      <c r="F27" s="228">
        <f t="shared" si="3"/>
        <v>2401.9514747464909</v>
      </c>
      <c r="G27" s="228">
        <f t="shared" si="3"/>
        <v>2413.2361155433505</v>
      </c>
      <c r="H27" s="228">
        <f t="shared" si="3"/>
        <v>2400.4028921312611</v>
      </c>
      <c r="I27" s="228">
        <f t="shared" si="3"/>
        <v>2367.9626743018252</v>
      </c>
      <c r="J27" s="228">
        <f t="shared" si="3"/>
        <v>2319.6346266831465</v>
      </c>
      <c r="K27" s="228">
        <f t="shared" si="3"/>
        <v>2069.6055756128444</v>
      </c>
      <c r="L27" s="228">
        <f t="shared" si="3"/>
        <v>1904.5482167433106</v>
      </c>
      <c r="M27" s="228">
        <f t="shared" si="3"/>
        <v>1897.2106199744455</v>
      </c>
      <c r="N27" s="228">
        <f t="shared" si="3"/>
        <v>1857.4687682377107</v>
      </c>
      <c r="O27" s="228">
        <f t="shared" si="3"/>
        <v>1780.1709067666959</v>
      </c>
      <c r="P27" s="228">
        <f t="shared" si="3"/>
        <v>1755.6626988990611</v>
      </c>
      <c r="Q27" s="228">
        <f t="shared" si="3"/>
        <v>1801.6705526431888</v>
      </c>
      <c r="R27" s="228">
        <f t="shared" si="3"/>
        <v>1850.9382038514559</v>
      </c>
      <c r="S27" s="228">
        <f t="shared" si="3"/>
        <v>1944.6492927637034</v>
      </c>
      <c r="T27" s="228">
        <f t="shared" si="3"/>
        <v>1957.0971484191577</v>
      </c>
      <c r="U27" s="228">
        <f t="shared" si="3"/>
        <v>1915.9583355295172</v>
      </c>
      <c r="V27" s="228">
        <f t="shared" si="3"/>
        <v>1884.9066271586075</v>
      </c>
      <c r="W27" s="228">
        <f t="shared" si="3"/>
        <v>2007.1407926198945</v>
      </c>
      <c r="X27" s="228">
        <f t="shared" si="3"/>
        <v>1862.4310004719241</v>
      </c>
      <c r="Y27" s="228">
        <f t="shared" si="3"/>
        <v>1681.7007698128518</v>
      </c>
    </row>
    <row r="28" spans="1:25" ht="12" customHeight="1" x14ac:dyDescent="0.25">
      <c r="A28" s="18" t="s">
        <v>28</v>
      </c>
      <c r="B28" s="230">
        <v>572.53215965311642</v>
      </c>
      <c r="C28" s="230">
        <v>507.02244604231163</v>
      </c>
      <c r="D28" s="230">
        <v>448.9178043496367</v>
      </c>
      <c r="E28" s="230">
        <v>409.690088371667</v>
      </c>
      <c r="F28" s="230">
        <v>423.51292745833604</v>
      </c>
      <c r="G28" s="230">
        <v>425.95627840619562</v>
      </c>
      <c r="H28" s="230">
        <v>419.0116896658638</v>
      </c>
      <c r="I28" s="230">
        <v>405.60263087857544</v>
      </c>
      <c r="J28" s="230">
        <v>372.39139388319273</v>
      </c>
      <c r="K28" s="230">
        <v>354.32384526803776</v>
      </c>
      <c r="L28" s="230">
        <v>158.66264945394687</v>
      </c>
      <c r="M28" s="230">
        <v>172.72603419774453</v>
      </c>
      <c r="N28" s="230">
        <v>184.14095031671343</v>
      </c>
      <c r="O28" s="230">
        <v>172.12012853657168</v>
      </c>
      <c r="P28" s="230">
        <v>134.90672980243914</v>
      </c>
      <c r="Q28" s="230">
        <v>122.39441801347439</v>
      </c>
      <c r="R28" s="230">
        <v>138.26645139142215</v>
      </c>
      <c r="S28" s="230">
        <v>152.47569548062873</v>
      </c>
      <c r="T28" s="230">
        <v>149.91731727225621</v>
      </c>
      <c r="U28" s="230">
        <v>146.11055710663692</v>
      </c>
      <c r="V28" s="230">
        <v>148.19719823228965</v>
      </c>
      <c r="W28" s="230">
        <v>157.2809491107671</v>
      </c>
      <c r="X28" s="230">
        <v>139.87437911141933</v>
      </c>
      <c r="Y28" s="230">
        <v>114.04967870914987</v>
      </c>
    </row>
    <row r="29" spans="1:25" ht="12" customHeight="1" x14ac:dyDescent="0.25">
      <c r="A29" s="18" t="s">
        <v>42</v>
      </c>
      <c r="B29" s="230">
        <v>186.87414023786349</v>
      </c>
      <c r="C29" s="230">
        <v>252.49171907236621</v>
      </c>
      <c r="D29" s="230">
        <v>219.91502476526131</v>
      </c>
      <c r="E29" s="230">
        <v>204.22474560450661</v>
      </c>
      <c r="F29" s="230">
        <v>130.3114852859751</v>
      </c>
      <c r="G29" s="230">
        <v>168.53283112118319</v>
      </c>
      <c r="H29" s="230">
        <v>172.23685254707561</v>
      </c>
      <c r="I29" s="230">
        <v>150.2687165427736</v>
      </c>
      <c r="J29" s="230">
        <v>111.12891065204511</v>
      </c>
      <c r="K29" s="230">
        <v>145.98134216958891</v>
      </c>
      <c r="L29" s="230">
        <v>137.69085612535491</v>
      </c>
      <c r="M29" s="230">
        <v>145.25115721236881</v>
      </c>
      <c r="N29" s="230">
        <v>135.8992587883908</v>
      </c>
      <c r="O29" s="230">
        <v>118.1560069096667</v>
      </c>
      <c r="P29" s="230">
        <v>119.2691387020451</v>
      </c>
      <c r="Q29" s="230">
        <v>125.8212993750162</v>
      </c>
      <c r="R29" s="230">
        <v>98.140254484779391</v>
      </c>
      <c r="S29" s="230">
        <v>148.2588885121265</v>
      </c>
      <c r="T29" s="230">
        <v>133.987581200715</v>
      </c>
      <c r="U29" s="230">
        <v>110.058134438846</v>
      </c>
      <c r="V29" s="230">
        <v>110.0374660803991</v>
      </c>
      <c r="W29" s="230">
        <v>106.1081006640357</v>
      </c>
      <c r="X29" s="230">
        <v>98.36251211211038</v>
      </c>
      <c r="Y29" s="230">
        <v>96.948476193010379</v>
      </c>
    </row>
    <row r="30" spans="1:25" ht="12" customHeight="1" x14ac:dyDescent="0.25">
      <c r="A30" s="18" t="s">
        <v>31</v>
      </c>
      <c r="B30" s="230">
        <v>10.094910482020401</v>
      </c>
      <c r="C30" s="230">
        <v>9.7264303600582416</v>
      </c>
      <c r="D30" s="230">
        <v>9.1580348751400553</v>
      </c>
      <c r="E30" s="230">
        <v>9.1969687441519188</v>
      </c>
      <c r="F30" s="230">
        <v>8.6548195955468401</v>
      </c>
      <c r="G30" s="230">
        <v>7.5363554207230283</v>
      </c>
      <c r="H30" s="230">
        <v>4.0915553145840402</v>
      </c>
      <c r="I30" s="230">
        <v>3.1231731143059953</v>
      </c>
      <c r="J30" s="230">
        <v>2.7217208425347188</v>
      </c>
      <c r="K30" s="230">
        <v>1.6724169971510561</v>
      </c>
      <c r="L30" s="230">
        <v>1.7079781657887048</v>
      </c>
      <c r="M30" s="230">
        <v>1.7312675651026141</v>
      </c>
      <c r="N30" s="230">
        <v>2.8162684363946648</v>
      </c>
      <c r="O30" s="230">
        <v>2.5695279796213661</v>
      </c>
      <c r="P30" s="230">
        <v>7.1728529495068942</v>
      </c>
      <c r="Q30" s="230">
        <v>5.2354093071154342</v>
      </c>
      <c r="R30" s="230">
        <v>6.5083786271024575</v>
      </c>
      <c r="S30" s="230">
        <v>5.4179600068877978</v>
      </c>
      <c r="T30" s="230">
        <v>8.8666141295220768</v>
      </c>
      <c r="U30" s="230">
        <v>5.4078440776453052</v>
      </c>
      <c r="V30" s="230">
        <v>6.5140981337847395</v>
      </c>
      <c r="W30" s="230">
        <v>7.5281401050899586</v>
      </c>
      <c r="X30" s="230">
        <v>4.9065758903128938</v>
      </c>
      <c r="Y30" s="230">
        <v>11.899650906945762</v>
      </c>
    </row>
    <row r="31" spans="1:25" ht="12" customHeight="1" x14ac:dyDescent="0.25">
      <c r="A31" s="18" t="s">
        <v>82</v>
      </c>
      <c r="B31" s="230">
        <v>65.883239178735266</v>
      </c>
      <c r="C31" s="230">
        <v>70.431125388010258</v>
      </c>
      <c r="D31" s="230">
        <v>63.041620833667686</v>
      </c>
      <c r="E31" s="230">
        <v>26.815194026035314</v>
      </c>
      <c r="F31" s="230">
        <v>29.4986664621957</v>
      </c>
      <c r="G31" s="230">
        <v>29.525415897309557</v>
      </c>
      <c r="H31" s="230">
        <v>22.855443336598448</v>
      </c>
      <c r="I31" s="230">
        <v>20.900306992847455</v>
      </c>
      <c r="J31" s="230">
        <v>23.865173854516144</v>
      </c>
      <c r="K31" s="230">
        <v>23.321918961885245</v>
      </c>
      <c r="L31" s="230">
        <v>22.053311485399469</v>
      </c>
      <c r="M31" s="230">
        <v>23.005120078635461</v>
      </c>
      <c r="N31" s="230">
        <v>16.951602828930326</v>
      </c>
      <c r="O31" s="230">
        <v>14.552011185701778</v>
      </c>
      <c r="P31" s="230">
        <v>14.176243835944289</v>
      </c>
      <c r="Q31" s="230">
        <v>16.538000307572595</v>
      </c>
      <c r="R31" s="230">
        <v>21.201298794077129</v>
      </c>
      <c r="S31" s="230">
        <v>14.855417936917124</v>
      </c>
      <c r="T31" s="230">
        <v>14.221802932287931</v>
      </c>
      <c r="U31" s="230">
        <v>13.447736390819536</v>
      </c>
      <c r="V31" s="230">
        <v>11.29201613093964</v>
      </c>
      <c r="W31" s="230">
        <v>12.560469871685784</v>
      </c>
      <c r="X31" s="230">
        <v>12.696283354707553</v>
      </c>
      <c r="Y31" s="230">
        <v>11.808318107105922</v>
      </c>
    </row>
    <row r="32" spans="1:25" ht="12" customHeight="1" x14ac:dyDescent="0.25">
      <c r="A32" s="18" t="s">
        <v>32</v>
      </c>
      <c r="B32" s="230">
        <v>103.14533083095409</v>
      </c>
      <c r="C32" s="230">
        <v>71.879927093472887</v>
      </c>
      <c r="D32" s="230">
        <v>65.750274225243658</v>
      </c>
      <c r="E32" s="230">
        <v>74.588513973358644</v>
      </c>
      <c r="F32" s="230">
        <v>109.18508930755901</v>
      </c>
      <c r="G32" s="230">
        <v>88.036380395296661</v>
      </c>
      <c r="H32" s="230">
        <v>46.545350246000261</v>
      </c>
      <c r="I32" s="230">
        <v>56.353394559139446</v>
      </c>
      <c r="J32" s="230">
        <v>37.18131268167209</v>
      </c>
      <c r="K32" s="230">
        <v>28.144706662215999</v>
      </c>
      <c r="L32" s="230">
        <v>19.105147507721465</v>
      </c>
      <c r="M32" s="230">
        <v>12.51319500503817</v>
      </c>
      <c r="N32" s="230">
        <v>9.4921202464068521</v>
      </c>
      <c r="O32" s="230">
        <v>7.1265708544726154</v>
      </c>
      <c r="P32" s="230">
        <v>5.0675600964084468</v>
      </c>
      <c r="Q32" s="230">
        <v>3.6194175134124493</v>
      </c>
      <c r="R32" s="230">
        <v>5.2406426136847264</v>
      </c>
      <c r="S32" s="230">
        <v>4.1911242516862295</v>
      </c>
      <c r="T32" s="230">
        <v>5.9719831630790194</v>
      </c>
      <c r="U32" s="230">
        <v>2.2880470067365364</v>
      </c>
      <c r="V32" s="230">
        <v>7.0183510996966945</v>
      </c>
      <c r="W32" s="230">
        <v>8.4353956331596702</v>
      </c>
      <c r="X32" s="230">
        <v>5.2593641194921394</v>
      </c>
      <c r="Y32" s="230">
        <v>4.07468834686882</v>
      </c>
    </row>
    <row r="33" spans="1:25" ht="12" customHeight="1" x14ac:dyDescent="0.25">
      <c r="A33" s="18" t="s">
        <v>33</v>
      </c>
      <c r="B33" s="230">
        <v>1.5706184077877714</v>
      </c>
      <c r="C33" s="230">
        <v>2.0314657062518231</v>
      </c>
      <c r="D33" s="230">
        <v>2.0325032594631232</v>
      </c>
      <c r="E33" s="230">
        <v>0.8124981320943756</v>
      </c>
      <c r="F33" s="230">
        <v>0.81888117720306908</v>
      </c>
      <c r="G33" s="230">
        <v>0.81940441227958472</v>
      </c>
      <c r="H33" s="230">
        <v>1.590780027556</v>
      </c>
      <c r="I33" s="230">
        <v>1.600924706027766</v>
      </c>
      <c r="J33" s="230">
        <v>2.8450896188002863</v>
      </c>
      <c r="K33" s="230">
        <v>3.6495558960991237</v>
      </c>
      <c r="L33" s="230">
        <v>6.4362814617938913</v>
      </c>
      <c r="M33" s="230">
        <v>4.4671478387964072</v>
      </c>
      <c r="N33" s="230">
        <v>2.8510826412291177</v>
      </c>
      <c r="O33" s="230">
        <v>2.0254641190604454</v>
      </c>
      <c r="P33" s="230">
        <v>2.0145469966663652</v>
      </c>
      <c r="Q33" s="230">
        <v>1.9889183348016362</v>
      </c>
      <c r="R33" s="230">
        <v>0.40872462500870266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651.35661300675054</v>
      </c>
      <c r="C34" s="230">
        <v>676.23616154707997</v>
      </c>
      <c r="D34" s="230">
        <v>675.6431125797867</v>
      </c>
      <c r="E34" s="230">
        <v>688.02569128233938</v>
      </c>
      <c r="F34" s="230">
        <v>708.35728067572302</v>
      </c>
      <c r="G34" s="230">
        <v>699.1980245775128</v>
      </c>
      <c r="H34" s="230">
        <v>723.51325316235909</v>
      </c>
      <c r="I34" s="230">
        <v>724.28299869776617</v>
      </c>
      <c r="J34" s="230">
        <v>695.77552898180761</v>
      </c>
      <c r="K34" s="230">
        <v>586.36642548970428</v>
      </c>
      <c r="L34" s="230">
        <v>670.83654545286606</v>
      </c>
      <c r="M34" s="230">
        <v>612.23437896650921</v>
      </c>
      <c r="N34" s="230">
        <v>589.76431641460113</v>
      </c>
      <c r="O34" s="230">
        <v>591.48869799825343</v>
      </c>
      <c r="P34" s="230">
        <v>551.78179179248787</v>
      </c>
      <c r="Q34" s="230">
        <v>577.21002243796545</v>
      </c>
      <c r="R34" s="230">
        <v>594.24312165582057</v>
      </c>
      <c r="S34" s="230">
        <v>622.73291346292444</v>
      </c>
      <c r="T34" s="230">
        <v>590.73865110902034</v>
      </c>
      <c r="U34" s="230">
        <v>601.76200144461461</v>
      </c>
      <c r="V34" s="230">
        <v>597.6679976460548</v>
      </c>
      <c r="W34" s="230">
        <v>642.15836666883183</v>
      </c>
      <c r="X34" s="230">
        <v>568.38656756879584</v>
      </c>
      <c r="Y34" s="230">
        <v>511.88430637530718</v>
      </c>
    </row>
    <row r="35" spans="1:25" ht="12" customHeight="1" x14ac:dyDescent="0.25">
      <c r="A35" s="18" t="s">
        <v>36</v>
      </c>
      <c r="B35" s="230">
        <v>271.94435870608868</v>
      </c>
      <c r="C35" s="230">
        <v>293.08653567430696</v>
      </c>
      <c r="D35" s="230">
        <v>220.38255249969023</v>
      </c>
      <c r="E35" s="230">
        <v>235.27817315129496</v>
      </c>
      <c r="F35" s="230">
        <v>233.60633057018791</v>
      </c>
      <c r="G35" s="230">
        <v>208.23680529082708</v>
      </c>
      <c r="H35" s="230">
        <v>208.36215335397716</v>
      </c>
      <c r="I35" s="230">
        <v>187.97318525522471</v>
      </c>
      <c r="J35" s="230">
        <v>232.82851219036243</v>
      </c>
      <c r="K35" s="230">
        <v>159.55923631537257</v>
      </c>
      <c r="L35" s="230">
        <v>140.72542563892083</v>
      </c>
      <c r="M35" s="230">
        <v>145.79938082099548</v>
      </c>
      <c r="N35" s="230">
        <v>144.2349236859975</v>
      </c>
      <c r="O35" s="230">
        <v>135.83727311186217</v>
      </c>
      <c r="P35" s="230">
        <v>141.29658867562276</v>
      </c>
      <c r="Q35" s="230">
        <v>133.93722756379569</v>
      </c>
      <c r="R35" s="230">
        <v>132.37944324156157</v>
      </c>
      <c r="S35" s="230">
        <v>118.59790091713403</v>
      </c>
      <c r="T35" s="230">
        <v>137.61647609516581</v>
      </c>
      <c r="U35" s="230">
        <v>114.5614672825785</v>
      </c>
      <c r="V35" s="230">
        <v>115.47907864260738</v>
      </c>
      <c r="W35" s="230">
        <v>136.41250872728392</v>
      </c>
      <c r="X35" s="230">
        <v>113.09246451165214</v>
      </c>
      <c r="Y35" s="230">
        <v>74.540628800703914</v>
      </c>
    </row>
    <row r="36" spans="1:25" ht="12" customHeight="1" x14ac:dyDescent="0.25">
      <c r="A36" s="18" t="s">
        <v>38</v>
      </c>
      <c r="B36" s="230">
        <v>17.792197184489396</v>
      </c>
      <c r="C36" s="230">
        <v>24.450529891787514</v>
      </c>
      <c r="D36" s="230">
        <v>19.870443355862434</v>
      </c>
      <c r="E36" s="230">
        <v>23.263913335011367</v>
      </c>
      <c r="F36" s="230">
        <v>36.963939035633658</v>
      </c>
      <c r="G36" s="230">
        <v>46.295699327661353</v>
      </c>
      <c r="H36" s="230">
        <v>44.048537516160039</v>
      </c>
      <c r="I36" s="230">
        <v>48.303451389243534</v>
      </c>
      <c r="J36" s="230">
        <v>52.917128090370724</v>
      </c>
      <c r="K36" s="230">
        <v>58.82111881425471</v>
      </c>
      <c r="L36" s="230">
        <v>58.303373287782833</v>
      </c>
      <c r="M36" s="230">
        <v>59.401314200350981</v>
      </c>
      <c r="N36" s="230">
        <v>61.548759311719223</v>
      </c>
      <c r="O36" s="230">
        <v>57.894774539072181</v>
      </c>
      <c r="P36" s="230">
        <v>72.405820169515437</v>
      </c>
      <c r="Q36" s="230">
        <v>81.747003093381437</v>
      </c>
      <c r="R36" s="230">
        <v>97.050451170464015</v>
      </c>
      <c r="S36" s="230">
        <v>94.189618852898519</v>
      </c>
      <c r="T36" s="230">
        <v>113.34401010839156</v>
      </c>
      <c r="U36" s="230">
        <v>122.29204699709554</v>
      </c>
      <c r="V36" s="230">
        <v>124.51038240788318</v>
      </c>
      <c r="W36" s="230">
        <v>122.41305641111799</v>
      </c>
      <c r="X36" s="230">
        <v>119.76621448296711</v>
      </c>
      <c r="Y36" s="230">
        <v>98.117976842550007</v>
      </c>
    </row>
    <row r="37" spans="1:25" ht="12" customHeight="1" x14ac:dyDescent="0.25">
      <c r="A37" s="47" t="s">
        <v>40</v>
      </c>
      <c r="B37" s="231">
        <v>594.89544039032694</v>
      </c>
      <c r="C37" s="231">
        <v>615.68655466827818</v>
      </c>
      <c r="D37" s="231">
        <v>654.1040602697741</v>
      </c>
      <c r="E37" s="231">
        <v>648.08868228888957</v>
      </c>
      <c r="F37" s="231">
        <v>721.04205517813057</v>
      </c>
      <c r="G37" s="231">
        <v>739.0989206943616</v>
      </c>
      <c r="H37" s="231">
        <v>758.1472769610865</v>
      </c>
      <c r="I37" s="231">
        <v>769.55389216592084</v>
      </c>
      <c r="J37" s="231">
        <v>787.97985588784434</v>
      </c>
      <c r="K37" s="231">
        <v>707.76500903853434</v>
      </c>
      <c r="L37" s="231">
        <v>689.02664816373567</v>
      </c>
      <c r="M37" s="231">
        <v>720.08162408890394</v>
      </c>
      <c r="N37" s="231">
        <v>709.76948556732748</v>
      </c>
      <c r="O37" s="231">
        <v>678.4004515324134</v>
      </c>
      <c r="P37" s="231">
        <v>707.57142587842486</v>
      </c>
      <c r="Q37" s="231">
        <v>733.17883669665355</v>
      </c>
      <c r="R37" s="231">
        <v>757.49943724753518</v>
      </c>
      <c r="S37" s="231">
        <v>783.92977334250008</v>
      </c>
      <c r="T37" s="231">
        <v>802.43271240871979</v>
      </c>
      <c r="U37" s="231">
        <v>800.03050078454419</v>
      </c>
      <c r="V37" s="231">
        <v>764.19003878495221</v>
      </c>
      <c r="W37" s="231">
        <v>814.24380542792255</v>
      </c>
      <c r="X37" s="231">
        <v>800.0866393204667</v>
      </c>
      <c r="Y37" s="231">
        <v>758.37704553121023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0.99999999999999989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0.99999999999999989</v>
      </c>
      <c r="N41" s="232">
        <f t="shared" si="4"/>
        <v>0.99999999999999989</v>
      </c>
      <c r="O41" s="232">
        <f t="shared" si="4"/>
        <v>1</v>
      </c>
      <c r="P41" s="232">
        <f t="shared" si="4"/>
        <v>0.99999999999999989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6.4205692039864207E-3</v>
      </c>
      <c r="C42" s="233">
        <f t="shared" si="5"/>
        <v>6.8113846860562918E-3</v>
      </c>
      <c r="D42" s="233">
        <f t="shared" si="5"/>
        <v>7.1780079307010346E-3</v>
      </c>
      <c r="E42" s="233">
        <f t="shared" si="5"/>
        <v>7.1967582765172216E-3</v>
      </c>
      <c r="F42" s="233">
        <f t="shared" si="5"/>
        <v>7.2573432469928648E-3</v>
      </c>
      <c r="G42" s="233">
        <f t="shared" si="5"/>
        <v>7.6457847743958956E-3</v>
      </c>
      <c r="H42" s="233">
        <f t="shared" si="5"/>
        <v>7.8720700687835796E-3</v>
      </c>
      <c r="I42" s="233">
        <f t="shared" si="5"/>
        <v>8.3835180962094809E-3</v>
      </c>
      <c r="J42" s="233">
        <f t="shared" si="5"/>
        <v>8.8617508886545699E-3</v>
      </c>
      <c r="K42" s="233">
        <f t="shared" si="5"/>
        <v>8.5494425663652836E-3</v>
      </c>
      <c r="L42" s="233">
        <f t="shared" si="5"/>
        <v>9.6473713764151352E-3</v>
      </c>
      <c r="M42" s="233">
        <f t="shared" si="5"/>
        <v>9.7638629418829986E-3</v>
      </c>
      <c r="N42" s="233">
        <f t="shared" si="5"/>
        <v>9.8285301035941474E-3</v>
      </c>
      <c r="O42" s="233">
        <f t="shared" si="5"/>
        <v>9.7805464569298613E-3</v>
      </c>
      <c r="P42" s="233">
        <f t="shared" si="5"/>
        <v>1.0022939735057539E-2</v>
      </c>
      <c r="Q42" s="233">
        <f t="shared" si="5"/>
        <v>1.0101098040828755E-2</v>
      </c>
      <c r="R42" s="233">
        <f t="shared" si="5"/>
        <v>1.0342716611192808E-2</v>
      </c>
      <c r="S42" s="233">
        <f t="shared" si="5"/>
        <v>1.0254365073834282E-2</v>
      </c>
      <c r="T42" s="233">
        <f t="shared" si="5"/>
        <v>1.0424010307954057E-2</v>
      </c>
      <c r="U42" s="233">
        <f t="shared" si="5"/>
        <v>1.0543832871599997E-2</v>
      </c>
      <c r="V42" s="233">
        <f t="shared" si="5"/>
        <v>1.0124031037114831E-2</v>
      </c>
      <c r="W42" s="233">
        <f t="shared" si="5"/>
        <v>9.981753719477883E-3</v>
      </c>
      <c r="X42" s="233">
        <f t="shared" si="5"/>
        <v>1.0060607045519357E-2</v>
      </c>
      <c r="Y42" s="233">
        <f t="shared" si="5"/>
        <v>1.0536999809924242E-2</v>
      </c>
    </row>
    <row r="43" spans="1:25" ht="12" customHeight="1" x14ac:dyDescent="0.25">
      <c r="A43" s="173" t="s">
        <v>92</v>
      </c>
      <c r="B43" s="233">
        <f t="shared" ref="B43:Y43" si="6">IF(B7=0,0,B7/B$5)</f>
        <v>2.8109473640955066E-3</v>
      </c>
      <c r="C43" s="233">
        <f t="shared" si="6"/>
        <v>3.107673341161305E-3</v>
      </c>
      <c r="D43" s="233">
        <f t="shared" si="6"/>
        <v>3.0345220022146161E-3</v>
      </c>
      <c r="E43" s="233">
        <f t="shared" si="6"/>
        <v>3.2144737389466853E-3</v>
      </c>
      <c r="F43" s="233">
        <f t="shared" si="6"/>
        <v>3.1351499478420525E-3</v>
      </c>
      <c r="G43" s="233">
        <f t="shared" si="6"/>
        <v>3.3129742770423467E-3</v>
      </c>
      <c r="H43" s="233">
        <f t="shared" si="6"/>
        <v>3.4146378685883721E-3</v>
      </c>
      <c r="I43" s="233">
        <f t="shared" si="6"/>
        <v>3.706776320809593E-3</v>
      </c>
      <c r="J43" s="233">
        <f t="shared" si="6"/>
        <v>3.7952322658010669E-3</v>
      </c>
      <c r="K43" s="233">
        <f t="shared" si="6"/>
        <v>3.6798577734976027E-3</v>
      </c>
      <c r="L43" s="233">
        <f t="shared" si="6"/>
        <v>4.2412101272495282E-3</v>
      </c>
      <c r="M43" s="233">
        <f t="shared" si="6"/>
        <v>4.3176455817524025E-3</v>
      </c>
      <c r="N43" s="233">
        <f t="shared" si="6"/>
        <v>4.4182514121750768E-3</v>
      </c>
      <c r="O43" s="233">
        <f t="shared" si="6"/>
        <v>4.3661695265734294E-3</v>
      </c>
      <c r="P43" s="233">
        <f t="shared" si="6"/>
        <v>4.5627348914992864E-3</v>
      </c>
      <c r="Q43" s="233">
        <f t="shared" si="6"/>
        <v>4.4995104676842368E-3</v>
      </c>
      <c r="R43" s="233">
        <f t="shared" si="6"/>
        <v>4.3969409506276202E-3</v>
      </c>
      <c r="S43" s="233">
        <f t="shared" si="6"/>
        <v>4.4265715872689867E-3</v>
      </c>
      <c r="T43" s="233">
        <f t="shared" si="6"/>
        <v>4.3925408991731226E-3</v>
      </c>
      <c r="U43" s="233">
        <f t="shared" si="6"/>
        <v>4.4619049837552171E-3</v>
      </c>
      <c r="V43" s="233">
        <f t="shared" si="6"/>
        <v>4.2317743690283571E-3</v>
      </c>
      <c r="W43" s="233">
        <f t="shared" si="6"/>
        <v>4.1884652841079539E-3</v>
      </c>
      <c r="X43" s="233">
        <f t="shared" si="6"/>
        <v>4.3510148846763255E-3</v>
      </c>
      <c r="Y43" s="233">
        <f t="shared" si="6"/>
        <v>4.6849800562445707E-3</v>
      </c>
    </row>
    <row r="44" spans="1:25" ht="12" customHeight="1" x14ac:dyDescent="0.25">
      <c r="A44" s="173" t="s">
        <v>93</v>
      </c>
      <c r="B44" s="233">
        <f t="shared" ref="B44:Y44" si="7">IF(B8=0,0,B8/B$5)</f>
        <v>2.7502199607293998E-2</v>
      </c>
      <c r="C44" s="233">
        <f t="shared" si="7"/>
        <v>2.9724102157677075E-2</v>
      </c>
      <c r="D44" s="233">
        <f t="shared" si="7"/>
        <v>3.1306631166725628E-2</v>
      </c>
      <c r="E44" s="233">
        <f t="shared" si="7"/>
        <v>3.1549855289587189E-2</v>
      </c>
      <c r="F44" s="233">
        <f t="shared" si="7"/>
        <v>3.1525934676653454E-2</v>
      </c>
      <c r="G44" s="233">
        <f t="shared" si="7"/>
        <v>3.3120080705437871E-2</v>
      </c>
      <c r="H44" s="233">
        <f t="shared" si="7"/>
        <v>3.3511221087694582E-2</v>
      </c>
      <c r="I44" s="233">
        <f t="shared" si="7"/>
        <v>3.5598702231676348E-2</v>
      </c>
      <c r="J44" s="233">
        <f t="shared" si="7"/>
        <v>3.6368233157238444E-2</v>
      </c>
      <c r="K44" s="233">
        <f t="shared" si="7"/>
        <v>3.5625328854269771E-2</v>
      </c>
      <c r="L44" s="233">
        <f t="shared" si="7"/>
        <v>3.8894901916496805E-2</v>
      </c>
      <c r="M44" s="233">
        <f t="shared" si="7"/>
        <v>3.9600354247925684E-2</v>
      </c>
      <c r="N44" s="233">
        <f t="shared" si="7"/>
        <v>3.9437082100395739E-2</v>
      </c>
      <c r="O44" s="233">
        <f t="shared" si="7"/>
        <v>3.9381234830863483E-2</v>
      </c>
      <c r="P44" s="233">
        <f t="shared" si="7"/>
        <v>4.0819040160124241E-2</v>
      </c>
      <c r="Q44" s="233">
        <f t="shared" si="7"/>
        <v>3.9994328838729012E-2</v>
      </c>
      <c r="R44" s="233">
        <f t="shared" si="7"/>
        <v>3.9686389121215415E-2</v>
      </c>
      <c r="S44" s="233">
        <f t="shared" si="7"/>
        <v>3.9426238479112967E-2</v>
      </c>
      <c r="T44" s="233">
        <f t="shared" si="7"/>
        <v>3.9633736344860435E-2</v>
      </c>
      <c r="U44" s="233">
        <f t="shared" si="7"/>
        <v>4.0087667830526121E-2</v>
      </c>
      <c r="V44" s="233">
        <f t="shared" si="7"/>
        <v>3.8764019076779413E-2</v>
      </c>
      <c r="W44" s="233">
        <f t="shared" si="7"/>
        <v>3.9031720692065119E-2</v>
      </c>
      <c r="X44" s="233">
        <f t="shared" si="7"/>
        <v>3.9464697919542914E-2</v>
      </c>
      <c r="Y44" s="233">
        <f t="shared" si="7"/>
        <v>4.1246548668730967E-2</v>
      </c>
    </row>
    <row r="45" spans="1:25" ht="12" customHeight="1" x14ac:dyDescent="0.25">
      <c r="A45" s="173" t="s">
        <v>94</v>
      </c>
      <c r="B45" s="233">
        <f t="shared" ref="B45:Y45" si="8">IF(B9=0,0,B9/B$5)</f>
        <v>1.6410756078084718E-2</v>
      </c>
      <c r="C45" s="233">
        <f t="shared" si="8"/>
        <v>1.8438247492513354E-2</v>
      </c>
      <c r="D45" s="233">
        <f t="shared" si="8"/>
        <v>1.7861561454452179E-2</v>
      </c>
      <c r="E45" s="233">
        <f t="shared" si="8"/>
        <v>1.8770522562544828E-2</v>
      </c>
      <c r="F45" s="233">
        <f t="shared" si="8"/>
        <v>1.8378032164820219E-2</v>
      </c>
      <c r="G45" s="233">
        <f t="shared" si="8"/>
        <v>1.9604981811662231E-2</v>
      </c>
      <c r="H45" s="233">
        <f t="shared" si="8"/>
        <v>2.0001302351240993E-2</v>
      </c>
      <c r="I45" s="233">
        <f t="shared" si="8"/>
        <v>2.1747581381215006E-2</v>
      </c>
      <c r="J45" s="233">
        <f t="shared" si="8"/>
        <v>2.1985743115222937E-2</v>
      </c>
      <c r="K45" s="233">
        <f t="shared" si="8"/>
        <v>2.1452650385597148E-2</v>
      </c>
      <c r="L45" s="233">
        <f t="shared" si="8"/>
        <v>2.4627519417249551E-2</v>
      </c>
      <c r="M45" s="233">
        <f t="shared" si="8"/>
        <v>2.4934977504321002E-2</v>
      </c>
      <c r="N45" s="233">
        <f t="shared" si="8"/>
        <v>2.580867866361243E-2</v>
      </c>
      <c r="O45" s="233">
        <f t="shared" si="8"/>
        <v>2.5572608433364088E-2</v>
      </c>
      <c r="P45" s="233">
        <f t="shared" si="8"/>
        <v>2.6835411475031837E-2</v>
      </c>
      <c r="Q45" s="233">
        <f t="shared" si="8"/>
        <v>2.6028271802962952E-2</v>
      </c>
      <c r="R45" s="233">
        <f t="shared" si="8"/>
        <v>2.5093787904832604E-2</v>
      </c>
      <c r="S45" s="233">
        <f t="shared" si="8"/>
        <v>2.5322688637091566E-2</v>
      </c>
      <c r="T45" s="233">
        <f t="shared" si="8"/>
        <v>2.5193701729523343E-2</v>
      </c>
      <c r="U45" s="233">
        <f t="shared" si="8"/>
        <v>2.55600213543065E-2</v>
      </c>
      <c r="V45" s="233">
        <f t="shared" si="8"/>
        <v>2.4486025462664426E-2</v>
      </c>
      <c r="W45" s="233">
        <f t="shared" si="8"/>
        <v>2.412165868564407E-2</v>
      </c>
      <c r="X45" s="233">
        <f t="shared" si="8"/>
        <v>2.5312885327289512E-2</v>
      </c>
      <c r="Y45" s="233">
        <f t="shared" si="8"/>
        <v>2.7201973550651536E-2</v>
      </c>
    </row>
    <row r="46" spans="1:25" ht="12" customHeight="1" x14ac:dyDescent="0.25">
      <c r="A46" s="173" t="s">
        <v>95</v>
      </c>
      <c r="B46" s="233">
        <f t="shared" ref="B46:Y46" si="9">IF(B10=0,0,B10/B$5)</f>
        <v>2.5235409292757593E-2</v>
      </c>
      <c r="C46" s="233">
        <f t="shared" si="9"/>
        <v>2.3560375684514322E-2</v>
      </c>
      <c r="D46" s="233">
        <f t="shared" si="9"/>
        <v>2.3917070460895556E-2</v>
      </c>
      <c r="E46" s="233">
        <f t="shared" si="9"/>
        <v>2.4127622117759248E-2</v>
      </c>
      <c r="F46" s="233">
        <f t="shared" si="9"/>
        <v>2.344500097840858E-2</v>
      </c>
      <c r="G46" s="233">
        <f t="shared" si="9"/>
        <v>2.3837788936511999E-2</v>
      </c>
      <c r="H46" s="233">
        <f t="shared" si="9"/>
        <v>2.3910456743687164E-2</v>
      </c>
      <c r="I46" s="233">
        <f t="shared" si="9"/>
        <v>2.379132516709959E-2</v>
      </c>
      <c r="J46" s="233">
        <f t="shared" si="9"/>
        <v>2.3584020060681089E-2</v>
      </c>
      <c r="K46" s="233">
        <f t="shared" si="9"/>
        <v>2.3847110108730928E-2</v>
      </c>
      <c r="L46" s="233">
        <f t="shared" si="9"/>
        <v>2.5682797929484441E-2</v>
      </c>
      <c r="M46" s="233">
        <f t="shared" si="9"/>
        <v>2.5874493372795085E-2</v>
      </c>
      <c r="N46" s="233">
        <f t="shared" si="9"/>
        <v>2.6206950862676073E-2</v>
      </c>
      <c r="O46" s="233">
        <f t="shared" si="9"/>
        <v>2.6769073406983493E-2</v>
      </c>
      <c r="P46" s="233">
        <f t="shared" si="9"/>
        <v>2.7160277076420623E-2</v>
      </c>
      <c r="Q46" s="233">
        <f t="shared" si="9"/>
        <v>2.6721574299108056E-2</v>
      </c>
      <c r="R46" s="233">
        <f t="shared" si="9"/>
        <v>2.7185875515499922E-2</v>
      </c>
      <c r="S46" s="233">
        <f t="shared" si="9"/>
        <v>2.7596189709679697E-2</v>
      </c>
      <c r="T46" s="233">
        <f t="shared" si="9"/>
        <v>2.8200878888330106E-2</v>
      </c>
      <c r="U46" s="233">
        <f t="shared" si="9"/>
        <v>2.9110040284033214E-2</v>
      </c>
      <c r="V46" s="233">
        <f t="shared" si="9"/>
        <v>2.954937698072109E-2</v>
      </c>
      <c r="W46" s="233">
        <f t="shared" si="9"/>
        <v>3.0389439238114265E-2</v>
      </c>
      <c r="X46" s="233">
        <f t="shared" si="9"/>
        <v>3.3118692337051017E-2</v>
      </c>
      <c r="Y46" s="233">
        <f t="shared" si="9"/>
        <v>3.6024885198104303E-2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0.34424109989272</v>
      </c>
      <c r="C47" s="234">
        <f t="shared" si="10"/>
        <v>0.32142225439868061</v>
      </c>
      <c r="D47" s="234">
        <f t="shared" si="10"/>
        <v>0.33104197333065671</v>
      </c>
      <c r="E47" s="234">
        <f t="shared" si="10"/>
        <v>0.33985788452390037</v>
      </c>
      <c r="F47" s="234">
        <f t="shared" si="10"/>
        <v>0.34163057015789428</v>
      </c>
      <c r="G47" s="234">
        <f t="shared" si="10"/>
        <v>0.33775076664603287</v>
      </c>
      <c r="H47" s="234">
        <f t="shared" si="10"/>
        <v>0.33864065634659851</v>
      </c>
      <c r="I47" s="234">
        <f t="shared" si="10"/>
        <v>0.32454685418666362</v>
      </c>
      <c r="J47" s="234">
        <f t="shared" si="10"/>
        <v>0.31170100601513212</v>
      </c>
      <c r="K47" s="234">
        <f t="shared" si="10"/>
        <v>0.33212548106661632</v>
      </c>
      <c r="L47" s="234">
        <f t="shared" si="10"/>
        <v>0.33482351411527028</v>
      </c>
      <c r="M47" s="234">
        <f t="shared" si="10"/>
        <v>0.33059028151303965</v>
      </c>
      <c r="N47" s="234">
        <f t="shared" si="10"/>
        <v>0.33623985920630067</v>
      </c>
      <c r="O47" s="234">
        <f t="shared" si="10"/>
        <v>0.33723389405842602</v>
      </c>
      <c r="P47" s="234">
        <f t="shared" si="10"/>
        <v>0.33261294462874846</v>
      </c>
      <c r="Q47" s="234">
        <f t="shared" si="10"/>
        <v>0.33376130676439614</v>
      </c>
      <c r="R47" s="234">
        <f t="shared" si="10"/>
        <v>0.31770420610481354</v>
      </c>
      <c r="S47" s="234">
        <f t="shared" si="10"/>
        <v>0.32197087886477604</v>
      </c>
      <c r="T47" s="234">
        <f t="shared" si="10"/>
        <v>0.31728832522790656</v>
      </c>
      <c r="U47" s="234">
        <f t="shared" si="10"/>
        <v>0.3245498964058865</v>
      </c>
      <c r="V47" s="234">
        <f t="shared" si="10"/>
        <v>0.33269436258116258</v>
      </c>
      <c r="W47" s="234">
        <f t="shared" si="10"/>
        <v>0.33255000972288079</v>
      </c>
      <c r="X47" s="234">
        <f t="shared" si="10"/>
        <v>0.33947060742791141</v>
      </c>
      <c r="Y47" s="234">
        <f t="shared" si="10"/>
        <v>0.33717293515727931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0.57737901856106177</v>
      </c>
      <c r="C48" s="235">
        <f t="shared" si="11"/>
        <v>0.59693596223939693</v>
      </c>
      <c r="D48" s="235">
        <f t="shared" si="11"/>
        <v>0.58566023365435427</v>
      </c>
      <c r="E48" s="235">
        <f t="shared" si="11"/>
        <v>0.57528288349074441</v>
      </c>
      <c r="F48" s="235">
        <f t="shared" si="11"/>
        <v>0.57462796882738865</v>
      </c>
      <c r="G48" s="235">
        <f t="shared" si="11"/>
        <v>0.57472762284891676</v>
      </c>
      <c r="H48" s="235">
        <f t="shared" si="11"/>
        <v>0.57264965553340685</v>
      </c>
      <c r="I48" s="235">
        <f t="shared" si="11"/>
        <v>0.58222524261632636</v>
      </c>
      <c r="J48" s="235">
        <f t="shared" si="11"/>
        <v>0.59370401449726973</v>
      </c>
      <c r="K48" s="235">
        <f t="shared" si="11"/>
        <v>0.57472012924492299</v>
      </c>
      <c r="L48" s="235">
        <f t="shared" si="11"/>
        <v>0.56208268511783432</v>
      </c>
      <c r="M48" s="235">
        <f t="shared" si="11"/>
        <v>0.56491838483828305</v>
      </c>
      <c r="N48" s="235">
        <f t="shared" si="11"/>
        <v>0.55806064765124574</v>
      </c>
      <c r="O48" s="235">
        <f t="shared" si="11"/>
        <v>0.55689647328685965</v>
      </c>
      <c r="P48" s="235">
        <f t="shared" si="11"/>
        <v>0.55798665203311792</v>
      </c>
      <c r="Q48" s="235">
        <f t="shared" si="11"/>
        <v>0.55889390978629083</v>
      </c>
      <c r="R48" s="235">
        <f t="shared" si="11"/>
        <v>0.57559008379181809</v>
      </c>
      <c r="S48" s="235">
        <f t="shared" si="11"/>
        <v>0.5710030676482365</v>
      </c>
      <c r="T48" s="235">
        <f t="shared" si="11"/>
        <v>0.57486680660225242</v>
      </c>
      <c r="U48" s="235">
        <f t="shared" si="11"/>
        <v>0.56568663626989246</v>
      </c>
      <c r="V48" s="235">
        <f t="shared" si="11"/>
        <v>0.56015041049252923</v>
      </c>
      <c r="W48" s="235">
        <f t="shared" si="11"/>
        <v>0.55973695265770995</v>
      </c>
      <c r="X48" s="235">
        <f t="shared" si="11"/>
        <v>0.54822149505800943</v>
      </c>
      <c r="Y48" s="235">
        <f t="shared" si="11"/>
        <v>0.54313167755906511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CZ: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33746.054054819273</v>
      </c>
      <c r="C5" s="223">
        <f t="shared" si="0"/>
        <v>31708.045963455395</v>
      </c>
      <c r="D5" s="223">
        <f t="shared" si="0"/>
        <v>29523.747981758457</v>
      </c>
      <c r="E5" s="223">
        <f t="shared" si="0"/>
        <v>30186.482154178495</v>
      </c>
      <c r="F5" s="223">
        <f t="shared" si="0"/>
        <v>30855.60692562742</v>
      </c>
      <c r="G5" s="223">
        <f t="shared" si="0"/>
        <v>29476.130563570383</v>
      </c>
      <c r="H5" s="223">
        <f t="shared" si="0"/>
        <v>29576.226909280405</v>
      </c>
      <c r="I5" s="223">
        <f t="shared" si="0"/>
        <v>28332.984337428195</v>
      </c>
      <c r="J5" s="223">
        <f t="shared" si="0"/>
        <v>27206.520341293857</v>
      </c>
      <c r="K5" s="223">
        <f t="shared" si="0"/>
        <v>24388.365307001874</v>
      </c>
      <c r="L5" s="223">
        <f t="shared" si="0"/>
        <v>21917.958001138701</v>
      </c>
      <c r="M5" s="223">
        <f t="shared" si="0"/>
        <v>21851.923520247579</v>
      </c>
      <c r="N5" s="223">
        <f t="shared" si="0"/>
        <v>21111.278266076341</v>
      </c>
      <c r="O5" s="223">
        <f t="shared" si="0"/>
        <v>20135.616458559271</v>
      </c>
      <c r="P5" s="223">
        <f t="shared" si="0"/>
        <v>20441.315906738102</v>
      </c>
      <c r="Q5" s="223">
        <f t="shared" si="0"/>
        <v>20270.26734105893</v>
      </c>
      <c r="R5" s="223">
        <f t="shared" si="0"/>
        <v>19763.441811848192</v>
      </c>
      <c r="S5" s="223">
        <f t="shared" si="0"/>
        <v>20807.953002162089</v>
      </c>
      <c r="T5" s="223">
        <f t="shared" si="0"/>
        <v>21318.007052887107</v>
      </c>
      <c r="U5" s="223">
        <f t="shared" si="0"/>
        <v>20239.467550030859</v>
      </c>
      <c r="V5" s="223">
        <f t="shared" si="0"/>
        <v>19810.997233213675</v>
      </c>
      <c r="W5" s="223">
        <f t="shared" si="0"/>
        <v>21688.24792188331</v>
      </c>
      <c r="X5" s="223">
        <f t="shared" si="0"/>
        <v>19880.344252173643</v>
      </c>
      <c r="Y5" s="223">
        <f t="shared" si="0"/>
        <v>16651.005999710585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319.07549418898714</v>
      </c>
      <c r="C10" s="225">
        <f t="shared" si="1"/>
        <v>266.75491948971114</v>
      </c>
      <c r="D10" s="225">
        <f t="shared" si="1"/>
        <v>263.92511725536008</v>
      </c>
      <c r="E10" s="225">
        <f t="shared" si="1"/>
        <v>266.97832827738176</v>
      </c>
      <c r="F10" s="225">
        <f t="shared" si="1"/>
        <v>255.13945352657987</v>
      </c>
      <c r="G10" s="225">
        <f t="shared" si="1"/>
        <v>260.74515436200272</v>
      </c>
      <c r="H10" s="225">
        <f t="shared" si="1"/>
        <v>254.56139961351957</v>
      </c>
      <c r="I10" s="225">
        <f t="shared" si="1"/>
        <v>227.07293057574819</v>
      </c>
      <c r="J10" s="225">
        <f t="shared" si="1"/>
        <v>196.26692698504274</v>
      </c>
      <c r="K10" s="225">
        <f t="shared" si="1"/>
        <v>193.61752385486795</v>
      </c>
      <c r="L10" s="225">
        <f t="shared" si="1"/>
        <v>186.07350770565131</v>
      </c>
      <c r="M10" s="225">
        <f t="shared" si="1"/>
        <v>170.53627640881274</v>
      </c>
      <c r="N10" s="225">
        <f t="shared" si="1"/>
        <v>167.80599760523137</v>
      </c>
      <c r="O10" s="225">
        <f t="shared" si="1"/>
        <v>166.0197443683891</v>
      </c>
      <c r="P10" s="225">
        <f t="shared" si="1"/>
        <v>141.37732570883489</v>
      </c>
      <c r="Q10" s="225">
        <f t="shared" si="1"/>
        <v>139.63660888083439</v>
      </c>
      <c r="R10" s="225">
        <f t="shared" si="1"/>
        <v>135.81899984131678</v>
      </c>
      <c r="S10" s="225">
        <f t="shared" si="1"/>
        <v>150.74950964838703</v>
      </c>
      <c r="T10" s="225">
        <f t="shared" si="1"/>
        <v>140.26742430754862</v>
      </c>
      <c r="U10" s="225">
        <f t="shared" si="1"/>
        <v>146.77609806577513</v>
      </c>
      <c r="V10" s="225">
        <f t="shared" si="1"/>
        <v>151.86498348154859</v>
      </c>
      <c r="W10" s="225">
        <f t="shared" si="1"/>
        <v>178.26737090002359</v>
      </c>
      <c r="X10" s="225">
        <f t="shared" si="1"/>
        <v>153.54257030686193</v>
      </c>
      <c r="Y10" s="225">
        <f t="shared" si="1"/>
        <v>126.31419536533383</v>
      </c>
      <c r="DA10" s="90"/>
    </row>
    <row r="11" spans="1:105" ht="12" customHeight="1" x14ac:dyDescent="0.25">
      <c r="A11" s="37" t="s">
        <v>82</v>
      </c>
      <c r="B11" s="226">
        <v>18.055465709118248</v>
      </c>
      <c r="C11" s="226">
        <v>16.892399831068637</v>
      </c>
      <c r="D11" s="226">
        <v>12.117042567435439</v>
      </c>
      <c r="E11" s="226">
        <v>3.9732678187703252</v>
      </c>
      <c r="F11" s="226">
        <v>3.870989106956503</v>
      </c>
      <c r="G11" s="226">
        <v>4.3790522358474373</v>
      </c>
      <c r="H11" s="226">
        <v>5.5253037392418625</v>
      </c>
      <c r="I11" s="226">
        <v>3.7059732406963581</v>
      </c>
      <c r="J11" s="226">
        <v>4.0901384289526135</v>
      </c>
      <c r="K11" s="226">
        <v>4.9158670978189791</v>
      </c>
      <c r="L11" s="226">
        <v>6.57599477499289</v>
      </c>
      <c r="M11" s="226">
        <v>6.8822936240604946</v>
      </c>
      <c r="N11" s="226">
        <v>2.5004906975633925</v>
      </c>
      <c r="O11" s="226">
        <v>1.4126766350508397</v>
      </c>
      <c r="P11" s="226">
        <v>0.87125866384713879</v>
      </c>
      <c r="Q11" s="226">
        <v>1.9151725556604058</v>
      </c>
      <c r="R11" s="226">
        <v>2.2194180674646633</v>
      </c>
      <c r="S11" s="226">
        <v>1.0347940294112328</v>
      </c>
      <c r="T11" s="226">
        <v>0.8030095152592881</v>
      </c>
      <c r="U11" s="226">
        <v>0.75404182403826092</v>
      </c>
      <c r="V11" s="226">
        <v>0.55841201848568778</v>
      </c>
      <c r="W11" s="226">
        <v>0.61775406602997207</v>
      </c>
      <c r="X11" s="226">
        <v>0.59718676855453035</v>
      </c>
      <c r="Y11" s="226">
        <v>1.1006860634383528</v>
      </c>
      <c r="DA11" s="69"/>
    </row>
    <row r="12" spans="1:105" ht="12" customHeight="1" x14ac:dyDescent="0.25">
      <c r="A12" s="37" t="s">
        <v>73</v>
      </c>
      <c r="B12" s="226">
        <v>301.02002847986887</v>
      </c>
      <c r="C12" s="226">
        <v>249.86251965864253</v>
      </c>
      <c r="D12" s="226">
        <v>251.80807468792463</v>
      </c>
      <c r="E12" s="226">
        <v>263.00506045861141</v>
      </c>
      <c r="F12" s="226">
        <v>251.26846441962337</v>
      </c>
      <c r="G12" s="226">
        <v>256.36610212615528</v>
      </c>
      <c r="H12" s="226">
        <v>249.03609587427772</v>
      </c>
      <c r="I12" s="226">
        <v>223.36695733505184</v>
      </c>
      <c r="J12" s="226">
        <v>192.17678855609014</v>
      </c>
      <c r="K12" s="226">
        <v>188.70165675704897</v>
      </c>
      <c r="L12" s="226">
        <v>179.49751293065842</v>
      </c>
      <c r="M12" s="226">
        <v>163.65398278475223</v>
      </c>
      <c r="N12" s="226">
        <v>165.30550690766799</v>
      </c>
      <c r="O12" s="226">
        <v>164.60706773333825</v>
      </c>
      <c r="P12" s="226">
        <v>140.50606704498776</v>
      </c>
      <c r="Q12" s="226">
        <v>137.72143632517398</v>
      </c>
      <c r="R12" s="226">
        <v>133.59958177385212</v>
      </c>
      <c r="S12" s="226">
        <v>149.71471561897579</v>
      </c>
      <c r="T12" s="226">
        <v>139.46441479228935</v>
      </c>
      <c r="U12" s="226">
        <v>146.02205624173686</v>
      </c>
      <c r="V12" s="226">
        <v>151.30657146306291</v>
      </c>
      <c r="W12" s="226">
        <v>177.64961683399363</v>
      </c>
      <c r="X12" s="226">
        <v>152.9453835383074</v>
      </c>
      <c r="Y12" s="226">
        <v>125.21350930189547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6642.5247055963819</v>
      </c>
      <c r="C16" s="228">
        <f t="shared" si="2"/>
        <v>5297.2135449126199</v>
      </c>
      <c r="D16" s="228">
        <f t="shared" si="2"/>
        <v>5077.7518257903321</v>
      </c>
      <c r="E16" s="228">
        <f t="shared" si="2"/>
        <v>5585.8882722883573</v>
      </c>
      <c r="F16" s="228">
        <f t="shared" si="2"/>
        <v>5721.4868474059458</v>
      </c>
      <c r="G16" s="228">
        <f t="shared" si="2"/>
        <v>5465.4655626589602</v>
      </c>
      <c r="H16" s="228">
        <f t="shared" si="2"/>
        <v>5416.2101893130975</v>
      </c>
      <c r="I16" s="228">
        <f t="shared" si="2"/>
        <v>4593.2909721841934</v>
      </c>
      <c r="J16" s="228">
        <f t="shared" si="2"/>
        <v>4129.8174168372661</v>
      </c>
      <c r="K16" s="228">
        <f t="shared" si="2"/>
        <v>4554.2970144029559</v>
      </c>
      <c r="L16" s="228">
        <f t="shared" si="2"/>
        <v>3434.5773311481516</v>
      </c>
      <c r="M16" s="228">
        <f t="shared" si="2"/>
        <v>3221.581656559958</v>
      </c>
      <c r="N16" s="228">
        <f t="shared" si="2"/>
        <v>3204.9493419665359</v>
      </c>
      <c r="O16" s="228">
        <f t="shared" si="2"/>
        <v>2927.6302363967429</v>
      </c>
      <c r="P16" s="228">
        <f t="shared" si="2"/>
        <v>2993.6706526200305</v>
      </c>
      <c r="Q16" s="228">
        <f t="shared" si="2"/>
        <v>3071.7833876272593</v>
      </c>
      <c r="R16" s="228">
        <f t="shared" si="2"/>
        <v>2567.7351066094689</v>
      </c>
      <c r="S16" s="228">
        <f t="shared" si="2"/>
        <v>2920.7846388869234</v>
      </c>
      <c r="T16" s="228">
        <f t="shared" si="2"/>
        <v>2904.5224217211721</v>
      </c>
      <c r="U16" s="228">
        <f t="shared" si="2"/>
        <v>2801.5445670594036</v>
      </c>
      <c r="V16" s="228">
        <f t="shared" si="2"/>
        <v>2930.6162692226812</v>
      </c>
      <c r="W16" s="228">
        <f t="shared" si="2"/>
        <v>3204.7726369633556</v>
      </c>
      <c r="X16" s="228">
        <f t="shared" si="2"/>
        <v>3050.5854464433264</v>
      </c>
      <c r="Y16" s="228">
        <f t="shared" si="2"/>
        <v>2826.7344816758455</v>
      </c>
      <c r="DA16" s="92"/>
    </row>
    <row r="17" spans="1:105" ht="12" customHeight="1" x14ac:dyDescent="0.25">
      <c r="A17" s="46" t="s">
        <v>28</v>
      </c>
      <c r="B17" s="229">
        <v>3841.9851571852196</v>
      </c>
      <c r="C17" s="229">
        <v>2249.3078907674062</v>
      </c>
      <c r="D17" s="229">
        <v>2259.2880222544441</v>
      </c>
      <c r="E17" s="229">
        <v>2844.175789945718</v>
      </c>
      <c r="F17" s="229">
        <v>2810.5660527564814</v>
      </c>
      <c r="G17" s="229">
        <v>2898.0888081359476</v>
      </c>
      <c r="H17" s="229">
        <v>2795.4821802537563</v>
      </c>
      <c r="I17" s="229">
        <v>1970.4937863498228</v>
      </c>
      <c r="J17" s="229">
        <v>1880.1682720817153</v>
      </c>
      <c r="K17" s="229">
        <v>2471.1196101222945</v>
      </c>
      <c r="L17" s="229">
        <v>930.09616487140931</v>
      </c>
      <c r="M17" s="229">
        <v>837.60294725469305</v>
      </c>
      <c r="N17" s="229">
        <v>854.67991389838232</v>
      </c>
      <c r="O17" s="229">
        <v>803.15084035463565</v>
      </c>
      <c r="P17" s="229">
        <v>707.21434029302179</v>
      </c>
      <c r="Q17" s="229">
        <v>695.77802958907546</v>
      </c>
      <c r="R17" s="229">
        <v>738.21778467300032</v>
      </c>
      <c r="S17" s="229">
        <v>932.39688641729674</v>
      </c>
      <c r="T17" s="229">
        <v>903.22384665393622</v>
      </c>
      <c r="U17" s="229">
        <v>827.02522097151825</v>
      </c>
      <c r="V17" s="229">
        <v>809.38380231330018</v>
      </c>
      <c r="W17" s="229">
        <v>791.77675776824663</v>
      </c>
      <c r="X17" s="229">
        <v>725.68316218348696</v>
      </c>
      <c r="Y17" s="229">
        <v>797.46134838911155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39.25617955373751</v>
      </c>
      <c r="C19" s="229">
        <v>44.757678695962539</v>
      </c>
      <c r="D19" s="229">
        <v>42.209473876470241</v>
      </c>
      <c r="E19" s="229">
        <v>47.618418852401085</v>
      </c>
      <c r="F19" s="229">
        <v>39.484073447839094</v>
      </c>
      <c r="G19" s="229">
        <v>53.168237857863566</v>
      </c>
      <c r="H19" s="229">
        <v>22.066215364160854</v>
      </c>
      <c r="I19" s="229">
        <v>7.6316226180258679</v>
      </c>
      <c r="J19" s="229">
        <v>8.725400375382268</v>
      </c>
      <c r="K19" s="229">
        <v>7.9216589186481059</v>
      </c>
      <c r="L19" s="229">
        <v>6.984034670322333</v>
      </c>
      <c r="M19" s="229">
        <v>6.5875352217023613</v>
      </c>
      <c r="N19" s="229">
        <v>9.257479151779437</v>
      </c>
      <c r="O19" s="229">
        <v>9.2673280550095836</v>
      </c>
      <c r="P19" s="229">
        <v>20.648683119636694</v>
      </c>
      <c r="Q19" s="229">
        <v>17.668527580055397</v>
      </c>
      <c r="R19" s="229">
        <v>31.70439506060271</v>
      </c>
      <c r="S19" s="229">
        <v>26.66526359510139</v>
      </c>
      <c r="T19" s="229">
        <v>50.898934444653243</v>
      </c>
      <c r="U19" s="229">
        <v>29.032906748838148</v>
      </c>
      <c r="V19" s="229">
        <v>39.446698936207142</v>
      </c>
      <c r="W19" s="229">
        <v>44.352885319725104</v>
      </c>
      <c r="X19" s="229">
        <v>31.473395250432727</v>
      </c>
      <c r="Y19" s="229">
        <v>78.589708536603766</v>
      </c>
      <c r="DA19" s="73"/>
    </row>
    <row r="20" spans="1:105" ht="12" customHeight="1" x14ac:dyDescent="0.25">
      <c r="A20" s="46" t="s">
        <v>82</v>
      </c>
      <c r="B20" s="229">
        <v>136.6239991728909</v>
      </c>
      <c r="C20" s="229">
        <v>116.99088406467988</v>
      </c>
      <c r="D20" s="229">
        <v>82.188444944767966</v>
      </c>
      <c r="E20" s="229">
        <v>21.477153798895635</v>
      </c>
      <c r="F20" s="229">
        <v>23.639720769152817</v>
      </c>
      <c r="G20" s="229">
        <v>36.276632204834442</v>
      </c>
      <c r="H20" s="229">
        <v>64.953223114182165</v>
      </c>
      <c r="I20" s="229">
        <v>37.91102876549855</v>
      </c>
      <c r="J20" s="229">
        <v>48.582237983044003</v>
      </c>
      <c r="K20" s="229">
        <v>45.91072803495716</v>
      </c>
      <c r="L20" s="229">
        <v>51.116010009973678</v>
      </c>
      <c r="M20" s="229">
        <v>57.734115211855176</v>
      </c>
      <c r="N20" s="229">
        <v>21.614654478886234</v>
      </c>
      <c r="O20" s="229">
        <v>13.633127004667539</v>
      </c>
      <c r="P20" s="229">
        <v>6.5970352785053414</v>
      </c>
      <c r="Q20" s="229">
        <v>16.613111281343471</v>
      </c>
      <c r="R20" s="229">
        <v>26.493634207057131</v>
      </c>
      <c r="S20" s="229">
        <v>12.075087339587457</v>
      </c>
      <c r="T20" s="229">
        <v>11.127812285220699</v>
      </c>
      <c r="U20" s="229">
        <v>11.522186884521052</v>
      </c>
      <c r="V20" s="229">
        <v>9.5371600491001587</v>
      </c>
      <c r="W20" s="229">
        <v>9.7798776033248949</v>
      </c>
      <c r="X20" s="229">
        <v>10.416660293403352</v>
      </c>
      <c r="Y20" s="229">
        <v>20.405019255474716</v>
      </c>
      <c r="DA20" s="73"/>
    </row>
    <row r="21" spans="1:105" ht="12" customHeight="1" x14ac:dyDescent="0.25">
      <c r="A21" s="46" t="s">
        <v>32</v>
      </c>
      <c r="B21" s="229">
        <v>257.67179841074494</v>
      </c>
      <c r="C21" s="229">
        <v>453.56980517726663</v>
      </c>
      <c r="D21" s="229">
        <v>376.70205668051329</v>
      </c>
      <c r="E21" s="229">
        <v>284.856932207547</v>
      </c>
      <c r="F21" s="229">
        <v>547.82156270482949</v>
      </c>
      <c r="G21" s="229">
        <v>512.27435002705442</v>
      </c>
      <c r="H21" s="229">
        <v>303.70340210022897</v>
      </c>
      <c r="I21" s="229">
        <v>266.82613142510871</v>
      </c>
      <c r="J21" s="229">
        <v>222.84419539185504</v>
      </c>
      <c r="K21" s="229">
        <v>174.19967512926161</v>
      </c>
      <c r="L21" s="229">
        <v>189.69696725989562</v>
      </c>
      <c r="M21" s="229">
        <v>88.823855093020896</v>
      </c>
      <c r="N21" s="229">
        <v>58.791201432288062</v>
      </c>
      <c r="O21" s="229">
        <v>48.186450273380125</v>
      </c>
      <c r="P21" s="229">
        <v>23.559823335843518</v>
      </c>
      <c r="Q21" s="229">
        <v>15.673177447639553</v>
      </c>
      <c r="R21" s="229">
        <v>32.984125970956022</v>
      </c>
      <c r="S21" s="229">
        <v>28.073001339891537</v>
      </c>
      <c r="T21" s="229">
        <v>14.925396229410689</v>
      </c>
      <c r="U21" s="229">
        <v>5.5686585033385754</v>
      </c>
      <c r="V21" s="229">
        <v>25.64503345408222</v>
      </c>
      <c r="W21" s="229">
        <v>37.001723653659731</v>
      </c>
      <c r="X21" s="229">
        <v>36.446208167425027</v>
      </c>
      <c r="Y21" s="229">
        <v>23.759192202656102</v>
      </c>
      <c r="DA21" s="73"/>
    </row>
    <row r="22" spans="1:105" ht="12" customHeight="1" x14ac:dyDescent="0.25">
      <c r="A22" s="46" t="s">
        <v>33</v>
      </c>
      <c r="B22" s="229">
        <v>130.13812974178501</v>
      </c>
      <c r="C22" s="229">
        <v>194.37584816222002</v>
      </c>
      <c r="D22" s="229">
        <v>200.13978884980602</v>
      </c>
      <c r="E22" s="229">
        <v>363.68633005237081</v>
      </c>
      <c r="F22" s="229">
        <v>436.92518853793376</v>
      </c>
      <c r="G22" s="229">
        <v>3.0842125874374617</v>
      </c>
      <c r="H22" s="229">
        <v>216.17400136216969</v>
      </c>
      <c r="I22" s="229">
        <v>268.0598818528776</v>
      </c>
      <c r="J22" s="229">
        <v>270.12307774181289</v>
      </c>
      <c r="K22" s="229">
        <v>361.82325054491241</v>
      </c>
      <c r="L22" s="229">
        <v>494.14572607850226</v>
      </c>
      <c r="M22" s="229">
        <v>469.03200685732457</v>
      </c>
      <c r="N22" s="229">
        <v>535.79227357901414</v>
      </c>
      <c r="O22" s="229">
        <v>312.48303725747411</v>
      </c>
      <c r="P22" s="229">
        <v>579.54306892366458</v>
      </c>
      <c r="Q22" s="229">
        <v>621.83678858319263</v>
      </c>
      <c r="R22" s="229">
        <v>25.935377442336971</v>
      </c>
      <c r="S22" s="229">
        <v>86.207484959904193</v>
      </c>
      <c r="T22" s="229">
        <v>117.20969063984052</v>
      </c>
      <c r="U22" s="229">
        <v>184.31727731975354</v>
      </c>
      <c r="V22" s="229">
        <v>264.34574819972039</v>
      </c>
      <c r="W22" s="229">
        <v>301.90458023971968</v>
      </c>
      <c r="X22" s="229">
        <v>362.41252811971287</v>
      </c>
      <c r="Y22" s="229">
        <v>251.12984615976285</v>
      </c>
      <c r="DA22" s="73"/>
    </row>
    <row r="23" spans="1:105" ht="12" customHeight="1" x14ac:dyDescent="0.25">
      <c r="A23" s="46" t="s">
        <v>73</v>
      </c>
      <c r="B23" s="229">
        <v>1967.441741773388</v>
      </c>
      <c r="C23" s="229">
        <v>1904.278169915468</v>
      </c>
      <c r="D23" s="229">
        <v>1834.1064315606277</v>
      </c>
      <c r="E23" s="229">
        <v>1697.0606573971722</v>
      </c>
      <c r="F23" s="229">
        <v>1558.470066632286</v>
      </c>
      <c r="G23" s="229">
        <v>1578.0121148284377</v>
      </c>
      <c r="H23" s="229">
        <v>1552.808291596702</v>
      </c>
      <c r="I23" s="229">
        <v>1519.0586150412025</v>
      </c>
      <c r="J23" s="229">
        <v>1285.2286805670253</v>
      </c>
      <c r="K23" s="229">
        <v>1204.8387542843659</v>
      </c>
      <c r="L23" s="229">
        <v>1339.7026753230839</v>
      </c>
      <c r="M23" s="229">
        <v>1348.4126248910857</v>
      </c>
      <c r="N23" s="229">
        <v>1357.2384733240469</v>
      </c>
      <c r="O23" s="229">
        <v>1376.1116021617308</v>
      </c>
      <c r="P23" s="229">
        <v>1296.801821570052</v>
      </c>
      <c r="Q23" s="229">
        <v>1330.2148679158363</v>
      </c>
      <c r="R23" s="229">
        <v>1343.5638763311467</v>
      </c>
      <c r="S23" s="229">
        <v>1475.8834931148676</v>
      </c>
      <c r="T23" s="229">
        <v>1398.510879984538</v>
      </c>
      <c r="U23" s="229">
        <v>1401.8903839718239</v>
      </c>
      <c r="V23" s="229">
        <v>1451.8898480659257</v>
      </c>
      <c r="W23" s="229">
        <v>1633.9737283795926</v>
      </c>
      <c r="X23" s="229">
        <v>1507.4040629779317</v>
      </c>
      <c r="Y23" s="229">
        <v>1329.7799346549684</v>
      </c>
      <c r="DA23" s="73"/>
    </row>
    <row r="24" spans="1:105" ht="12" customHeight="1" x14ac:dyDescent="0.25">
      <c r="A24" s="46" t="s">
        <v>36</v>
      </c>
      <c r="B24" s="229">
        <v>221.16138934558973</v>
      </c>
      <c r="C24" s="229">
        <v>276.45513479238804</v>
      </c>
      <c r="D24" s="229">
        <v>218.62595500732547</v>
      </c>
      <c r="E24" s="229">
        <v>238.54502390990095</v>
      </c>
      <c r="F24" s="229">
        <v>226.37606957012721</v>
      </c>
      <c r="G24" s="229">
        <v>316.15619267291214</v>
      </c>
      <c r="H24" s="229">
        <v>403.59965165566734</v>
      </c>
      <c r="I24" s="229">
        <v>428.13182998867967</v>
      </c>
      <c r="J24" s="229">
        <v>358.11160676396992</v>
      </c>
      <c r="K24" s="229">
        <v>241.85017288898638</v>
      </c>
      <c r="L24" s="229">
        <v>389.90039774194594</v>
      </c>
      <c r="M24" s="229">
        <v>374.33885717549339</v>
      </c>
      <c r="N24" s="229">
        <v>326.56213809712085</v>
      </c>
      <c r="O24" s="229">
        <v>325.92921186442743</v>
      </c>
      <c r="P24" s="229">
        <v>320.18045698823744</v>
      </c>
      <c r="Q24" s="229">
        <v>330.4043523602453</v>
      </c>
      <c r="R24" s="229">
        <v>321.55811414026419</v>
      </c>
      <c r="S24" s="229">
        <v>313.44922111578632</v>
      </c>
      <c r="T24" s="229">
        <v>357.89538396965617</v>
      </c>
      <c r="U24" s="229">
        <v>290.03517190634619</v>
      </c>
      <c r="V24" s="229">
        <v>272.5931177268871</v>
      </c>
      <c r="W24" s="229">
        <v>336.97232886050546</v>
      </c>
      <c r="X24" s="229">
        <v>329.91706837480911</v>
      </c>
      <c r="Y24" s="229">
        <v>288.47621101837683</v>
      </c>
      <c r="DA24" s="73"/>
    </row>
    <row r="25" spans="1:105" ht="12" customHeight="1" x14ac:dyDescent="0.25">
      <c r="A25" s="46" t="s">
        <v>38</v>
      </c>
      <c r="B25" s="229">
        <v>48.246310413027132</v>
      </c>
      <c r="C25" s="229">
        <v>57.478133337228165</v>
      </c>
      <c r="D25" s="229">
        <v>64.491652616376641</v>
      </c>
      <c r="E25" s="229">
        <v>88.467966124351349</v>
      </c>
      <c r="F25" s="229">
        <v>78.204112987296213</v>
      </c>
      <c r="G25" s="229">
        <v>68.405014344473187</v>
      </c>
      <c r="H25" s="229">
        <v>57.423223866230138</v>
      </c>
      <c r="I25" s="229">
        <v>95.178076142977915</v>
      </c>
      <c r="J25" s="229">
        <v>56.033945932460703</v>
      </c>
      <c r="K25" s="229">
        <v>46.633164479529967</v>
      </c>
      <c r="L25" s="229">
        <v>32.935355193018012</v>
      </c>
      <c r="M25" s="229">
        <v>39.049714854782252</v>
      </c>
      <c r="N25" s="229">
        <v>41.013208005017852</v>
      </c>
      <c r="O25" s="229">
        <v>38.86863942541715</v>
      </c>
      <c r="P25" s="229">
        <v>39.125423111069423</v>
      </c>
      <c r="Q25" s="229">
        <v>43.594532869871152</v>
      </c>
      <c r="R25" s="229">
        <v>47.27779878410518</v>
      </c>
      <c r="S25" s="229">
        <v>46.034201004488281</v>
      </c>
      <c r="T25" s="229">
        <v>50.730477513916668</v>
      </c>
      <c r="U25" s="229">
        <v>52.152760753263856</v>
      </c>
      <c r="V25" s="229">
        <v>57.774860477458347</v>
      </c>
      <c r="W25" s="229">
        <v>49.010755138581835</v>
      </c>
      <c r="X25" s="229">
        <v>46.832361076125139</v>
      </c>
      <c r="Y25" s="229">
        <v>37.13322145889093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16845.289153737885</v>
      </c>
      <c r="C27" s="228">
        <f t="shared" si="3"/>
        <v>16629.453419253761</v>
      </c>
      <c r="D27" s="228">
        <f t="shared" si="3"/>
        <v>14955.057187724833</v>
      </c>
      <c r="E27" s="228">
        <f t="shared" si="3"/>
        <v>14558.45279317522</v>
      </c>
      <c r="F27" s="228">
        <f t="shared" si="3"/>
        <v>14567.092309259167</v>
      </c>
      <c r="G27" s="228">
        <f t="shared" si="3"/>
        <v>14224.831500366532</v>
      </c>
      <c r="H27" s="228">
        <f t="shared" si="3"/>
        <v>13863.556617879414</v>
      </c>
      <c r="I27" s="228">
        <f t="shared" si="3"/>
        <v>13150.666689175087</v>
      </c>
      <c r="J27" s="228">
        <f t="shared" si="3"/>
        <v>12769.791876310694</v>
      </c>
      <c r="K27" s="228">
        <f t="shared" si="3"/>
        <v>11429.353449509694</v>
      </c>
      <c r="L27" s="228">
        <f t="shared" si="3"/>
        <v>9604.2722689196635</v>
      </c>
      <c r="M27" s="228">
        <f t="shared" si="3"/>
        <v>9324.611721165993</v>
      </c>
      <c r="N27" s="228">
        <f t="shared" si="3"/>
        <v>9120.5456382599805</v>
      </c>
      <c r="O27" s="228">
        <f t="shared" si="3"/>
        <v>8615.0141398630458</v>
      </c>
      <c r="P27" s="228">
        <f t="shared" si="3"/>
        <v>8362.4919737022192</v>
      </c>
      <c r="Q27" s="228">
        <f t="shared" si="3"/>
        <v>8443.8023094506134</v>
      </c>
      <c r="R27" s="228">
        <f t="shared" si="3"/>
        <v>8690.2072010126922</v>
      </c>
      <c r="S27" s="228">
        <f t="shared" si="3"/>
        <v>9077.7165212173368</v>
      </c>
      <c r="T27" s="228">
        <f t="shared" si="3"/>
        <v>9305.5129823691859</v>
      </c>
      <c r="U27" s="228">
        <f t="shared" si="3"/>
        <v>8708.3568461312243</v>
      </c>
      <c r="V27" s="228">
        <f t="shared" si="3"/>
        <v>8728.8536989212225</v>
      </c>
      <c r="W27" s="228">
        <f t="shared" si="3"/>
        <v>9357.9314011301121</v>
      </c>
      <c r="X27" s="228">
        <f t="shared" si="3"/>
        <v>8317.7194246610306</v>
      </c>
      <c r="Y27" s="228">
        <f t="shared" si="3"/>
        <v>6976.6125135616558</v>
      </c>
      <c r="DA27" s="92"/>
    </row>
    <row r="28" spans="1:105" ht="12" customHeight="1" x14ac:dyDescent="0.25">
      <c r="A28" s="18" t="s">
        <v>28</v>
      </c>
      <c r="B28" s="230">
        <v>5856.3395571863157</v>
      </c>
      <c r="C28" s="230">
        <v>4845.5325870991319</v>
      </c>
      <c r="D28" s="230">
        <v>4402.3230770846703</v>
      </c>
      <c r="E28" s="230">
        <v>4198.2692503247736</v>
      </c>
      <c r="F28" s="230">
        <v>4202.2679562019766</v>
      </c>
      <c r="G28" s="230">
        <v>4180.4227341755095</v>
      </c>
      <c r="H28" s="230">
        <v>4120.2352898005529</v>
      </c>
      <c r="I28" s="230">
        <v>3823.7743087494714</v>
      </c>
      <c r="J28" s="230">
        <v>3535.8014387753055</v>
      </c>
      <c r="K28" s="230">
        <v>3444.8652613310032</v>
      </c>
      <c r="L28" s="230">
        <v>1623.9331276676967</v>
      </c>
      <c r="M28" s="230">
        <v>1733.8098876397169</v>
      </c>
      <c r="N28" s="230">
        <v>1844.4363477774689</v>
      </c>
      <c r="O28" s="230">
        <v>1703.8839669198619</v>
      </c>
      <c r="P28" s="230">
        <v>1373.6033612214126</v>
      </c>
      <c r="Q28" s="230">
        <v>1247.7823404131125</v>
      </c>
      <c r="R28" s="230">
        <v>1372.9979447104156</v>
      </c>
      <c r="S28" s="230">
        <v>1546.4934928566697</v>
      </c>
      <c r="T28" s="230">
        <v>1515.6747709072358</v>
      </c>
      <c r="U28" s="230">
        <v>1439.0072460036956</v>
      </c>
      <c r="V28" s="230">
        <v>1449.150186108219</v>
      </c>
      <c r="W28" s="230">
        <v>1540.9080853623245</v>
      </c>
      <c r="X28" s="230">
        <v>1385.9835376192807</v>
      </c>
      <c r="Y28" s="230">
        <v>1152.7020723290414</v>
      </c>
      <c r="DA28" s="71"/>
    </row>
    <row r="29" spans="1:105" ht="12" customHeight="1" x14ac:dyDescent="0.25">
      <c r="A29" s="18" t="s">
        <v>42</v>
      </c>
      <c r="B29" s="230">
        <v>1503.186375598324</v>
      </c>
      <c r="C29" s="230">
        <v>2025.6843671985021</v>
      </c>
      <c r="D29" s="230">
        <v>1764.3288635988231</v>
      </c>
      <c r="E29" s="230">
        <v>1632.792693597532</v>
      </c>
      <c r="F29" s="230">
        <v>1041.850439999213</v>
      </c>
      <c r="G29" s="230">
        <v>1347.4330667982599</v>
      </c>
      <c r="H29" s="230">
        <v>1367.4642371987311</v>
      </c>
      <c r="I29" s="230">
        <v>1193.049529198943</v>
      </c>
      <c r="J29" s="230">
        <v>882.30137039917088</v>
      </c>
      <c r="K29" s="230">
        <v>1159.010175598876</v>
      </c>
      <c r="L29" s="230">
        <v>1093.18835519963</v>
      </c>
      <c r="M29" s="230">
        <v>1153.2129156003739</v>
      </c>
      <c r="N29" s="230">
        <v>1078.9640748001179</v>
      </c>
      <c r="O29" s="230">
        <v>938.09258279968901</v>
      </c>
      <c r="P29" s="230">
        <v>946.93022639835146</v>
      </c>
      <c r="Q29" s="230">
        <v>998.95071599838627</v>
      </c>
      <c r="R29" s="230">
        <v>779.17870799942705</v>
      </c>
      <c r="S29" s="230">
        <v>1177.092619198638</v>
      </c>
      <c r="T29" s="230">
        <v>1063.786424398696</v>
      </c>
      <c r="U29" s="230">
        <v>873.80000639989282</v>
      </c>
      <c r="V29" s="230">
        <v>873.6359111984317</v>
      </c>
      <c r="W29" s="230">
        <v>842.43894839807058</v>
      </c>
      <c r="X29" s="230">
        <v>780.94330920018808</v>
      </c>
      <c r="Y29" s="230">
        <v>769.71665520083457</v>
      </c>
      <c r="DA29" s="71"/>
    </row>
    <row r="30" spans="1:105" ht="12" customHeight="1" x14ac:dyDescent="0.25">
      <c r="A30" s="18" t="s">
        <v>31</v>
      </c>
      <c r="B30" s="230">
        <v>79.750672846170332</v>
      </c>
      <c r="C30" s="230">
        <v>78.295120463874923</v>
      </c>
      <c r="D30" s="230">
        <v>69.704534683397696</v>
      </c>
      <c r="E30" s="230">
        <v>78.364062827469809</v>
      </c>
      <c r="F30" s="230">
        <v>78.018071112050976</v>
      </c>
      <c r="G30" s="230">
        <v>69.929084661904383</v>
      </c>
      <c r="H30" s="230">
        <v>35.737145395759953</v>
      </c>
      <c r="I30" s="230">
        <v>21.269944181975308</v>
      </c>
      <c r="J30" s="230">
        <v>18.929058024613141</v>
      </c>
      <c r="K30" s="230">
        <v>11.432145921328916</v>
      </c>
      <c r="L30" s="230">
        <v>12.372496089635442</v>
      </c>
      <c r="M30" s="230">
        <v>12.765588138291195</v>
      </c>
      <c r="N30" s="230">
        <v>21.144252288190238</v>
      </c>
      <c r="O30" s="230">
        <v>18.370774824944782</v>
      </c>
      <c r="P30" s="230">
        <v>65.028572600253341</v>
      </c>
      <c r="Q30" s="230">
        <v>43.134708139907282</v>
      </c>
      <c r="R30" s="230">
        <v>53.97286065923133</v>
      </c>
      <c r="S30" s="230">
        <v>39.665456404803052</v>
      </c>
      <c r="T30" s="230">
        <v>76.235248435002944</v>
      </c>
      <c r="U30" s="230">
        <v>37.298040411105376</v>
      </c>
      <c r="V30" s="230">
        <v>46.230329623687588</v>
      </c>
      <c r="W30" s="230">
        <v>55.142967520282312</v>
      </c>
      <c r="X30" s="230">
        <v>34.856870429563841</v>
      </c>
      <c r="Y30" s="230">
        <v>90.000720023424989</v>
      </c>
      <c r="DA30" s="71"/>
    </row>
    <row r="31" spans="1:105" ht="12" customHeight="1" x14ac:dyDescent="0.25">
      <c r="A31" s="18" t="s">
        <v>82</v>
      </c>
      <c r="B31" s="230">
        <v>620.35490223779368</v>
      </c>
      <c r="C31" s="230">
        <v>692.38474206353214</v>
      </c>
      <c r="D31" s="230">
        <v>623.58568648704431</v>
      </c>
      <c r="E31" s="230">
        <v>266.602161024184</v>
      </c>
      <c r="F31" s="230">
        <v>298.28194432574793</v>
      </c>
      <c r="G31" s="230">
        <v>300.29240564159915</v>
      </c>
      <c r="H31" s="230">
        <v>246.51371494712575</v>
      </c>
      <c r="I31" s="230">
        <v>221.30218751442652</v>
      </c>
      <c r="J31" s="230">
        <v>255.46423366828634</v>
      </c>
      <c r="K31" s="230">
        <v>251.7035200279233</v>
      </c>
      <c r="L31" s="230">
        <v>238.88909561532989</v>
      </c>
      <c r="M31" s="230">
        <v>253.9022336845274</v>
      </c>
      <c r="N31" s="230">
        <v>176.42621974403144</v>
      </c>
      <c r="O31" s="230">
        <v>147.31206840107703</v>
      </c>
      <c r="P31" s="230">
        <v>145.44227269873872</v>
      </c>
      <c r="Q31" s="230">
        <v>166.03228976394595</v>
      </c>
      <c r="R31" s="230">
        <v>210.02087536644626</v>
      </c>
      <c r="S31" s="230">
        <v>149.19864007165091</v>
      </c>
      <c r="T31" s="230">
        <v>143.96158812047025</v>
      </c>
      <c r="U31" s="230">
        <v>137.33051533201808</v>
      </c>
      <c r="V31" s="230">
        <v>114.27727653300781</v>
      </c>
      <c r="W31" s="230">
        <v>120.9059084915248</v>
      </c>
      <c r="X31" s="230">
        <v>123.35529901890843</v>
      </c>
      <c r="Y31" s="230">
        <v>115.96399224197205</v>
      </c>
      <c r="DA31" s="71"/>
    </row>
    <row r="32" spans="1:105" ht="12" customHeight="1" x14ac:dyDescent="0.25">
      <c r="A32" s="18" t="s">
        <v>32</v>
      </c>
      <c r="B32" s="230">
        <v>856.36825935022</v>
      </c>
      <c r="C32" s="230">
        <v>580.08539898179708</v>
      </c>
      <c r="D32" s="230">
        <v>526.01268819887252</v>
      </c>
      <c r="E32" s="230">
        <v>595.29772507251505</v>
      </c>
      <c r="F32" s="230">
        <v>894.80638689476598</v>
      </c>
      <c r="G32" s="230">
        <v>728.69096461306231</v>
      </c>
      <c r="H32" s="230">
        <v>392.55275613972532</v>
      </c>
      <c r="I32" s="230">
        <v>493.53199473499313</v>
      </c>
      <c r="J32" s="230">
        <v>311.95373620833192</v>
      </c>
      <c r="K32" s="230">
        <v>255.96837919084632</v>
      </c>
      <c r="L32" s="230">
        <v>208.78888313951808</v>
      </c>
      <c r="M32" s="230">
        <v>140.36896914678516</v>
      </c>
      <c r="N32" s="230">
        <v>109.39868896749869</v>
      </c>
      <c r="O32" s="230">
        <v>83.19370292635773</v>
      </c>
      <c r="P32" s="230">
        <v>58.986998023986281</v>
      </c>
      <c r="Q32" s="230">
        <v>36.300427192301015</v>
      </c>
      <c r="R32" s="230">
        <v>55.677171548910124</v>
      </c>
      <c r="S32" s="230">
        <v>45.301827140075488</v>
      </c>
      <c r="T32" s="230">
        <v>52.334677450618464</v>
      </c>
      <c r="U32" s="230">
        <v>21.946762856723634</v>
      </c>
      <c r="V32" s="230">
        <v>69.134362546131428</v>
      </c>
      <c r="W32" s="230">
        <v>82.232790586558522</v>
      </c>
      <c r="X32" s="230">
        <v>52.215646632701507</v>
      </c>
      <c r="Y32" s="230">
        <v>37.386683957362557</v>
      </c>
      <c r="DA32" s="71"/>
    </row>
    <row r="33" spans="1:105" ht="12" customHeight="1" x14ac:dyDescent="0.25">
      <c r="A33" s="18" t="s">
        <v>33</v>
      </c>
      <c r="B33" s="230">
        <v>11.367784138057278</v>
      </c>
      <c r="C33" s="230">
        <v>14.732955157560861</v>
      </c>
      <c r="D33" s="230">
        <v>14.716584749999789</v>
      </c>
      <c r="E33" s="230">
        <v>5.8805126270617532</v>
      </c>
      <c r="F33" s="230">
        <v>5.9066167414291684</v>
      </c>
      <c r="G33" s="230">
        <v>5.908290052554217</v>
      </c>
      <c r="H33" s="230">
        <v>11.400596597215948</v>
      </c>
      <c r="I33" s="230">
        <v>11.367136106538215</v>
      </c>
      <c r="J33" s="230">
        <v>20.144922257375235</v>
      </c>
      <c r="K33" s="230">
        <v>25.916743854177337</v>
      </c>
      <c r="L33" s="230">
        <v>45.846695200931443</v>
      </c>
      <c r="M33" s="230">
        <v>31.763151462286704</v>
      </c>
      <c r="N33" s="230">
        <v>20.30184142016482</v>
      </c>
      <c r="O33" s="230">
        <v>14.425492381990107</v>
      </c>
      <c r="P33" s="230">
        <v>14.313593475155702</v>
      </c>
      <c r="Q33" s="230">
        <v>14.140399415198463</v>
      </c>
      <c r="R33" s="230">
        <v>2.8127652776389223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/>
    </row>
    <row r="34" spans="1:105" ht="12" customHeight="1" x14ac:dyDescent="0.25">
      <c r="A34" s="18" t="s">
        <v>73</v>
      </c>
      <c r="B34" s="230">
        <v>3842.2419497440519</v>
      </c>
      <c r="C34" s="230">
        <v>3980.0408804222361</v>
      </c>
      <c r="D34" s="230">
        <v>3977.1771437481361</v>
      </c>
      <c r="E34" s="230">
        <v>3964.5318621411793</v>
      </c>
      <c r="F34" s="230">
        <v>4022.9167589447179</v>
      </c>
      <c r="G34" s="230">
        <v>3845.5448230448874</v>
      </c>
      <c r="H34" s="230">
        <v>3978.1498325266625</v>
      </c>
      <c r="I34" s="230">
        <v>3952.4929976231901</v>
      </c>
      <c r="J34" s="230">
        <v>3790.0142708769749</v>
      </c>
      <c r="K34" s="230">
        <v>3196.8084289570625</v>
      </c>
      <c r="L34" s="230">
        <v>3686.9246917439073</v>
      </c>
      <c r="M34" s="230">
        <v>3335.882212323073</v>
      </c>
      <c r="N34" s="230">
        <v>3262.595279765726</v>
      </c>
      <c r="O34" s="230">
        <v>3279.915060100896</v>
      </c>
      <c r="P34" s="230">
        <v>3039.387961385778</v>
      </c>
      <c r="Q34" s="230">
        <v>3188.0495357594823</v>
      </c>
      <c r="R34" s="230">
        <v>3256.1867951754934</v>
      </c>
      <c r="S34" s="230">
        <v>3402.7008912663273</v>
      </c>
      <c r="T34" s="230">
        <v>3215.3514279817437</v>
      </c>
      <c r="U34" s="230">
        <v>3218.8617891464601</v>
      </c>
      <c r="V34" s="230">
        <v>3173.6817502368231</v>
      </c>
      <c r="W34" s="230">
        <v>3430.0061893323218</v>
      </c>
      <c r="X34" s="230">
        <v>3042.9601740096473</v>
      </c>
      <c r="Y34" s="230">
        <v>2714.8682723642582</v>
      </c>
      <c r="DA34" s="71"/>
    </row>
    <row r="35" spans="1:105" ht="12" customHeight="1" x14ac:dyDescent="0.25">
      <c r="A35" s="18" t="s">
        <v>36</v>
      </c>
      <c r="B35" s="230">
        <v>3833.4927914502523</v>
      </c>
      <c r="C35" s="230">
        <v>4081.9298148046742</v>
      </c>
      <c r="D35" s="230">
        <v>3309.0818041906023</v>
      </c>
      <c r="E35" s="230">
        <v>3506.0688624852005</v>
      </c>
      <c r="F35" s="230">
        <v>3523.9577056271733</v>
      </c>
      <c r="G35" s="230">
        <v>3120.1782601228024</v>
      </c>
      <c r="H35" s="230">
        <v>3117.274925940696</v>
      </c>
      <c r="I35" s="230">
        <v>2791.0337244080188</v>
      </c>
      <c r="J35" s="230">
        <v>3249.7416204324813</v>
      </c>
      <c r="K35" s="230">
        <v>2299.023073508733</v>
      </c>
      <c r="L35" s="230">
        <v>1917.7407646568042</v>
      </c>
      <c r="M35" s="230">
        <v>1869.12436362463</v>
      </c>
      <c r="N35" s="230">
        <v>1789.0049699025478</v>
      </c>
      <c r="O35" s="230">
        <v>1661.1681881347281</v>
      </c>
      <c r="P35" s="230">
        <v>1755.208296608645</v>
      </c>
      <c r="Q35" s="230">
        <v>1660.7321396371844</v>
      </c>
      <c r="R35" s="230">
        <v>1708.6268218582054</v>
      </c>
      <c r="S35" s="230">
        <v>1496.8841324823686</v>
      </c>
      <c r="T35" s="230">
        <v>1767.9474329881398</v>
      </c>
      <c r="U35" s="230">
        <v>1454.3594887330435</v>
      </c>
      <c r="V35" s="230">
        <v>1445.8717091506087</v>
      </c>
      <c r="W35" s="230">
        <v>1749.7402549755968</v>
      </c>
      <c r="X35" s="230">
        <v>1403.4812180254023</v>
      </c>
      <c r="Y35" s="230">
        <v>905.63263330238908</v>
      </c>
      <c r="DA35" s="71"/>
    </row>
    <row r="36" spans="1:105" ht="12" customHeight="1" x14ac:dyDescent="0.25">
      <c r="A36" s="18" t="s">
        <v>38</v>
      </c>
      <c r="B36" s="230">
        <v>242.18686118669893</v>
      </c>
      <c r="C36" s="230">
        <v>330.76755306245315</v>
      </c>
      <c r="D36" s="230">
        <v>268.12680498328734</v>
      </c>
      <c r="E36" s="230">
        <v>310.64566307530322</v>
      </c>
      <c r="F36" s="230">
        <v>499.08642941209314</v>
      </c>
      <c r="G36" s="230">
        <v>626.43187125595125</v>
      </c>
      <c r="H36" s="230">
        <v>594.22811933294633</v>
      </c>
      <c r="I36" s="230">
        <v>642.844866657529</v>
      </c>
      <c r="J36" s="230">
        <v>705.44122566815417</v>
      </c>
      <c r="K36" s="230">
        <v>784.62572111974328</v>
      </c>
      <c r="L36" s="230">
        <v>776.58815960621052</v>
      </c>
      <c r="M36" s="230">
        <v>793.78239954630942</v>
      </c>
      <c r="N36" s="230">
        <v>818.27396359423358</v>
      </c>
      <c r="O36" s="230">
        <v>768.65230337350158</v>
      </c>
      <c r="P36" s="230">
        <v>963.59069128989677</v>
      </c>
      <c r="Q36" s="230">
        <v>1088.6797531310954</v>
      </c>
      <c r="R36" s="230">
        <v>1250.7332584169239</v>
      </c>
      <c r="S36" s="230">
        <v>1220.3794617968038</v>
      </c>
      <c r="T36" s="230">
        <v>1470.2214120872777</v>
      </c>
      <c r="U36" s="230">
        <v>1525.7529972482853</v>
      </c>
      <c r="V36" s="230">
        <v>1556.8721735243125</v>
      </c>
      <c r="W36" s="230">
        <v>1536.5562564634329</v>
      </c>
      <c r="X36" s="230">
        <v>1493.9233697253403</v>
      </c>
      <c r="Y36" s="230">
        <v>1190.3414841423728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9939.1647012960166</v>
      </c>
      <c r="C38" s="236">
        <f t="shared" si="4"/>
        <v>9514.624079799305</v>
      </c>
      <c r="D38" s="236">
        <f t="shared" si="4"/>
        <v>9227.0138509879325</v>
      </c>
      <c r="E38" s="236">
        <f t="shared" si="4"/>
        <v>9775.1627604375353</v>
      </c>
      <c r="F38" s="236">
        <f t="shared" si="4"/>
        <v>10311.888315435728</v>
      </c>
      <c r="G38" s="236">
        <f t="shared" si="4"/>
        <v>9525.0883461828889</v>
      </c>
      <c r="H38" s="236">
        <f t="shared" si="4"/>
        <v>10041.898702474373</v>
      </c>
      <c r="I38" s="236">
        <f t="shared" si="4"/>
        <v>10361.953745493167</v>
      </c>
      <c r="J38" s="236">
        <f t="shared" si="4"/>
        <v>10110.644121160854</v>
      </c>
      <c r="K38" s="236">
        <f t="shared" si="4"/>
        <v>8211.0973192343554</v>
      </c>
      <c r="L38" s="236">
        <f t="shared" si="4"/>
        <v>8693.0348933652331</v>
      </c>
      <c r="M38" s="236">
        <f t="shared" si="4"/>
        <v>9135.1938661128152</v>
      </c>
      <c r="N38" s="236">
        <f t="shared" si="4"/>
        <v>8617.9772882445905</v>
      </c>
      <c r="O38" s="236">
        <f t="shared" si="4"/>
        <v>8426.9523379310904</v>
      </c>
      <c r="P38" s="236">
        <f t="shared" si="4"/>
        <v>8943.7759547070164</v>
      </c>
      <c r="Q38" s="236">
        <f t="shared" si="4"/>
        <v>8615.0450351002237</v>
      </c>
      <c r="R38" s="236">
        <f t="shared" si="4"/>
        <v>8369.6805043847162</v>
      </c>
      <c r="S38" s="236">
        <f t="shared" si="4"/>
        <v>8658.7023324094389</v>
      </c>
      <c r="T38" s="236">
        <f t="shared" si="4"/>
        <v>8967.7042244892</v>
      </c>
      <c r="U38" s="236">
        <f t="shared" si="4"/>
        <v>8582.7900387744558</v>
      </c>
      <c r="V38" s="236">
        <f t="shared" si="4"/>
        <v>7999.662281588221</v>
      </c>
      <c r="W38" s="236">
        <f t="shared" si="4"/>
        <v>8947.2765128898172</v>
      </c>
      <c r="X38" s="236">
        <f t="shared" si="4"/>
        <v>8358.4968107624263</v>
      </c>
      <c r="Y38" s="236">
        <f t="shared" si="4"/>
        <v>6721.3448091077489</v>
      </c>
      <c r="DA38" s="93"/>
    </row>
    <row r="39" spans="1:105" ht="12" customHeight="1" x14ac:dyDescent="0.25">
      <c r="A39" s="43" t="s">
        <v>106</v>
      </c>
      <c r="B39" s="237">
        <f>ISI!B$53</f>
        <v>4306.4380812960153</v>
      </c>
      <c r="C39" s="237">
        <f>ISI!C$53</f>
        <v>4347.9976897993056</v>
      </c>
      <c r="D39" s="237">
        <f>ISI!D$53</f>
        <v>4524.5409709879332</v>
      </c>
      <c r="E39" s="237">
        <f>ISI!E$53</f>
        <v>4769.9088804375369</v>
      </c>
      <c r="F39" s="237">
        <f>ISI!F$53</f>
        <v>4916.6470754357279</v>
      </c>
      <c r="G39" s="237">
        <f>ISI!G$53</f>
        <v>4263.3713361828886</v>
      </c>
      <c r="H39" s="237">
        <f>ISI!H$53</f>
        <v>4753.0919724743735</v>
      </c>
      <c r="I39" s="237">
        <f>ISI!I$53</f>
        <v>4845.6454354931666</v>
      </c>
      <c r="J39" s="237">
        <f>ISI!J$53</f>
        <v>4364.1163211608546</v>
      </c>
      <c r="K39" s="237">
        <f>ISI!K$53</f>
        <v>3213.6188292343559</v>
      </c>
      <c r="L39" s="237">
        <f>ISI!L$53</f>
        <v>3600.1003533652342</v>
      </c>
      <c r="M39" s="237">
        <f>ISI!M$53</f>
        <v>3877.4771461128148</v>
      </c>
      <c r="N39" s="237">
        <f>ISI!N$53</f>
        <v>3550.6166282445915</v>
      </c>
      <c r="O39" s="237">
        <f>ISI!O$53</f>
        <v>3627.657887931091</v>
      </c>
      <c r="P39" s="237">
        <f>ISI!P$53</f>
        <v>3777.5146547070158</v>
      </c>
      <c r="Q39" s="237">
        <f>ISI!Q$53</f>
        <v>3699.797235100224</v>
      </c>
      <c r="R39" s="237">
        <f>ISI!R$53</f>
        <v>3775.619144384716</v>
      </c>
      <c r="S39" s="237">
        <f>ISI!S$53</f>
        <v>3243.474942409438</v>
      </c>
      <c r="T39" s="237">
        <f>ISI!T$53</f>
        <v>3477.8702544892012</v>
      </c>
      <c r="U39" s="237">
        <f>ISI!U$53</f>
        <v>3165.539348774455</v>
      </c>
      <c r="V39" s="237">
        <f>ISI!V$53</f>
        <v>3198.1789315882211</v>
      </c>
      <c r="W39" s="237">
        <f>ISI!W$53</f>
        <v>3446.8727828898182</v>
      </c>
      <c r="X39" s="237">
        <f>ISI!X$53</f>
        <v>3101.3313607624273</v>
      </c>
      <c r="Y39" s="237">
        <f>ISI!Y$53</f>
        <v>2436.0646991077483</v>
      </c>
      <c r="DA39" s="83"/>
    </row>
    <row r="40" spans="1:105" ht="12" customHeight="1" x14ac:dyDescent="0.25">
      <c r="A40" s="44" t="s">
        <v>107</v>
      </c>
      <c r="B40" s="238">
        <f>NFM!B$72</f>
        <v>5.8906000000000001</v>
      </c>
      <c r="C40" s="238">
        <f>NFM!C$72</f>
        <v>6.1042399999999999</v>
      </c>
      <c r="D40" s="238">
        <f>NFM!D$72</f>
        <v>5.7933199999999996</v>
      </c>
      <c r="E40" s="238">
        <f>NFM!E$72</f>
        <v>5.4143600000000003</v>
      </c>
      <c r="F40" s="238">
        <f>NFM!F$72</f>
        <v>5.6364800000000006</v>
      </c>
      <c r="G40" s="238">
        <f>NFM!G$72</f>
        <v>6.7955199999999998</v>
      </c>
      <c r="H40" s="238">
        <f>NFM!H$72</f>
        <v>8.1859800000000007</v>
      </c>
      <c r="I40" s="238">
        <f>NFM!I$72</f>
        <v>7.4545199999999996</v>
      </c>
      <c r="J40" s="238">
        <f>NFM!J$72</f>
        <v>8.8117999999999999</v>
      </c>
      <c r="K40" s="238">
        <f>NFM!K$72</f>
        <v>7.4733999999999998</v>
      </c>
      <c r="L40" s="238">
        <f>NFM!L$72</f>
        <v>8.4947599999999994</v>
      </c>
      <c r="M40" s="238">
        <f>NFM!M$72</f>
        <v>8.0581199999999988</v>
      </c>
      <c r="N40" s="238">
        <f>NFM!N$72</f>
        <v>9.6860400000000002</v>
      </c>
      <c r="O40" s="238">
        <f>NFM!O$72</f>
        <v>9.1743600000000001</v>
      </c>
      <c r="P40" s="238">
        <f>NFM!P$72</f>
        <v>9.4535999999999998</v>
      </c>
      <c r="Q40" s="238">
        <f>NFM!Q$72</f>
        <v>9.2218</v>
      </c>
      <c r="R40" s="238">
        <f>NFM!R$72</f>
        <v>9.8533200000000001</v>
      </c>
      <c r="S40" s="238">
        <f>NFM!S$72</f>
        <v>11.709160000000001</v>
      </c>
      <c r="T40" s="238">
        <f>NFM!T$72</f>
        <v>10.69384</v>
      </c>
      <c r="U40" s="238">
        <f>NFM!U$72</f>
        <v>11.176959999999999</v>
      </c>
      <c r="V40" s="238">
        <f>NFM!V$72</f>
        <v>9.6059199999999993</v>
      </c>
      <c r="W40" s="238">
        <f>NFM!W$72</f>
        <v>10.64772</v>
      </c>
      <c r="X40" s="238">
        <f>NFM!X$72</f>
        <v>9.8632799999999996</v>
      </c>
      <c r="Y40" s="238">
        <f>NFM!Y$72</f>
        <v>10.20852</v>
      </c>
      <c r="DA40" s="94"/>
    </row>
    <row r="41" spans="1:105" ht="12" customHeight="1" x14ac:dyDescent="0.25">
      <c r="A41" s="44" t="s">
        <v>108</v>
      </c>
      <c r="B41" s="238">
        <f>CHI!B$78</f>
        <v>1852.8036300000001</v>
      </c>
      <c r="C41" s="238">
        <f>CHI!C$78</f>
        <v>1726.91347</v>
      </c>
      <c r="D41" s="238">
        <f>CHI!D$78</f>
        <v>1536.0294699999999</v>
      </c>
      <c r="E41" s="238">
        <f>CHI!E$78</f>
        <v>1731.2971700000001</v>
      </c>
      <c r="F41" s="238">
        <f>CHI!F$78</f>
        <v>1941.4637499999999</v>
      </c>
      <c r="G41" s="238">
        <f>CHI!G$78</f>
        <v>1787.9676300000001</v>
      </c>
      <c r="H41" s="238">
        <f>CHI!H$78</f>
        <v>1705.7713699999999</v>
      </c>
      <c r="I41" s="238">
        <f>CHI!I$78</f>
        <v>1537.2906700000001</v>
      </c>
      <c r="J41" s="238">
        <f>CHI!J$78</f>
        <v>1951.12086</v>
      </c>
      <c r="K41" s="238">
        <f>CHI!K$78</f>
        <v>1814.25908</v>
      </c>
      <c r="L41" s="238">
        <f>CHI!L$78</f>
        <v>1921.1757700000001</v>
      </c>
      <c r="M41" s="238">
        <f>CHI!M$78</f>
        <v>1766.52604</v>
      </c>
      <c r="N41" s="238">
        <f>CHI!N$78</f>
        <v>1855.41698</v>
      </c>
      <c r="O41" s="238">
        <f>CHI!O$78</f>
        <v>1760.92299</v>
      </c>
      <c r="P41" s="238">
        <f>CHI!P$78</f>
        <v>1989.4764600000001</v>
      </c>
      <c r="Q41" s="238">
        <f>CHI!Q$78</f>
        <v>1679.8783599999999</v>
      </c>
      <c r="R41" s="238">
        <f>CHI!R$78</f>
        <v>1222.11934</v>
      </c>
      <c r="S41" s="238">
        <f>CHI!S$78</f>
        <v>1957.7709600000001</v>
      </c>
      <c r="T41" s="238">
        <f>CHI!T$78</f>
        <v>1812.7541799999999</v>
      </c>
      <c r="U41" s="238">
        <f>CHI!U$78</f>
        <v>1807.0937699999999</v>
      </c>
      <c r="V41" s="238">
        <f>CHI!V$78</f>
        <v>1442.193</v>
      </c>
      <c r="W41" s="238">
        <f>CHI!W$78</f>
        <v>1907.8692000000001</v>
      </c>
      <c r="X41" s="238">
        <f>CHI!X$78</f>
        <v>1843.46975</v>
      </c>
      <c r="Y41" s="238">
        <f>CHI!Y$78</f>
        <v>1557.33806</v>
      </c>
      <c r="DA41" s="94"/>
    </row>
    <row r="42" spans="1:105" ht="12" customHeight="1" x14ac:dyDescent="0.25">
      <c r="A42" s="44" t="s">
        <v>109</v>
      </c>
      <c r="B42" s="238">
        <f>NMM!B$58</f>
        <v>3633.3666499999999</v>
      </c>
      <c r="C42" s="238">
        <f>NMM!C$58</f>
        <v>3322.4140999999995</v>
      </c>
      <c r="D42" s="238">
        <f>NMM!D$58</f>
        <v>3064.16275</v>
      </c>
      <c r="E42" s="238">
        <f>NMM!E$58</f>
        <v>3165.5509799999995</v>
      </c>
      <c r="F42" s="238">
        <f>NMM!F$58</f>
        <v>3330.4117799999999</v>
      </c>
      <c r="G42" s="238">
        <f>NMM!G$58</f>
        <v>3345.75137</v>
      </c>
      <c r="H42" s="238">
        <f>NMM!H$58</f>
        <v>3445.5064699999994</v>
      </c>
      <c r="I42" s="238">
        <f>NMM!I$58</f>
        <v>3826.5900900000001</v>
      </c>
      <c r="J42" s="238">
        <f>NMM!J$58</f>
        <v>3674.7230600000003</v>
      </c>
      <c r="K42" s="238">
        <f>NMM!K$58</f>
        <v>3075.55969</v>
      </c>
      <c r="L42" s="238">
        <f>NMM!L$58</f>
        <v>3048.4169999999999</v>
      </c>
      <c r="M42" s="238">
        <f>NMM!M$58</f>
        <v>3356.7950199999996</v>
      </c>
      <c r="N42" s="238">
        <f>NMM!N$58</f>
        <v>3092.4005099999995</v>
      </c>
      <c r="O42" s="238">
        <f>NMM!O$58</f>
        <v>2912.5179099999996</v>
      </c>
      <c r="P42" s="238">
        <f>NMM!P$58</f>
        <v>3049.89914</v>
      </c>
      <c r="Q42" s="238">
        <f>NMM!Q$58</f>
        <v>3084.2403199999999</v>
      </c>
      <c r="R42" s="238">
        <f>NMM!R$58</f>
        <v>3220.2684300000005</v>
      </c>
      <c r="S42" s="238">
        <f>NMM!S$58</f>
        <v>3298.4286500000003</v>
      </c>
      <c r="T42" s="238">
        <f>NMM!T$58</f>
        <v>3505.1629199999998</v>
      </c>
      <c r="U42" s="238">
        <f>NMM!U$58</f>
        <v>3442.4777900000004</v>
      </c>
      <c r="V42" s="238">
        <f>NMM!V$58</f>
        <v>3218.44265</v>
      </c>
      <c r="W42" s="238">
        <f>NMM!W$58</f>
        <v>3443.9555400000004</v>
      </c>
      <c r="X42" s="238">
        <f>NMM!X$58</f>
        <v>3279.4267299999997</v>
      </c>
      <c r="Y42" s="238">
        <f>NMM!Y$58</f>
        <v>2595.8497500000003</v>
      </c>
      <c r="DA42" s="94"/>
    </row>
    <row r="43" spans="1:105" ht="12" customHeight="1" x14ac:dyDescent="0.25">
      <c r="A43" s="45" t="s">
        <v>110</v>
      </c>
      <c r="B43" s="239">
        <v>140.66574</v>
      </c>
      <c r="C43" s="239">
        <v>111.19458</v>
      </c>
      <c r="D43" s="239">
        <v>96.487340000000003</v>
      </c>
      <c r="E43" s="239">
        <v>102.99137</v>
      </c>
      <c r="F43" s="239">
        <v>117.72923</v>
      </c>
      <c r="G43" s="239">
        <v>121.20249</v>
      </c>
      <c r="H43" s="239">
        <v>129.34290999999999</v>
      </c>
      <c r="I43" s="239">
        <v>144.97302999999999</v>
      </c>
      <c r="J43" s="239">
        <v>111.87208</v>
      </c>
      <c r="K43" s="239">
        <v>100.18631999999999</v>
      </c>
      <c r="L43" s="239">
        <v>114.84701</v>
      </c>
      <c r="M43" s="239">
        <v>126.33754</v>
      </c>
      <c r="N43" s="239">
        <v>109.85713</v>
      </c>
      <c r="O43" s="239">
        <v>116.67919000000001</v>
      </c>
      <c r="P43" s="239">
        <v>117.43210000000001</v>
      </c>
      <c r="Q43" s="239">
        <v>141.90732</v>
      </c>
      <c r="R43" s="239">
        <v>141.82026999999999</v>
      </c>
      <c r="S43" s="239">
        <v>147.31862000000001</v>
      </c>
      <c r="T43" s="239">
        <v>161.22302999999999</v>
      </c>
      <c r="U43" s="239">
        <v>156.50217000000001</v>
      </c>
      <c r="V43" s="239">
        <v>131.24178000000001</v>
      </c>
      <c r="W43" s="239">
        <v>137.93127000000001</v>
      </c>
      <c r="X43" s="239">
        <v>124.40569000000001</v>
      </c>
      <c r="Y43" s="239">
        <v>121.88378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0.99999999999999989</v>
      </c>
      <c r="O47" s="232">
        <f t="shared" si="5"/>
        <v>0.99999999999999989</v>
      </c>
      <c r="P47" s="232">
        <f t="shared" si="5"/>
        <v>0.99999999999999989</v>
      </c>
      <c r="Q47" s="232">
        <f t="shared" si="5"/>
        <v>1</v>
      </c>
      <c r="R47" s="232">
        <f t="shared" si="5"/>
        <v>1</v>
      </c>
      <c r="S47" s="232">
        <f t="shared" si="5"/>
        <v>0.99999999999999989</v>
      </c>
      <c r="T47" s="232">
        <f t="shared" si="5"/>
        <v>0.99999999999999989</v>
      </c>
      <c r="U47" s="232">
        <f t="shared" si="5"/>
        <v>1</v>
      </c>
      <c r="V47" s="232">
        <f t="shared" si="5"/>
        <v>1</v>
      </c>
      <c r="W47" s="232">
        <f t="shared" si="5"/>
        <v>0.99999999999999989</v>
      </c>
      <c r="X47" s="232">
        <f t="shared" si="5"/>
        <v>1</v>
      </c>
      <c r="Y47" s="232">
        <f t="shared" si="5"/>
        <v>0.99999999999999989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9.4551941886497383E-3</v>
      </c>
      <c r="C52" s="233">
        <f t="shared" si="10"/>
        <v>8.4128463733512716E-3</v>
      </c>
      <c r="D52" s="233">
        <f t="shared" si="10"/>
        <v>8.9394177669592911E-3</v>
      </c>
      <c r="E52" s="233">
        <f t="shared" si="10"/>
        <v>8.8443008003973693E-3</v>
      </c>
      <c r="F52" s="233">
        <f t="shared" si="10"/>
        <v>8.2688198012618366E-3</v>
      </c>
      <c r="G52" s="233">
        <f t="shared" si="10"/>
        <v>8.8459763672053427E-3</v>
      </c>
      <c r="H52" s="233">
        <f t="shared" si="10"/>
        <v>8.60695992069372E-3</v>
      </c>
      <c r="I52" s="233">
        <f t="shared" si="10"/>
        <v>8.0144374440564055E-3</v>
      </c>
      <c r="J52" s="233">
        <f t="shared" si="10"/>
        <v>7.2139665243096248E-3</v>
      </c>
      <c r="K52" s="233">
        <f t="shared" si="10"/>
        <v>7.9389299535906396E-3</v>
      </c>
      <c r="L52" s="233">
        <f t="shared" si="10"/>
        <v>8.4895457731958539E-3</v>
      </c>
      <c r="M52" s="233">
        <f t="shared" si="10"/>
        <v>7.8041768840531158E-3</v>
      </c>
      <c r="N52" s="233">
        <f t="shared" si="10"/>
        <v>7.948642213431405E-3</v>
      </c>
      <c r="O52" s="233">
        <f t="shared" si="10"/>
        <v>8.245078799055951E-3</v>
      </c>
      <c r="P52" s="233">
        <f t="shared" si="10"/>
        <v>6.9162536479480006E-3</v>
      </c>
      <c r="Q52" s="233">
        <f t="shared" si="10"/>
        <v>6.8887403669309318E-3</v>
      </c>
      <c r="R52" s="233">
        <f t="shared" si="10"/>
        <v>6.8722341550798722E-3</v>
      </c>
      <c r="S52" s="233">
        <f t="shared" si="10"/>
        <v>7.2448024864686655E-3</v>
      </c>
      <c r="T52" s="233">
        <f t="shared" si="10"/>
        <v>6.579762543448082E-3</v>
      </c>
      <c r="U52" s="233">
        <f t="shared" si="10"/>
        <v>7.2519742776311989E-3</v>
      </c>
      <c r="V52" s="233">
        <f t="shared" si="10"/>
        <v>7.6656910146321571E-3</v>
      </c>
      <c r="W52" s="233">
        <f t="shared" si="10"/>
        <v>8.219537675062857E-3</v>
      </c>
      <c r="X52" s="233">
        <f t="shared" si="10"/>
        <v>7.7233355901306462E-3</v>
      </c>
      <c r="Y52" s="233">
        <f t="shared" si="10"/>
        <v>7.5859798121224219E-3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0.19683856058565646</v>
      </c>
      <c r="C53" s="234">
        <f t="shared" si="11"/>
        <v>0.16706212521004413</v>
      </c>
      <c r="D53" s="234">
        <f t="shared" si="11"/>
        <v>0.17198872680147764</v>
      </c>
      <c r="E53" s="234">
        <f t="shared" si="11"/>
        <v>0.18504601641748916</v>
      </c>
      <c r="F53" s="234">
        <f t="shared" si="11"/>
        <v>0.18542778501154389</v>
      </c>
      <c r="G53" s="234">
        <f t="shared" si="11"/>
        <v>0.18542004863466516</v>
      </c>
      <c r="H53" s="234">
        <f t="shared" si="11"/>
        <v>0.18312715161153986</v>
      </c>
      <c r="I53" s="234">
        <f t="shared" si="11"/>
        <v>0.16211814885015144</v>
      </c>
      <c r="J53" s="234">
        <f t="shared" si="11"/>
        <v>0.1517951345865079</v>
      </c>
      <c r="K53" s="234">
        <f t="shared" si="11"/>
        <v>0.18674056079910456</v>
      </c>
      <c r="L53" s="234">
        <f t="shared" si="11"/>
        <v>0.15670151986648187</v>
      </c>
      <c r="M53" s="234">
        <f t="shared" si="11"/>
        <v>0.14742782957184072</v>
      </c>
      <c r="N53" s="234">
        <f t="shared" si="11"/>
        <v>0.15181218785394729</v>
      </c>
      <c r="O53" s="234">
        <f t="shared" si="11"/>
        <v>0.14539560993436892</v>
      </c>
      <c r="P53" s="234">
        <f t="shared" si="11"/>
        <v>0.14645195379193873</v>
      </c>
      <c r="Q53" s="234">
        <f t="shared" si="11"/>
        <v>0.15154133568851033</v>
      </c>
      <c r="R53" s="234">
        <f t="shared" si="11"/>
        <v>0.12992347846366065</v>
      </c>
      <c r="S53" s="234">
        <f t="shared" si="11"/>
        <v>0.14036866762354921</v>
      </c>
      <c r="T53" s="234">
        <f t="shared" si="11"/>
        <v>0.13624737127234468</v>
      </c>
      <c r="U53" s="234">
        <f t="shared" si="11"/>
        <v>0.13841987493663746</v>
      </c>
      <c r="V53" s="234">
        <f t="shared" si="11"/>
        <v>0.14792876071424732</v>
      </c>
      <c r="W53" s="234">
        <f t="shared" si="11"/>
        <v>0.14776540034521457</v>
      </c>
      <c r="X53" s="234">
        <f t="shared" si="11"/>
        <v>0.15344731498348108</v>
      </c>
      <c r="Y53" s="234">
        <f t="shared" si="11"/>
        <v>0.16976358555903334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0.49917804097549623</v>
      </c>
      <c r="C54" s="235">
        <f t="shared" si="12"/>
        <v>0.52445532084883983</v>
      </c>
      <c r="D54" s="235">
        <f t="shared" si="12"/>
        <v>0.50654331546810938</v>
      </c>
      <c r="E54" s="235">
        <f t="shared" si="12"/>
        <v>0.4822838487379027</v>
      </c>
      <c r="F54" s="235">
        <f t="shared" si="12"/>
        <v>0.47210519450713928</v>
      </c>
      <c r="G54" s="235">
        <f t="shared" si="12"/>
        <v>0.48258815619262568</v>
      </c>
      <c r="H54" s="235">
        <f t="shared" si="12"/>
        <v>0.46873986531153228</v>
      </c>
      <c r="I54" s="235">
        <f t="shared" si="12"/>
        <v>0.46414689439555107</v>
      </c>
      <c r="J54" s="235">
        <f t="shared" si="12"/>
        <v>0.46936512704010874</v>
      </c>
      <c r="K54" s="235">
        <f t="shared" si="12"/>
        <v>0.46863958718169352</v>
      </c>
      <c r="L54" s="235">
        <f t="shared" si="12"/>
        <v>0.4381919277526079</v>
      </c>
      <c r="M54" s="235">
        <f t="shared" si="12"/>
        <v>0.42671811991864167</v>
      </c>
      <c r="N54" s="235">
        <f t="shared" si="12"/>
        <v>0.43202242532683405</v>
      </c>
      <c r="O54" s="235">
        <f t="shared" si="12"/>
        <v>0.42784953505612516</v>
      </c>
      <c r="P54" s="235">
        <f t="shared" si="12"/>
        <v>0.409097536178954</v>
      </c>
      <c r="Q54" s="235">
        <f t="shared" si="12"/>
        <v>0.41656097412918996</v>
      </c>
      <c r="R54" s="235">
        <f t="shared" si="12"/>
        <v>0.43971122458047307</v>
      </c>
      <c r="S54" s="235">
        <f t="shared" si="12"/>
        <v>0.43626187161582403</v>
      </c>
      <c r="T54" s="235">
        <f t="shared" si="12"/>
        <v>0.43650951795275517</v>
      </c>
      <c r="U54" s="235">
        <f t="shared" si="12"/>
        <v>0.43026610381941333</v>
      </c>
      <c r="V54" s="235">
        <f t="shared" si="12"/>
        <v>0.44060647710792983</v>
      </c>
      <c r="W54" s="235">
        <f t="shared" si="12"/>
        <v>0.43147475235599902</v>
      </c>
      <c r="X54" s="235">
        <f t="shared" si="12"/>
        <v>0.41838910429086767</v>
      </c>
      <c r="Y54" s="235">
        <f t="shared" si="12"/>
        <v>0.41899045100836058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0.29452820425019749</v>
      </c>
      <c r="C55" s="240">
        <f t="shared" si="13"/>
        <v>0.3000697075677648</v>
      </c>
      <c r="D55" s="240">
        <f t="shared" si="13"/>
        <v>0.31252853996345364</v>
      </c>
      <c r="E55" s="240">
        <f t="shared" si="13"/>
        <v>0.32382583404421078</v>
      </c>
      <c r="F55" s="240">
        <f t="shared" si="13"/>
        <v>0.33419820068005501</v>
      </c>
      <c r="G55" s="240">
        <f t="shared" si="13"/>
        <v>0.32314581880550386</v>
      </c>
      <c r="H55" s="240">
        <f t="shared" si="13"/>
        <v>0.33952602315623409</v>
      </c>
      <c r="I55" s="240">
        <f t="shared" si="13"/>
        <v>0.36572051931024108</v>
      </c>
      <c r="J55" s="240">
        <f t="shared" si="13"/>
        <v>0.37162577184907375</v>
      </c>
      <c r="K55" s="240">
        <f t="shared" si="13"/>
        <v>0.33668092206561129</v>
      </c>
      <c r="L55" s="240">
        <f t="shared" si="13"/>
        <v>0.39661700660771432</v>
      </c>
      <c r="M55" s="240">
        <f t="shared" si="13"/>
        <v>0.41804987362546447</v>
      </c>
      <c r="N55" s="240">
        <f t="shared" si="13"/>
        <v>0.40821674460578716</v>
      </c>
      <c r="O55" s="240">
        <f t="shared" si="13"/>
        <v>0.41850977621044982</v>
      </c>
      <c r="P55" s="240">
        <f t="shared" si="13"/>
        <v>0.43753425638115917</v>
      </c>
      <c r="Q55" s="240">
        <f t="shared" si="13"/>
        <v>0.4250089498153688</v>
      </c>
      <c r="R55" s="240">
        <f t="shared" si="13"/>
        <v>0.42349306280078652</v>
      </c>
      <c r="S55" s="240">
        <f t="shared" si="13"/>
        <v>0.41612465827415801</v>
      </c>
      <c r="T55" s="240">
        <f t="shared" si="13"/>
        <v>0.42066334823145202</v>
      </c>
      <c r="U55" s="240">
        <f t="shared" si="13"/>
        <v>0.42406204696631805</v>
      </c>
      <c r="V55" s="240">
        <f t="shared" si="13"/>
        <v>0.40379907116319064</v>
      </c>
      <c r="W55" s="240">
        <f t="shared" si="13"/>
        <v>0.41254030962372346</v>
      </c>
      <c r="X55" s="240">
        <f t="shared" si="13"/>
        <v>0.4204402451355207</v>
      </c>
      <c r="Y55" s="240">
        <f t="shared" si="13"/>
        <v>0.40365998362048361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CZ: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2535.6436106058045</v>
      </c>
      <c r="C3" s="203">
        <f t="shared" si="0"/>
        <v>2487.0972434819132</v>
      </c>
      <c r="D3" s="203">
        <f t="shared" si="0"/>
        <v>2245.2494732886435</v>
      </c>
      <c r="E3" s="203">
        <f t="shared" si="0"/>
        <v>2230.3986876437721</v>
      </c>
      <c r="F3" s="203">
        <f t="shared" si="0"/>
        <v>2690.8352584765412</v>
      </c>
      <c r="G3" s="203">
        <f t="shared" si="0"/>
        <v>3250.1285825524174</v>
      </c>
      <c r="H3" s="203">
        <f t="shared" si="0"/>
        <v>3235.5524870283093</v>
      </c>
      <c r="I3" s="203">
        <f t="shared" si="0"/>
        <v>3182.9570294612058</v>
      </c>
      <c r="J3" s="203">
        <f t="shared" si="0"/>
        <v>2694.0148598128321</v>
      </c>
      <c r="K3" s="203">
        <f t="shared" si="0"/>
        <v>1545.3962219286968</v>
      </c>
      <c r="L3" s="203">
        <f t="shared" si="0"/>
        <v>1371.5038566116416</v>
      </c>
      <c r="M3" s="203">
        <f t="shared" si="0"/>
        <v>1776.2294211011554</v>
      </c>
      <c r="N3" s="203">
        <f t="shared" si="0"/>
        <v>1498.3978358267284</v>
      </c>
      <c r="O3" s="203">
        <f t="shared" si="0"/>
        <v>1697.6473750354528</v>
      </c>
      <c r="P3" s="203">
        <f t="shared" si="0"/>
        <v>2081.7380476789713</v>
      </c>
      <c r="Q3" s="203">
        <f t="shared" si="0"/>
        <v>1996.4821401272382</v>
      </c>
      <c r="R3" s="203">
        <f t="shared" si="0"/>
        <v>1877.9582375423179</v>
      </c>
      <c r="S3" s="203">
        <f t="shared" si="0"/>
        <v>1633.4971116313106</v>
      </c>
      <c r="T3" s="203">
        <f t="shared" si="0"/>
        <v>1783.0065532465935</v>
      </c>
      <c r="U3" s="203">
        <f t="shared" si="0"/>
        <v>1487.0382196672053</v>
      </c>
      <c r="V3" s="203">
        <f t="shared" si="0"/>
        <v>1138.0474968830824</v>
      </c>
      <c r="W3" s="203">
        <f t="shared" si="0"/>
        <v>1067.564893494198</v>
      </c>
      <c r="X3" s="203">
        <f t="shared" si="0"/>
        <v>915.92614600377703</v>
      </c>
      <c r="Y3" s="203">
        <f t="shared" si="0"/>
        <v>810.06693005173179</v>
      </c>
      <c r="DA3" s="112"/>
    </row>
    <row r="4" spans="1:105" ht="12" customHeight="1" x14ac:dyDescent="0.25">
      <c r="A4" s="50" t="s">
        <v>43</v>
      </c>
      <c r="B4" s="241">
        <v>2348.6643287199572</v>
      </c>
      <c r="C4" s="241">
        <v>2289.0687975072428</v>
      </c>
      <c r="D4" s="241">
        <v>2086.0930744017678</v>
      </c>
      <c r="E4" s="241">
        <v>2097.6104464933401</v>
      </c>
      <c r="F4" s="241">
        <v>2515.3851357033882</v>
      </c>
      <c r="G4" s="241">
        <v>2992.5108596344262</v>
      </c>
      <c r="H4" s="241">
        <v>2996.0488464717068</v>
      </c>
      <c r="I4" s="241">
        <v>2920.646823519196</v>
      </c>
      <c r="J4" s="241">
        <v>2460.5616633956438</v>
      </c>
      <c r="K4" s="241">
        <v>1445.8512878542549</v>
      </c>
      <c r="L4" s="241">
        <v>1275.093720617356</v>
      </c>
      <c r="M4" s="241">
        <v>1649.719579635524</v>
      </c>
      <c r="N4" s="241">
        <v>1402.9746104456831</v>
      </c>
      <c r="O4" s="241">
        <v>1592.73507822904</v>
      </c>
      <c r="P4" s="241">
        <v>1961.8621199266649</v>
      </c>
      <c r="Q4" s="241">
        <v>1877.3080923076759</v>
      </c>
      <c r="R4" s="241">
        <v>1787.351056466968</v>
      </c>
      <c r="S4" s="241">
        <v>1557.288234056065</v>
      </c>
      <c r="T4" s="241">
        <v>1705.149885873617</v>
      </c>
      <c r="U4" s="241">
        <v>1419.00673777204</v>
      </c>
      <c r="V4" s="241">
        <v>1093.044586300244</v>
      </c>
      <c r="W4" s="241">
        <v>1025.491499386806</v>
      </c>
      <c r="X4" s="241">
        <v>885.50862846034317</v>
      </c>
      <c r="Y4" s="241">
        <v>779.51173249533304</v>
      </c>
      <c r="DA4" s="83" t="s">
        <v>113</v>
      </c>
    </row>
    <row r="5" spans="1:105" ht="12" customHeight="1" x14ac:dyDescent="0.25">
      <c r="A5" s="49" t="s">
        <v>44</v>
      </c>
      <c r="B5" s="242">
        <v>186.97928188584731</v>
      </c>
      <c r="C5" s="242">
        <v>198.0284459746704</v>
      </c>
      <c r="D5" s="242">
        <v>159.15639888687559</v>
      </c>
      <c r="E5" s="242">
        <v>132.78824115043199</v>
      </c>
      <c r="F5" s="242">
        <v>175.450122773153</v>
      </c>
      <c r="G5" s="242">
        <v>257.61772291799122</v>
      </c>
      <c r="H5" s="242">
        <v>239.50364055660251</v>
      </c>
      <c r="I5" s="242">
        <v>262.31020594200982</v>
      </c>
      <c r="J5" s="242">
        <v>233.45319641718831</v>
      </c>
      <c r="K5" s="242">
        <v>99.544934074441926</v>
      </c>
      <c r="L5" s="242">
        <v>96.410135994285611</v>
      </c>
      <c r="M5" s="242">
        <v>126.5098414656313</v>
      </c>
      <c r="N5" s="242">
        <v>95.423225381045313</v>
      </c>
      <c r="O5" s="242">
        <v>104.9122968064128</v>
      </c>
      <c r="P5" s="242">
        <v>119.8759277523063</v>
      </c>
      <c r="Q5" s="242">
        <v>119.1740478195622</v>
      </c>
      <c r="R5" s="242">
        <v>90.607181075349899</v>
      </c>
      <c r="S5" s="242">
        <v>76.208877575245651</v>
      </c>
      <c r="T5" s="242">
        <v>77.856667372976517</v>
      </c>
      <c r="U5" s="242">
        <v>68.031481895165371</v>
      </c>
      <c r="V5" s="242">
        <v>45.002910582838467</v>
      </c>
      <c r="W5" s="242">
        <v>42.073394107392012</v>
      </c>
      <c r="X5" s="242">
        <v>30.41751754343386</v>
      </c>
      <c r="Y5" s="242">
        <v>30.555197556398749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6216</v>
      </c>
      <c r="C7" s="203">
        <f t="shared" si="1"/>
        <v>6315.8720000000003</v>
      </c>
      <c r="D7" s="203">
        <f t="shared" si="1"/>
        <v>6512.0290000000005</v>
      </c>
      <c r="E7" s="203">
        <f t="shared" si="1"/>
        <v>6783.2730000000001</v>
      </c>
      <c r="F7" s="203">
        <f t="shared" si="1"/>
        <v>7032.9920000000002</v>
      </c>
      <c r="G7" s="203">
        <f t="shared" si="1"/>
        <v>6188.8010000000013</v>
      </c>
      <c r="H7" s="203">
        <f t="shared" si="1"/>
        <v>6861.7939999999999</v>
      </c>
      <c r="I7" s="203">
        <f t="shared" si="1"/>
        <v>7058.933</v>
      </c>
      <c r="J7" s="203">
        <f t="shared" si="1"/>
        <v>6387.0350000000008</v>
      </c>
      <c r="K7" s="203">
        <f t="shared" si="1"/>
        <v>4593.643</v>
      </c>
      <c r="L7" s="203">
        <f t="shared" si="1"/>
        <v>5179.6039999999994</v>
      </c>
      <c r="M7" s="203">
        <f t="shared" si="1"/>
        <v>5583.1869999999999</v>
      </c>
      <c r="N7" s="203">
        <f t="shared" si="1"/>
        <v>5072.0820000000003</v>
      </c>
      <c r="O7" s="203">
        <f t="shared" si="1"/>
        <v>5171.2550000000001</v>
      </c>
      <c r="P7" s="203">
        <f t="shared" si="1"/>
        <v>5360.0450000000001</v>
      </c>
      <c r="Q7" s="203">
        <f t="shared" si="1"/>
        <v>5261.5910000000003</v>
      </c>
      <c r="R7" s="203">
        <f t="shared" si="1"/>
        <v>5305.4930000000004</v>
      </c>
      <c r="S7" s="203">
        <f t="shared" si="1"/>
        <v>4550.058</v>
      </c>
      <c r="T7" s="203">
        <f t="shared" si="1"/>
        <v>4863.5550000000003</v>
      </c>
      <c r="U7" s="203">
        <f t="shared" si="1"/>
        <v>4436.8320000000003</v>
      </c>
      <c r="V7" s="203">
        <f t="shared" si="1"/>
        <v>4454.8509999999997</v>
      </c>
      <c r="W7" s="203">
        <f t="shared" si="1"/>
        <v>4801.2649999999994</v>
      </c>
      <c r="X7" s="203">
        <f t="shared" si="1"/>
        <v>4292.3919999999998</v>
      </c>
      <c r="Y7" s="203">
        <f t="shared" si="1"/>
        <v>3387.0639999999989</v>
      </c>
      <c r="DA7" s="112"/>
    </row>
    <row r="8" spans="1:105" ht="12" customHeight="1" x14ac:dyDescent="0.25">
      <c r="A8" s="50" t="s">
        <v>43</v>
      </c>
      <c r="B8" s="241">
        <v>5693</v>
      </c>
      <c r="C8" s="241">
        <v>5742.5020000000004</v>
      </c>
      <c r="D8" s="241">
        <v>5983.8880000000008</v>
      </c>
      <c r="E8" s="241">
        <v>6319.5659999999998</v>
      </c>
      <c r="F8" s="241">
        <v>6508.38</v>
      </c>
      <c r="G8" s="241">
        <v>5631.2990000000009</v>
      </c>
      <c r="H8" s="241">
        <v>6283.317</v>
      </c>
      <c r="I8" s="241">
        <v>6397.0050000000001</v>
      </c>
      <c r="J8" s="241">
        <v>5757.2790000000005</v>
      </c>
      <c r="K8" s="241">
        <v>4254.4520000000002</v>
      </c>
      <c r="L8" s="241">
        <v>4761.5379999999996</v>
      </c>
      <c r="M8" s="241">
        <v>5127.7849999999999</v>
      </c>
      <c r="N8" s="241">
        <v>4701.0439999999999</v>
      </c>
      <c r="O8" s="241">
        <v>4804.5309999999999</v>
      </c>
      <c r="P8" s="241">
        <v>5006.3900000000003</v>
      </c>
      <c r="Q8" s="241">
        <v>4901.7780000000002</v>
      </c>
      <c r="R8" s="241">
        <v>5010.9500000000007</v>
      </c>
      <c r="S8" s="241">
        <v>4305.741</v>
      </c>
      <c r="T8" s="241">
        <v>4618.9920000000002</v>
      </c>
      <c r="U8" s="241">
        <v>4202.8119999999999</v>
      </c>
      <c r="V8" s="241">
        <v>4249.9279999999999</v>
      </c>
      <c r="W8" s="241">
        <v>4580.4069999999992</v>
      </c>
      <c r="X8" s="241">
        <v>4124.9889999999996</v>
      </c>
      <c r="Y8" s="241">
        <v>3238.032999999999</v>
      </c>
      <c r="DA8" s="83" t="s">
        <v>116</v>
      </c>
    </row>
    <row r="9" spans="1:105" ht="12" customHeight="1" x14ac:dyDescent="0.25">
      <c r="A9" s="49" t="s">
        <v>44</v>
      </c>
      <c r="B9" s="242">
        <v>523</v>
      </c>
      <c r="C9" s="242">
        <v>573.37</v>
      </c>
      <c r="D9" s="242">
        <v>528.14099999999996</v>
      </c>
      <c r="E9" s="242">
        <v>463.70699999999999</v>
      </c>
      <c r="F9" s="242">
        <v>524.61199999999997</v>
      </c>
      <c r="G9" s="242">
        <v>557.50199999999995</v>
      </c>
      <c r="H9" s="242">
        <v>578.47699999999998</v>
      </c>
      <c r="I9" s="242">
        <v>661.928</v>
      </c>
      <c r="J9" s="242">
        <v>629.75599999999997</v>
      </c>
      <c r="K9" s="242">
        <v>339.19099999999997</v>
      </c>
      <c r="L9" s="242">
        <v>418.06599999999997</v>
      </c>
      <c r="M9" s="242">
        <v>455.40199999999999</v>
      </c>
      <c r="N9" s="242">
        <v>371.03800000000001</v>
      </c>
      <c r="O9" s="242">
        <v>366.72399999999999</v>
      </c>
      <c r="P9" s="242">
        <v>353.65499999999997</v>
      </c>
      <c r="Q9" s="242">
        <v>359.81299999999999</v>
      </c>
      <c r="R9" s="242">
        <v>294.54300000000001</v>
      </c>
      <c r="S9" s="242">
        <v>244.31700000000001</v>
      </c>
      <c r="T9" s="242">
        <v>244.56299999999999</v>
      </c>
      <c r="U9" s="242">
        <v>234.02</v>
      </c>
      <c r="V9" s="242">
        <v>204.923</v>
      </c>
      <c r="W9" s="242">
        <v>220.858</v>
      </c>
      <c r="X9" s="242">
        <v>167.40299999999999</v>
      </c>
      <c r="Y9" s="242">
        <v>149.03100000000001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6624.2105263157891</v>
      </c>
      <c r="C11" s="203">
        <f t="shared" si="2"/>
        <v>7189.6622811770194</v>
      </c>
      <c r="D11" s="203">
        <f t="shared" si="2"/>
        <v>7131.0872535349963</v>
      </c>
      <c r="E11" s="203">
        <f t="shared" si="2"/>
        <v>7696.5390083962266</v>
      </c>
      <c r="F11" s="203">
        <f t="shared" si="2"/>
        <v>7696.5390083962266</v>
      </c>
      <c r="G11" s="203">
        <f t="shared" si="2"/>
        <v>7189.6622811770194</v>
      </c>
      <c r="H11" s="203">
        <f t="shared" si="2"/>
        <v>7755.1140360382497</v>
      </c>
      <c r="I11" s="203">
        <f t="shared" si="2"/>
        <v>7872.2640913222958</v>
      </c>
      <c r="J11" s="203">
        <f t="shared" si="2"/>
        <v>7813.6890636802727</v>
      </c>
      <c r="K11" s="203">
        <f t="shared" si="2"/>
        <v>7248.2373088190425</v>
      </c>
      <c r="L11" s="203">
        <f t="shared" si="2"/>
        <v>7248.2373088190425</v>
      </c>
      <c r="M11" s="203">
        <f t="shared" si="2"/>
        <v>7189.6622811770194</v>
      </c>
      <c r="N11" s="203">
        <f t="shared" si="2"/>
        <v>7189.6622811770194</v>
      </c>
      <c r="O11" s="203">
        <f t="shared" si="2"/>
        <v>6624.2105263157891</v>
      </c>
      <c r="P11" s="203">
        <f t="shared" si="2"/>
        <v>6624.2105263157891</v>
      </c>
      <c r="Q11" s="203">
        <f t="shared" si="2"/>
        <v>6565.6354986737661</v>
      </c>
      <c r="R11" s="203">
        <f t="shared" si="2"/>
        <v>6000.1837438125358</v>
      </c>
      <c r="S11" s="203">
        <f t="shared" si="2"/>
        <v>6000.1837438125358</v>
      </c>
      <c r="T11" s="203">
        <f t="shared" si="2"/>
        <v>5941.6087161705127</v>
      </c>
      <c r="U11" s="203">
        <f t="shared" si="2"/>
        <v>5941.6087161705127</v>
      </c>
      <c r="V11" s="203">
        <f t="shared" si="2"/>
        <v>5376.1569613092834</v>
      </c>
      <c r="W11" s="203">
        <f t="shared" si="2"/>
        <v>5317.5819336672603</v>
      </c>
      <c r="X11" s="203">
        <f t="shared" si="2"/>
        <v>5317.5819336672603</v>
      </c>
      <c r="Y11" s="203">
        <f t="shared" si="2"/>
        <v>5317.5819336672603</v>
      </c>
      <c r="DA11" s="112"/>
    </row>
    <row r="12" spans="1:105" ht="12" customHeight="1" x14ac:dyDescent="0.25">
      <c r="A12" s="50" t="s">
        <v>43</v>
      </c>
      <c r="B12" s="241">
        <v>5992.6315789473683</v>
      </c>
      <c r="C12" s="241">
        <v>6558.0833338085986</v>
      </c>
      <c r="D12" s="241">
        <v>6558.0833338085986</v>
      </c>
      <c r="E12" s="241">
        <v>7123.5350886698288</v>
      </c>
      <c r="F12" s="241">
        <v>7123.5350886698288</v>
      </c>
      <c r="G12" s="241">
        <v>6558.0833338085986</v>
      </c>
      <c r="H12" s="241">
        <v>7123.5350886698288</v>
      </c>
      <c r="I12" s="241">
        <v>7123.5350886698288</v>
      </c>
      <c r="J12" s="241">
        <v>7123.5350886698288</v>
      </c>
      <c r="K12" s="241">
        <v>6558.0833338085986</v>
      </c>
      <c r="L12" s="241">
        <v>6558.0833338085986</v>
      </c>
      <c r="M12" s="241">
        <v>6558.0833338085986</v>
      </c>
      <c r="N12" s="241">
        <v>6558.0833338085986</v>
      </c>
      <c r="O12" s="241">
        <v>5992.6315789473683</v>
      </c>
      <c r="P12" s="241">
        <v>5992.6315789473683</v>
      </c>
      <c r="Q12" s="241">
        <v>5992.6315789473683</v>
      </c>
      <c r="R12" s="241">
        <v>5427.1798240861381</v>
      </c>
      <c r="S12" s="241">
        <v>5427.1798240861381</v>
      </c>
      <c r="T12" s="241">
        <v>5427.1798240861381</v>
      </c>
      <c r="U12" s="241">
        <v>5427.1798240861381</v>
      </c>
      <c r="V12" s="241">
        <v>4861.7280692249078</v>
      </c>
      <c r="W12" s="241">
        <v>4861.7280692249078</v>
      </c>
      <c r="X12" s="241">
        <v>4861.7280692249078</v>
      </c>
      <c r="Y12" s="241">
        <v>4861.7280692249078</v>
      </c>
      <c r="DA12" s="83" t="s">
        <v>119</v>
      </c>
    </row>
    <row r="13" spans="1:105" ht="12" customHeight="1" x14ac:dyDescent="0.25">
      <c r="A13" s="49" t="s">
        <v>44</v>
      </c>
      <c r="B13" s="242">
        <v>631.57894736842104</v>
      </c>
      <c r="C13" s="242">
        <v>631.57894736842104</v>
      </c>
      <c r="D13" s="242">
        <v>573.00391972639807</v>
      </c>
      <c r="E13" s="242">
        <v>573.00391972639807</v>
      </c>
      <c r="F13" s="242">
        <v>573.00391972639807</v>
      </c>
      <c r="G13" s="242">
        <v>631.57894736842104</v>
      </c>
      <c r="H13" s="242">
        <v>631.57894736842104</v>
      </c>
      <c r="I13" s="242">
        <v>748.72900265246699</v>
      </c>
      <c r="J13" s="242">
        <v>690.15397501044401</v>
      </c>
      <c r="K13" s="242">
        <v>690.15397501044401</v>
      </c>
      <c r="L13" s="242">
        <v>690.15397501044401</v>
      </c>
      <c r="M13" s="242">
        <v>631.57894736842104</v>
      </c>
      <c r="N13" s="242">
        <v>631.57894736842104</v>
      </c>
      <c r="O13" s="242">
        <v>631.57894736842104</v>
      </c>
      <c r="P13" s="242">
        <v>631.57894736842104</v>
      </c>
      <c r="Q13" s="242">
        <v>573.00391972639807</v>
      </c>
      <c r="R13" s="242">
        <v>573.00391972639807</v>
      </c>
      <c r="S13" s="242">
        <v>573.00391972639807</v>
      </c>
      <c r="T13" s="242">
        <v>514.42889208437509</v>
      </c>
      <c r="U13" s="242">
        <v>514.42889208437509</v>
      </c>
      <c r="V13" s="242">
        <v>514.42889208437509</v>
      </c>
      <c r="W13" s="242">
        <v>455.85386444235212</v>
      </c>
      <c r="X13" s="242">
        <v>455.85386444235212</v>
      </c>
      <c r="Y13" s="242">
        <v>455.85386444235212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1130.903509722461</v>
      </c>
      <c r="D14" s="210">
        <f t="shared" si="3"/>
        <v>0</v>
      </c>
      <c r="E14" s="210">
        <f t="shared" si="3"/>
        <v>565.45175486123026</v>
      </c>
      <c r="F14" s="210">
        <f t="shared" si="3"/>
        <v>0</v>
      </c>
      <c r="G14" s="210">
        <f t="shared" si="3"/>
        <v>117.15005528404591</v>
      </c>
      <c r="H14" s="210">
        <f t="shared" si="3"/>
        <v>565.45175486123026</v>
      </c>
      <c r="I14" s="210">
        <f t="shared" si="3"/>
        <v>117.15005528404591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1130.903509722461</v>
      </c>
      <c r="D15" s="241">
        <v>0</v>
      </c>
      <c r="E15" s="241">
        <v>565.45175486123026</v>
      </c>
      <c r="F15" s="241">
        <v>0</v>
      </c>
      <c r="G15" s="241">
        <v>0</v>
      </c>
      <c r="H15" s="241">
        <v>565.45175486123026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117.15005528404591</v>
      </c>
      <c r="H16" s="242">
        <v>0</v>
      </c>
      <c r="I16" s="242">
        <v>117.15005528404591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565.45175486123026</v>
      </c>
      <c r="D17" s="210">
        <f t="shared" si="4"/>
        <v>58.575027642022974</v>
      </c>
      <c r="E17" s="210">
        <f t="shared" si="4"/>
        <v>0</v>
      </c>
      <c r="F17" s="210">
        <f t="shared" si="4"/>
        <v>0</v>
      </c>
      <c r="G17" s="210">
        <f t="shared" si="4"/>
        <v>624.02678250325323</v>
      </c>
      <c r="H17" s="210">
        <f t="shared" si="4"/>
        <v>0</v>
      </c>
      <c r="I17" s="210">
        <f t="shared" si="4"/>
        <v>0</v>
      </c>
      <c r="J17" s="210">
        <f t="shared" si="4"/>
        <v>58.575027642022974</v>
      </c>
      <c r="K17" s="210">
        <f t="shared" si="4"/>
        <v>565.45175486123026</v>
      </c>
      <c r="L17" s="210">
        <f t="shared" si="4"/>
        <v>0</v>
      </c>
      <c r="M17" s="210">
        <f t="shared" si="4"/>
        <v>58.575027642022974</v>
      </c>
      <c r="N17" s="210">
        <f t="shared" si="4"/>
        <v>0</v>
      </c>
      <c r="O17" s="210">
        <f t="shared" si="4"/>
        <v>565.45175486123026</v>
      </c>
      <c r="P17" s="210">
        <f t="shared" si="4"/>
        <v>0</v>
      </c>
      <c r="Q17" s="210">
        <f t="shared" si="4"/>
        <v>58.575027642022974</v>
      </c>
      <c r="R17" s="210">
        <f t="shared" si="4"/>
        <v>565.45175486123026</v>
      </c>
      <c r="S17" s="210">
        <f t="shared" si="4"/>
        <v>0</v>
      </c>
      <c r="T17" s="210">
        <f t="shared" si="4"/>
        <v>58.575027642022974</v>
      </c>
      <c r="U17" s="210">
        <f t="shared" si="4"/>
        <v>0</v>
      </c>
      <c r="V17" s="210">
        <f t="shared" si="4"/>
        <v>565.45175486123026</v>
      </c>
      <c r="W17" s="210">
        <f t="shared" si="4"/>
        <v>58.575027642022974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565.45175486123026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565.45175486123026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565.45175486123026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565.45175486123026</v>
      </c>
      <c r="P18" s="241">
        <f t="shared" si="5"/>
        <v>0</v>
      </c>
      <c r="Q18" s="241">
        <f t="shared" si="5"/>
        <v>0</v>
      </c>
      <c r="R18" s="241">
        <f t="shared" si="5"/>
        <v>565.45175486123026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565.45175486123026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58.575027642022974</v>
      </c>
      <c r="E19" s="242">
        <f t="shared" si="6"/>
        <v>0</v>
      </c>
      <c r="F19" s="242">
        <f t="shared" si="6"/>
        <v>0</v>
      </c>
      <c r="G19" s="242">
        <f t="shared" si="6"/>
        <v>58.575027642022974</v>
      </c>
      <c r="H19" s="242">
        <f t="shared" si="6"/>
        <v>0</v>
      </c>
      <c r="I19" s="242">
        <f t="shared" si="6"/>
        <v>0</v>
      </c>
      <c r="J19" s="242">
        <f t="shared" si="6"/>
        <v>58.575027642022974</v>
      </c>
      <c r="K19" s="242">
        <f t="shared" si="6"/>
        <v>0</v>
      </c>
      <c r="L19" s="242">
        <f t="shared" si="6"/>
        <v>0</v>
      </c>
      <c r="M19" s="242">
        <f t="shared" si="6"/>
        <v>58.575027642022974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58.575027642022974</v>
      </c>
      <c r="R19" s="242">
        <f t="shared" si="6"/>
        <v>0</v>
      </c>
      <c r="S19" s="242">
        <f t="shared" si="6"/>
        <v>0</v>
      </c>
      <c r="T19" s="242">
        <f t="shared" si="6"/>
        <v>58.575027642022974</v>
      </c>
      <c r="U19" s="242">
        <f t="shared" si="6"/>
        <v>0</v>
      </c>
      <c r="V19" s="242">
        <f t="shared" si="6"/>
        <v>0</v>
      </c>
      <c r="W19" s="242">
        <f t="shared" si="6"/>
        <v>58.575027642022974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408.21052631578937</v>
      </c>
      <c r="C20" s="203">
        <f t="shared" si="7"/>
        <v>873.79028117701921</v>
      </c>
      <c r="D20" s="203">
        <f t="shared" si="7"/>
        <v>619.05825353499586</v>
      </c>
      <c r="E20" s="203">
        <f t="shared" si="7"/>
        <v>913.26600839622711</v>
      </c>
      <c r="F20" s="203">
        <f t="shared" si="7"/>
        <v>663.54700839622683</v>
      </c>
      <c r="G20" s="203">
        <f t="shared" si="7"/>
        <v>1000.8612811770188</v>
      </c>
      <c r="H20" s="203">
        <f t="shared" si="7"/>
        <v>893.3200360382499</v>
      </c>
      <c r="I20" s="203">
        <f t="shared" si="7"/>
        <v>813.33109132229572</v>
      </c>
      <c r="J20" s="203">
        <f t="shared" si="7"/>
        <v>1426.6540636802724</v>
      </c>
      <c r="K20" s="203">
        <f t="shared" si="7"/>
        <v>2654.5943088190425</v>
      </c>
      <c r="L20" s="203">
        <f t="shared" si="7"/>
        <v>2068.6333088190431</v>
      </c>
      <c r="M20" s="203">
        <f t="shared" si="7"/>
        <v>1606.4752811770197</v>
      </c>
      <c r="N20" s="203">
        <f t="shared" si="7"/>
        <v>2117.58028117702</v>
      </c>
      <c r="O20" s="203">
        <f t="shared" si="7"/>
        <v>1452.9555263157895</v>
      </c>
      <c r="P20" s="203">
        <f t="shared" si="7"/>
        <v>1264.1655263157891</v>
      </c>
      <c r="Q20" s="203">
        <f t="shared" si="7"/>
        <v>1304.0444986737662</v>
      </c>
      <c r="R20" s="203">
        <f t="shared" si="7"/>
        <v>694.6907438125354</v>
      </c>
      <c r="S20" s="203">
        <f t="shared" si="7"/>
        <v>1450.1257438125363</v>
      </c>
      <c r="T20" s="203">
        <f t="shared" si="7"/>
        <v>1078.0537161705129</v>
      </c>
      <c r="U20" s="203">
        <f t="shared" si="7"/>
        <v>1504.7767161705133</v>
      </c>
      <c r="V20" s="203">
        <f t="shared" si="7"/>
        <v>921.30596130928302</v>
      </c>
      <c r="W20" s="203">
        <f t="shared" si="7"/>
        <v>516.31693366726063</v>
      </c>
      <c r="X20" s="203">
        <f t="shared" si="7"/>
        <v>1025.1899336672604</v>
      </c>
      <c r="Y20" s="203">
        <f t="shared" si="7"/>
        <v>1930.5179336672609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299.63157894736833</v>
      </c>
      <c r="C21" s="241">
        <f t="shared" si="8"/>
        <v>815.58133380859817</v>
      </c>
      <c r="D21" s="241">
        <f t="shared" si="8"/>
        <v>574.19533380859775</v>
      </c>
      <c r="E21" s="241">
        <f t="shared" si="8"/>
        <v>803.96908866982903</v>
      </c>
      <c r="F21" s="241">
        <f t="shared" si="8"/>
        <v>615.15508866982873</v>
      </c>
      <c r="G21" s="241">
        <f t="shared" si="8"/>
        <v>926.78433380859769</v>
      </c>
      <c r="H21" s="241">
        <f t="shared" si="8"/>
        <v>840.21808866982883</v>
      </c>
      <c r="I21" s="241">
        <f t="shared" si="8"/>
        <v>726.53008866982873</v>
      </c>
      <c r="J21" s="241">
        <f t="shared" si="8"/>
        <v>1366.2560886698284</v>
      </c>
      <c r="K21" s="241">
        <f t="shared" si="8"/>
        <v>2303.6313338085984</v>
      </c>
      <c r="L21" s="241">
        <f t="shared" si="8"/>
        <v>1796.545333808599</v>
      </c>
      <c r="M21" s="241">
        <f t="shared" si="8"/>
        <v>1430.2983338085987</v>
      </c>
      <c r="N21" s="241">
        <f t="shared" si="8"/>
        <v>1857.0393338085987</v>
      </c>
      <c r="O21" s="241">
        <f t="shared" si="8"/>
        <v>1188.1005789473684</v>
      </c>
      <c r="P21" s="241">
        <f t="shared" si="8"/>
        <v>986.241578947368</v>
      </c>
      <c r="Q21" s="241">
        <f t="shared" si="8"/>
        <v>1090.8535789473681</v>
      </c>
      <c r="R21" s="241">
        <f t="shared" si="8"/>
        <v>416.22982408613734</v>
      </c>
      <c r="S21" s="241">
        <f t="shared" si="8"/>
        <v>1121.4388240861381</v>
      </c>
      <c r="T21" s="241">
        <f t="shared" si="8"/>
        <v>808.18782408613788</v>
      </c>
      <c r="U21" s="241">
        <f t="shared" si="8"/>
        <v>1224.3678240861382</v>
      </c>
      <c r="V21" s="241">
        <f t="shared" si="8"/>
        <v>611.80006922490793</v>
      </c>
      <c r="W21" s="241">
        <f t="shared" si="8"/>
        <v>281.32106922490857</v>
      </c>
      <c r="X21" s="241">
        <f t="shared" si="8"/>
        <v>736.73906922490823</v>
      </c>
      <c r="Y21" s="241">
        <f t="shared" si="8"/>
        <v>1623.6950692249088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108.57894736842104</v>
      </c>
      <c r="C22" s="242">
        <f t="shared" si="9"/>
        <v>58.208947368421036</v>
      </c>
      <c r="D22" s="242">
        <f t="shared" si="9"/>
        <v>44.862919726398104</v>
      </c>
      <c r="E22" s="242">
        <f t="shared" si="9"/>
        <v>109.29691972639807</v>
      </c>
      <c r="F22" s="242">
        <f t="shared" si="9"/>
        <v>48.3919197263981</v>
      </c>
      <c r="G22" s="242">
        <f t="shared" si="9"/>
        <v>74.076947368421088</v>
      </c>
      <c r="H22" s="242">
        <f t="shared" si="9"/>
        <v>53.101947368421065</v>
      </c>
      <c r="I22" s="242">
        <f t="shared" si="9"/>
        <v>86.801002652466991</v>
      </c>
      <c r="J22" s="242">
        <f t="shared" si="9"/>
        <v>60.397975010444043</v>
      </c>
      <c r="K22" s="242">
        <f t="shared" si="9"/>
        <v>350.96297501044404</v>
      </c>
      <c r="L22" s="242">
        <f t="shared" si="9"/>
        <v>272.08797501044404</v>
      </c>
      <c r="M22" s="242">
        <f t="shared" si="9"/>
        <v>176.17694736842105</v>
      </c>
      <c r="N22" s="242">
        <f t="shared" si="9"/>
        <v>260.54094736842103</v>
      </c>
      <c r="O22" s="242">
        <f t="shared" si="9"/>
        <v>264.85494736842105</v>
      </c>
      <c r="P22" s="242">
        <f t="shared" si="9"/>
        <v>277.92394736842107</v>
      </c>
      <c r="Q22" s="242">
        <f t="shared" si="9"/>
        <v>213.19091972639808</v>
      </c>
      <c r="R22" s="242">
        <f t="shared" si="9"/>
        <v>278.46091972639806</v>
      </c>
      <c r="S22" s="242">
        <f t="shared" si="9"/>
        <v>328.68691972639806</v>
      </c>
      <c r="T22" s="242">
        <f t="shared" si="9"/>
        <v>269.8658920843751</v>
      </c>
      <c r="U22" s="242">
        <f t="shared" si="9"/>
        <v>280.40889208437511</v>
      </c>
      <c r="V22" s="242">
        <f t="shared" si="9"/>
        <v>309.50589208437509</v>
      </c>
      <c r="W22" s="242">
        <f t="shared" si="9"/>
        <v>234.99586444235212</v>
      </c>
      <c r="X22" s="242">
        <f t="shared" si="9"/>
        <v>288.4508644423521</v>
      </c>
      <c r="Y22" s="242">
        <f t="shared" si="9"/>
        <v>306.82286444235211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2155.244432740325</v>
      </c>
      <c r="C25" s="210">
        <v>2336.617172152366</v>
      </c>
      <c r="D25" s="210">
        <v>2130.5492925888939</v>
      </c>
      <c r="E25" s="210">
        <v>1949.0359128173161</v>
      </c>
      <c r="F25" s="210">
        <v>2015.732879118352</v>
      </c>
      <c r="G25" s="210">
        <v>1999.901933856142</v>
      </c>
      <c r="H25" s="210">
        <v>1915.086714535551</v>
      </c>
      <c r="I25" s="210">
        <v>1824.9741131024271</v>
      </c>
      <c r="J25" s="210">
        <v>1738.830670439233</v>
      </c>
      <c r="K25" s="210">
        <v>1545.112133407519</v>
      </c>
      <c r="L25" s="210">
        <v>1193.4094317239551</v>
      </c>
      <c r="M25" s="210">
        <v>1243.070019734608</v>
      </c>
      <c r="N25" s="210">
        <v>1170.853050212409</v>
      </c>
      <c r="O25" s="210">
        <v>1132.076936957114</v>
      </c>
      <c r="P25" s="210">
        <v>1043.4009112385529</v>
      </c>
      <c r="Q25" s="210">
        <v>1009.037983843417</v>
      </c>
      <c r="R25" s="210">
        <v>986.38392815018494</v>
      </c>
      <c r="S25" s="210">
        <v>1023.183070524914</v>
      </c>
      <c r="T25" s="210">
        <v>1038.933060397557</v>
      </c>
      <c r="U25" s="210">
        <v>912.67863084764565</v>
      </c>
      <c r="V25" s="210">
        <v>933.7381135379502</v>
      </c>
      <c r="W25" s="210">
        <v>1042.9193849526639</v>
      </c>
      <c r="X25" s="210">
        <v>856.91158595655475</v>
      </c>
      <c r="Y25" s="210">
        <v>687.64742715303021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858.30498710232155</v>
      </c>
      <c r="C26" s="213">
        <f t="shared" si="10"/>
        <v>1019.8588993981083</v>
      </c>
      <c r="D26" s="213">
        <f t="shared" si="10"/>
        <v>876.0500429922613</v>
      </c>
      <c r="E26" s="213">
        <f t="shared" si="10"/>
        <v>702.3563198624247</v>
      </c>
      <c r="F26" s="213">
        <f t="shared" si="10"/>
        <v>703.47472055030096</v>
      </c>
      <c r="G26" s="213">
        <f t="shared" si="10"/>
        <v>819.2627687016336</v>
      </c>
      <c r="H26" s="213">
        <f t="shared" si="10"/>
        <v>789.39157351676704</v>
      </c>
      <c r="I26" s="213">
        <f t="shared" si="10"/>
        <v>767.90687876182301</v>
      </c>
      <c r="J26" s="213">
        <f t="shared" si="10"/>
        <v>618.89991401547718</v>
      </c>
      <c r="K26" s="213">
        <f t="shared" si="10"/>
        <v>637.96680997420458</v>
      </c>
      <c r="L26" s="213">
        <f t="shared" si="10"/>
        <v>313.00670679277732</v>
      </c>
      <c r="M26" s="213">
        <f t="shared" si="10"/>
        <v>330.73456577815995</v>
      </c>
      <c r="N26" s="213">
        <f t="shared" si="10"/>
        <v>345.26182287188311</v>
      </c>
      <c r="O26" s="213">
        <f t="shared" si="10"/>
        <v>336.7676698194324</v>
      </c>
      <c r="P26" s="213">
        <f t="shared" si="10"/>
        <v>272.80421324161648</v>
      </c>
      <c r="Q26" s="213">
        <f t="shared" si="10"/>
        <v>265.11513327601028</v>
      </c>
      <c r="R26" s="213">
        <f t="shared" si="10"/>
        <v>242.30627687016334</v>
      </c>
      <c r="S26" s="213">
        <f t="shared" si="10"/>
        <v>306.16947549441102</v>
      </c>
      <c r="T26" s="213">
        <f t="shared" si="10"/>
        <v>278.9233018056749</v>
      </c>
      <c r="U26" s="213">
        <f t="shared" si="10"/>
        <v>236.35872742906278</v>
      </c>
      <c r="V26" s="213">
        <f t="shared" si="10"/>
        <v>277.66964746345656</v>
      </c>
      <c r="W26" s="213">
        <f t="shared" si="10"/>
        <v>284.4866723989681</v>
      </c>
      <c r="X26" s="213">
        <f t="shared" si="10"/>
        <v>232.67110920034392</v>
      </c>
      <c r="Y26" s="213">
        <f t="shared" si="10"/>
        <v>191.62063628546861</v>
      </c>
      <c r="DA26" s="85"/>
    </row>
    <row r="27" spans="1:105" ht="12" customHeight="1" x14ac:dyDescent="0.25">
      <c r="A27" s="18" t="s">
        <v>41</v>
      </c>
      <c r="B27" s="204">
        <v>522.76302665520211</v>
      </c>
      <c r="C27" s="204">
        <v>567.68469475494408</v>
      </c>
      <c r="D27" s="204">
        <v>482.21573516766978</v>
      </c>
      <c r="E27" s="204">
        <v>337.88357695614781</v>
      </c>
      <c r="F27" s="204">
        <v>470.91238177128122</v>
      </c>
      <c r="G27" s="204">
        <v>518.48813413585549</v>
      </c>
      <c r="H27" s="204">
        <v>484.14557179707663</v>
      </c>
      <c r="I27" s="204">
        <v>501.59380911435949</v>
      </c>
      <c r="J27" s="204">
        <v>421.95219260533099</v>
      </c>
      <c r="K27" s="204">
        <v>379.25202063628541</v>
      </c>
      <c r="L27" s="204">
        <v>68.984694754944115</v>
      </c>
      <c r="M27" s="204">
        <v>73.313843508168532</v>
      </c>
      <c r="N27" s="204">
        <v>104.4149613069648</v>
      </c>
      <c r="O27" s="204">
        <v>127.3662080825451</v>
      </c>
      <c r="P27" s="204">
        <v>61.430008598452282</v>
      </c>
      <c r="Q27" s="204">
        <v>42.128890799656091</v>
      </c>
      <c r="R27" s="204">
        <v>68.377644024075636</v>
      </c>
      <c r="S27" s="204">
        <v>43.418314703353417</v>
      </c>
      <c r="T27" s="204">
        <v>41.46440240756661</v>
      </c>
      <c r="U27" s="204">
        <v>41.308684436801371</v>
      </c>
      <c r="V27" s="204">
        <v>82.656233877901968</v>
      </c>
      <c r="W27" s="204">
        <v>96.437059329320704</v>
      </c>
      <c r="X27" s="204">
        <v>58.348581255374029</v>
      </c>
      <c r="Y27" s="204">
        <v>19.804127257093711</v>
      </c>
      <c r="DA27" s="71" t="s">
        <v>127</v>
      </c>
    </row>
    <row r="28" spans="1:105" ht="12" customHeight="1" x14ac:dyDescent="0.25">
      <c r="A28" s="18" t="s">
        <v>42</v>
      </c>
      <c r="B28" s="204">
        <v>335.54196044711949</v>
      </c>
      <c r="C28" s="204">
        <v>452.17420464316422</v>
      </c>
      <c r="D28" s="204">
        <v>393.83430782459152</v>
      </c>
      <c r="E28" s="204">
        <v>364.47274290627689</v>
      </c>
      <c r="F28" s="204">
        <v>232.56233877901971</v>
      </c>
      <c r="G28" s="204">
        <v>300.77463456577811</v>
      </c>
      <c r="H28" s="204">
        <v>305.24600171969041</v>
      </c>
      <c r="I28" s="204">
        <v>266.31306964746352</v>
      </c>
      <c r="J28" s="204">
        <v>196.94772141014619</v>
      </c>
      <c r="K28" s="204">
        <v>258.71478933791923</v>
      </c>
      <c r="L28" s="204">
        <v>244.02201203783321</v>
      </c>
      <c r="M28" s="204">
        <v>257.42072226999142</v>
      </c>
      <c r="N28" s="204">
        <v>240.8468615649183</v>
      </c>
      <c r="O28" s="204">
        <v>209.40146173688731</v>
      </c>
      <c r="P28" s="204">
        <v>211.37420464316421</v>
      </c>
      <c r="Q28" s="204">
        <v>222.98624247635419</v>
      </c>
      <c r="R28" s="204">
        <v>173.92863284608771</v>
      </c>
      <c r="S28" s="204">
        <v>262.7511607910576</v>
      </c>
      <c r="T28" s="204">
        <v>237.45889939810829</v>
      </c>
      <c r="U28" s="204">
        <v>195.05004299226141</v>
      </c>
      <c r="V28" s="204">
        <v>195.01341358555459</v>
      </c>
      <c r="W28" s="204">
        <v>188.04961306964739</v>
      </c>
      <c r="X28" s="204">
        <v>174.32252794496989</v>
      </c>
      <c r="Y28" s="204">
        <v>171.8165090283749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132.76483233018058</v>
      </c>
      <c r="C29" s="204">
        <f t="shared" si="11"/>
        <v>88.396990541702479</v>
      </c>
      <c r="D29" s="204">
        <f t="shared" si="11"/>
        <v>97.24772141014617</v>
      </c>
      <c r="E29" s="204">
        <f t="shared" si="11"/>
        <v>94.137059329320707</v>
      </c>
      <c r="F29" s="204">
        <f t="shared" si="11"/>
        <v>128.10146173688736</v>
      </c>
      <c r="G29" s="204">
        <f t="shared" si="11"/>
        <v>97.734393809114351</v>
      </c>
      <c r="H29" s="204">
        <f t="shared" si="11"/>
        <v>43.538950988822009</v>
      </c>
      <c r="I29" s="204">
        <f t="shared" si="11"/>
        <v>51.387274290627687</v>
      </c>
      <c r="J29" s="204">
        <f t="shared" si="11"/>
        <v>34.144453998280312</v>
      </c>
      <c r="K29" s="204">
        <f t="shared" si="11"/>
        <v>18.015219260533101</v>
      </c>
      <c r="L29" s="204">
        <f t="shared" si="11"/>
        <v>0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</v>
      </c>
      <c r="T29" s="204">
        <f t="shared" si="11"/>
        <v>0</v>
      </c>
      <c r="U29" s="204">
        <f t="shared" si="11"/>
        <v>0</v>
      </c>
      <c r="V29" s="204">
        <f t="shared" si="11"/>
        <v>0</v>
      </c>
      <c r="W29" s="204">
        <f t="shared" si="11"/>
        <v>0</v>
      </c>
      <c r="X29" s="204">
        <f t="shared" si="11"/>
        <v>0</v>
      </c>
      <c r="Y29" s="204">
        <f t="shared" si="11"/>
        <v>0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2.1974204643164228</v>
      </c>
      <c r="C31" s="204">
        <v>2.1171969045571801</v>
      </c>
      <c r="D31" s="204">
        <v>2.1180567497850391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9.1769561478933781</v>
      </c>
      <c r="C32" s="204">
        <v>7.0086844368013752</v>
      </c>
      <c r="D32" s="204">
        <v>7.0120378331900248</v>
      </c>
      <c r="E32" s="204">
        <v>2.0029234737747199</v>
      </c>
      <c r="F32" s="204">
        <v>2.000257953568358</v>
      </c>
      <c r="G32" s="204">
        <v>1.9981083404987099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0</v>
      </c>
      <c r="V32" s="204">
        <v>0</v>
      </c>
      <c r="W32" s="204">
        <v>0</v>
      </c>
      <c r="X32" s="204">
        <v>0</v>
      </c>
      <c r="Y32" s="204">
        <v>0</v>
      </c>
      <c r="DA32" s="71" t="s">
        <v>131</v>
      </c>
    </row>
    <row r="33" spans="1:105" ht="12" customHeight="1" x14ac:dyDescent="0.25">
      <c r="A33" s="18" t="s">
        <v>32</v>
      </c>
      <c r="B33" s="204">
        <v>121.3904557179708</v>
      </c>
      <c r="C33" s="204">
        <v>79.271109200343929</v>
      </c>
      <c r="D33" s="204">
        <v>88.117626827171108</v>
      </c>
      <c r="E33" s="204">
        <v>92.134135855545992</v>
      </c>
      <c r="F33" s="204">
        <v>126.10120378331899</v>
      </c>
      <c r="G33" s="204">
        <v>95.736285468615648</v>
      </c>
      <c r="H33" s="204">
        <v>43.538950988822009</v>
      </c>
      <c r="I33" s="204">
        <v>51.387274290627687</v>
      </c>
      <c r="J33" s="204">
        <v>34.144453998280312</v>
      </c>
      <c r="K33" s="204">
        <v>18.015219260533101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790.54883920894235</v>
      </c>
      <c r="C35" s="204">
        <f t="shared" si="12"/>
        <v>879.18452278589871</v>
      </c>
      <c r="D35" s="204">
        <f t="shared" si="12"/>
        <v>736.50283748925176</v>
      </c>
      <c r="E35" s="204">
        <f t="shared" si="12"/>
        <v>756.76646603611357</v>
      </c>
      <c r="F35" s="204">
        <f t="shared" si="12"/>
        <v>774.36466036113484</v>
      </c>
      <c r="G35" s="204">
        <f t="shared" si="12"/>
        <v>713.3562338779019</v>
      </c>
      <c r="H35" s="204">
        <f t="shared" si="12"/>
        <v>717.57188306104888</v>
      </c>
      <c r="I35" s="204">
        <f t="shared" si="12"/>
        <v>675.62811693895105</v>
      </c>
      <c r="J35" s="204">
        <f t="shared" si="12"/>
        <v>761.26165090283735</v>
      </c>
      <c r="K35" s="204">
        <f t="shared" si="12"/>
        <v>573.80103181427341</v>
      </c>
      <c r="L35" s="204">
        <f t="shared" si="12"/>
        <v>574.09234737747204</v>
      </c>
      <c r="M35" s="204">
        <f t="shared" si="12"/>
        <v>562.56328460877035</v>
      </c>
      <c r="N35" s="204">
        <f t="shared" si="12"/>
        <v>502.00868443680127</v>
      </c>
      <c r="O35" s="204">
        <f t="shared" si="12"/>
        <v>495.04393809114356</v>
      </c>
      <c r="P35" s="204">
        <f t="shared" si="12"/>
        <v>491.43740326741181</v>
      </c>
      <c r="Q35" s="204">
        <f t="shared" si="12"/>
        <v>472.20318142734311</v>
      </c>
      <c r="R35" s="204">
        <f t="shared" si="12"/>
        <v>466.15872742906271</v>
      </c>
      <c r="S35" s="204">
        <f t="shared" si="12"/>
        <v>437.85726569217542</v>
      </c>
      <c r="T35" s="204">
        <f t="shared" si="12"/>
        <v>484.9160791057609</v>
      </c>
      <c r="U35" s="204">
        <f t="shared" si="12"/>
        <v>407.71212381771278</v>
      </c>
      <c r="V35" s="204">
        <f t="shared" si="12"/>
        <v>403.49630331286187</v>
      </c>
      <c r="W35" s="204">
        <f t="shared" si="12"/>
        <v>487.1701041075811</v>
      </c>
      <c r="X35" s="204">
        <f t="shared" si="12"/>
        <v>376.17155735339452</v>
      </c>
      <c r="Y35" s="204">
        <f t="shared" si="12"/>
        <v>288.38609447328656</v>
      </c>
      <c r="DA35" s="71"/>
    </row>
    <row r="36" spans="1:105" ht="12" customHeight="1" x14ac:dyDescent="0.25">
      <c r="A36" s="18" t="s">
        <v>73</v>
      </c>
      <c r="B36" s="204">
        <v>222.3774720550301</v>
      </c>
      <c r="C36" s="204">
        <v>259.09286328460882</v>
      </c>
      <c r="D36" s="204">
        <v>273.02235597592431</v>
      </c>
      <c r="E36" s="204">
        <v>264.07996560619091</v>
      </c>
      <c r="F36" s="204">
        <v>293.4651762682717</v>
      </c>
      <c r="G36" s="204">
        <v>277.36457437661221</v>
      </c>
      <c r="H36" s="204">
        <v>283.83490971625099</v>
      </c>
      <c r="I36" s="204">
        <v>283.96388650042991</v>
      </c>
      <c r="J36" s="204">
        <v>278.6973344797936</v>
      </c>
      <c r="K36" s="204">
        <v>239.89681857265691</v>
      </c>
      <c r="L36" s="204">
        <v>284.82373172828892</v>
      </c>
      <c r="M36" s="204">
        <v>265.58469475494411</v>
      </c>
      <c r="N36" s="204">
        <v>208.70593293207219</v>
      </c>
      <c r="O36" s="204">
        <v>218.63714531384349</v>
      </c>
      <c r="P36" s="204">
        <v>201.0963026655202</v>
      </c>
      <c r="Q36" s="204">
        <v>195.2278589853826</v>
      </c>
      <c r="R36" s="204">
        <v>196.15279449699051</v>
      </c>
      <c r="S36" s="204">
        <v>191.61650902837491</v>
      </c>
      <c r="T36" s="204">
        <v>199.98572656921749</v>
      </c>
      <c r="U36" s="204">
        <v>172.98624247635419</v>
      </c>
      <c r="V36" s="204">
        <v>165.7944116533607</v>
      </c>
      <c r="W36" s="204">
        <v>207.43235690207811</v>
      </c>
      <c r="X36" s="204">
        <v>143.80294170421129</v>
      </c>
      <c r="Y36" s="204">
        <v>133.41618905626169</v>
      </c>
      <c r="DA36" s="71" t="s">
        <v>134</v>
      </c>
    </row>
    <row r="37" spans="1:105" ht="12" customHeight="1" x14ac:dyDescent="0.25">
      <c r="A37" s="18" t="s">
        <v>36</v>
      </c>
      <c r="B37" s="204">
        <v>568.17136715391223</v>
      </c>
      <c r="C37" s="204">
        <v>620.09165950128988</v>
      </c>
      <c r="D37" s="204">
        <v>463.4804815133275</v>
      </c>
      <c r="E37" s="204">
        <v>492.6865004299226</v>
      </c>
      <c r="F37" s="204">
        <v>480.89948409286319</v>
      </c>
      <c r="G37" s="204">
        <v>435.99165950128969</v>
      </c>
      <c r="H37" s="204">
        <v>433.73697334479789</v>
      </c>
      <c r="I37" s="204">
        <v>391.66423043852109</v>
      </c>
      <c r="J37" s="204">
        <v>482.56431642304381</v>
      </c>
      <c r="K37" s="204">
        <v>333.9042132416165</v>
      </c>
      <c r="L37" s="204">
        <v>289.26861564918312</v>
      </c>
      <c r="M37" s="204">
        <v>296.97858985382629</v>
      </c>
      <c r="N37" s="204">
        <v>293.30275150472909</v>
      </c>
      <c r="O37" s="204">
        <v>276.4067927773001</v>
      </c>
      <c r="P37" s="204">
        <v>290.34110060189158</v>
      </c>
      <c r="Q37" s="204">
        <v>276.97532244196049</v>
      </c>
      <c r="R37" s="204">
        <v>270.0059329320722</v>
      </c>
      <c r="S37" s="204">
        <v>246.24075666380051</v>
      </c>
      <c r="T37" s="204">
        <v>284.93035253654341</v>
      </c>
      <c r="U37" s="204">
        <v>234.72588134135859</v>
      </c>
      <c r="V37" s="204">
        <v>237.7018916595012</v>
      </c>
      <c r="W37" s="204">
        <v>279.73774720550301</v>
      </c>
      <c r="X37" s="204">
        <v>232.3686156491832</v>
      </c>
      <c r="Y37" s="204">
        <v>154.9699054170249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0.34305698796132339</v>
      </c>
      <c r="C38" s="204">
        <f t="shared" si="13"/>
        <v>0.47134240172121056</v>
      </c>
      <c r="D38" s="204">
        <f t="shared" si="13"/>
        <v>0.3655436637007054</v>
      </c>
      <c r="E38" s="204">
        <f t="shared" si="13"/>
        <v>0.17563766684294529</v>
      </c>
      <c r="F38" s="204">
        <f t="shared" si="13"/>
        <v>0.55351540382053566</v>
      </c>
      <c r="G38" s="204">
        <f t="shared" si="13"/>
        <v>0.52205423447370625</v>
      </c>
      <c r="H38" s="204">
        <f t="shared" si="13"/>
        <v>0.64526999556895737</v>
      </c>
      <c r="I38" s="204">
        <f t="shared" si="13"/>
        <v>0.353734770526137</v>
      </c>
      <c r="J38" s="204">
        <f t="shared" si="13"/>
        <v>0.53496966537190138</v>
      </c>
      <c r="K38" s="204">
        <f t="shared" si="13"/>
        <v>0.57318241869742692</v>
      </c>
      <c r="L38" s="204">
        <f t="shared" si="13"/>
        <v>0.6544876138944461</v>
      </c>
      <c r="M38" s="204">
        <f t="shared" si="13"/>
        <v>1.3533387371875134</v>
      </c>
      <c r="N38" s="204">
        <f t="shared" si="13"/>
        <v>1.818914356863317</v>
      </c>
      <c r="O38" s="204">
        <f t="shared" si="13"/>
        <v>1.7079773698393867</v>
      </c>
      <c r="P38" s="204">
        <f t="shared" si="13"/>
        <v>1.6586068533421279</v>
      </c>
      <c r="Q38" s="204">
        <f t="shared" si="13"/>
        <v>1.4989468700723716</v>
      </c>
      <c r="R38" s="204">
        <f t="shared" si="13"/>
        <v>1.7318215293768147</v>
      </c>
      <c r="S38" s="204">
        <f t="shared" si="13"/>
        <v>1.9223654518270652</v>
      </c>
      <c r="T38" s="204">
        <f t="shared" si="13"/>
        <v>2.3345221344442182</v>
      </c>
      <c r="U38" s="204">
        <f t="shared" si="13"/>
        <v>2.4420014409389235</v>
      </c>
      <c r="V38" s="204">
        <f t="shared" si="13"/>
        <v>2.9812771210470066</v>
      </c>
      <c r="W38" s="204">
        <f t="shared" si="13"/>
        <v>3.6270968382042801</v>
      </c>
      <c r="X38" s="204">
        <f t="shared" si="13"/>
        <v>4.7537861268061059</v>
      </c>
      <c r="Y38" s="204">
        <f t="shared" si="13"/>
        <v>5.1945227055389882</v>
      </c>
      <c r="DA38" s="71"/>
    </row>
    <row r="39" spans="1:105" ht="12" customHeight="1" x14ac:dyDescent="0.25">
      <c r="A39" s="18" t="s">
        <v>38</v>
      </c>
      <c r="B39" s="204">
        <v>0.31049011177987962</v>
      </c>
      <c r="C39" s="204">
        <v>0.40610490111779868</v>
      </c>
      <c r="D39" s="204">
        <v>0.23886500429922611</v>
      </c>
      <c r="E39" s="204">
        <v>0</v>
      </c>
      <c r="F39" s="204">
        <v>0.31049011177987962</v>
      </c>
      <c r="G39" s="204">
        <v>0.2149613069647463</v>
      </c>
      <c r="H39" s="204">
        <v>0.23886500429922611</v>
      </c>
      <c r="I39" s="204">
        <v>0.26276870163370591</v>
      </c>
      <c r="J39" s="204">
        <v>0.35829750644883918</v>
      </c>
      <c r="K39" s="204">
        <v>0.23886500429922611</v>
      </c>
      <c r="L39" s="204">
        <v>0.2149613069647463</v>
      </c>
      <c r="M39" s="204">
        <v>0.62098022355975935</v>
      </c>
      <c r="N39" s="204">
        <v>0.93155631986242471</v>
      </c>
      <c r="O39" s="204">
        <v>0.5493551160791057</v>
      </c>
      <c r="P39" s="204">
        <v>0.40601891659501288</v>
      </c>
      <c r="Q39" s="204">
        <v>7.1625107480653469E-2</v>
      </c>
      <c r="R39" s="204">
        <v>2.3903697334479789E-2</v>
      </c>
      <c r="S39" s="204">
        <v>1.6766981943250211E-2</v>
      </c>
      <c r="T39" s="204">
        <v>1.1779879621668101E-2</v>
      </c>
      <c r="U39" s="204">
        <v>1.238177128116939E-2</v>
      </c>
      <c r="V39" s="204">
        <v>8.6844368013757525E-3</v>
      </c>
      <c r="W39" s="204">
        <v>2.0550300945829748E-2</v>
      </c>
      <c r="X39" s="204">
        <v>1.0576096302665519E-2</v>
      </c>
      <c r="Y39" s="204">
        <v>5.5030094582975059E-2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1.375687630390807E-2</v>
      </c>
      <c r="W40" s="204">
        <v>2.490879009731535E-2</v>
      </c>
      <c r="X40" s="204">
        <v>2.3541528806769581E-2</v>
      </c>
      <c r="Y40" s="204">
        <v>5.3372422672048399E-2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3.2566876181443778E-2</v>
      </c>
      <c r="C44" s="204">
        <v>6.5237500603411908E-2</v>
      </c>
      <c r="D44" s="204">
        <v>0.12667865940147929</v>
      </c>
      <c r="E44" s="204">
        <v>0.17563766684294529</v>
      </c>
      <c r="F44" s="204">
        <v>0.24302529204065609</v>
      </c>
      <c r="G44" s="204">
        <v>0.30709292750896</v>
      </c>
      <c r="H44" s="204">
        <v>0.40640499126973129</v>
      </c>
      <c r="I44" s="204">
        <v>9.0966068892431085E-2</v>
      </c>
      <c r="J44" s="204">
        <v>0.17667215892306221</v>
      </c>
      <c r="K44" s="204">
        <v>0.33431741439820079</v>
      </c>
      <c r="L44" s="204">
        <v>0.43952630692969979</v>
      </c>
      <c r="M44" s="204">
        <v>0.73235851362775406</v>
      </c>
      <c r="N44" s="204">
        <v>0.88735803700089222</v>
      </c>
      <c r="O44" s="204">
        <v>1.1586222537602811</v>
      </c>
      <c r="P44" s="204">
        <v>1.2525879367471151</v>
      </c>
      <c r="Q44" s="204">
        <v>1.4273217625917181</v>
      </c>
      <c r="R44" s="204">
        <v>1.7079178320423349</v>
      </c>
      <c r="S44" s="204">
        <v>1.9055984698838151</v>
      </c>
      <c r="T44" s="204">
        <v>2.32274225482255</v>
      </c>
      <c r="U44" s="204">
        <v>2.4296196696577539</v>
      </c>
      <c r="V44" s="204">
        <v>2.958835807941723</v>
      </c>
      <c r="W44" s="204">
        <v>3.5816377471611349</v>
      </c>
      <c r="X44" s="204">
        <v>4.7196685016966704</v>
      </c>
      <c r="Y44" s="204">
        <v>5.0861201882839646</v>
      </c>
      <c r="DA44" s="71" t="s">
        <v>141</v>
      </c>
    </row>
    <row r="45" spans="1:105" ht="12" customHeight="1" x14ac:dyDescent="0.25">
      <c r="A45" s="14" t="s">
        <v>39</v>
      </c>
      <c r="B45" s="204">
        <v>115.2431642304385</v>
      </c>
      <c r="C45" s="204">
        <v>98.834393809114346</v>
      </c>
      <c r="D45" s="204">
        <v>97.855202063628539</v>
      </c>
      <c r="E45" s="204">
        <v>92.075064488392087</v>
      </c>
      <c r="F45" s="204">
        <v>103.1336199484093</v>
      </c>
      <c r="G45" s="204">
        <v>73.325709372312986</v>
      </c>
      <c r="H45" s="204">
        <v>72.537489251934645</v>
      </c>
      <c r="I45" s="204">
        <v>59.878675838349103</v>
      </c>
      <c r="J45" s="204">
        <v>52.880481513327602</v>
      </c>
      <c r="K45" s="204">
        <v>47.601977644024068</v>
      </c>
      <c r="L45" s="204">
        <v>87.513155631986237</v>
      </c>
      <c r="M45" s="204">
        <v>123.913241616509</v>
      </c>
      <c r="N45" s="204">
        <v>124.3431642304385</v>
      </c>
      <c r="O45" s="204">
        <v>100.7929492691316</v>
      </c>
      <c r="P45" s="204">
        <v>75.093121238177119</v>
      </c>
      <c r="Q45" s="204">
        <v>68.501031814273432</v>
      </c>
      <c r="R45" s="204">
        <v>72.059845227858986</v>
      </c>
      <c r="S45" s="204">
        <v>78.052450558899395</v>
      </c>
      <c r="T45" s="204">
        <v>70.057179707652622</v>
      </c>
      <c r="U45" s="204">
        <v>73.880137575236446</v>
      </c>
      <c r="V45" s="204">
        <v>64.91908856405847</v>
      </c>
      <c r="W45" s="204">
        <v>66.878245915735164</v>
      </c>
      <c r="X45" s="204">
        <v>58.836113499570082</v>
      </c>
      <c r="Y45" s="204">
        <v>46.101031814273433</v>
      </c>
      <c r="DA45" s="71" t="s">
        <v>142</v>
      </c>
    </row>
    <row r="46" spans="1:105" ht="12" customHeight="1" x14ac:dyDescent="0.25">
      <c r="A46" s="21" t="s">
        <v>40</v>
      </c>
      <c r="B46" s="207">
        <v>258.03955288048149</v>
      </c>
      <c r="C46" s="207">
        <v>249.87102321582111</v>
      </c>
      <c r="D46" s="207">
        <v>322.52794496990538</v>
      </c>
      <c r="E46" s="207">
        <v>303.52536543422178</v>
      </c>
      <c r="F46" s="207">
        <v>306.10490111779882</v>
      </c>
      <c r="G46" s="207">
        <v>295.70077386070511</v>
      </c>
      <c r="H46" s="207">
        <v>291.40154772141011</v>
      </c>
      <c r="I46" s="207">
        <v>269.8194325021496</v>
      </c>
      <c r="J46" s="207">
        <v>271.10920034393808</v>
      </c>
      <c r="K46" s="207">
        <v>267.15391229578682</v>
      </c>
      <c r="L46" s="207">
        <v>218.14273430782461</v>
      </c>
      <c r="M46" s="207">
        <v>224.50558899398109</v>
      </c>
      <c r="N46" s="207">
        <v>197.42046431642299</v>
      </c>
      <c r="O46" s="207">
        <v>197.76440240756659</v>
      </c>
      <c r="P46" s="207">
        <v>202.40756663800511</v>
      </c>
      <c r="Q46" s="207">
        <v>201.71969045571799</v>
      </c>
      <c r="R46" s="207">
        <v>204.1272570937231</v>
      </c>
      <c r="S46" s="207">
        <v>199.18151332760101</v>
      </c>
      <c r="T46" s="207">
        <v>202.70197764402411</v>
      </c>
      <c r="U46" s="207">
        <v>192.28564058469479</v>
      </c>
      <c r="V46" s="207">
        <v>184.67179707652619</v>
      </c>
      <c r="W46" s="207">
        <v>200.75726569217539</v>
      </c>
      <c r="X46" s="207">
        <v>184.4790197764402</v>
      </c>
      <c r="Y46" s="207">
        <v>156.3451418744626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2155.2444327403255</v>
      </c>
      <c r="C47" s="210">
        <f t="shared" si="14"/>
        <v>2336.617172152366</v>
      </c>
      <c r="D47" s="210">
        <f t="shared" si="14"/>
        <v>2130.5492925888948</v>
      </c>
      <c r="E47" s="210">
        <f t="shared" si="14"/>
        <v>1949.0359128173147</v>
      </c>
      <c r="F47" s="210">
        <f t="shared" si="14"/>
        <v>2015.7328791183518</v>
      </c>
      <c r="G47" s="210">
        <f t="shared" si="14"/>
        <v>1999.9019338561413</v>
      </c>
      <c r="H47" s="210">
        <f t="shared" si="14"/>
        <v>1915.0867145355519</v>
      </c>
      <c r="I47" s="210">
        <f t="shared" si="14"/>
        <v>1824.9741131024271</v>
      </c>
      <c r="J47" s="210">
        <f t="shared" si="14"/>
        <v>1738.830670439233</v>
      </c>
      <c r="K47" s="210">
        <f t="shared" si="14"/>
        <v>1545.1121334075197</v>
      </c>
      <c r="L47" s="210">
        <f t="shared" si="14"/>
        <v>1193.4094317239549</v>
      </c>
      <c r="M47" s="210">
        <f t="shared" si="14"/>
        <v>1243.0700197346084</v>
      </c>
      <c r="N47" s="210">
        <f t="shared" si="14"/>
        <v>1170.8530502124099</v>
      </c>
      <c r="O47" s="210">
        <f t="shared" si="14"/>
        <v>1132.0769369571142</v>
      </c>
      <c r="P47" s="210">
        <f t="shared" si="14"/>
        <v>1043.4009112385527</v>
      </c>
      <c r="Q47" s="210">
        <f t="shared" si="14"/>
        <v>1009.0379838434175</v>
      </c>
      <c r="R47" s="210">
        <f t="shared" si="14"/>
        <v>986.38392815018483</v>
      </c>
      <c r="S47" s="210">
        <f t="shared" si="14"/>
        <v>1023.1830705249138</v>
      </c>
      <c r="T47" s="210">
        <f t="shared" si="14"/>
        <v>1038.9330603975573</v>
      </c>
      <c r="U47" s="210">
        <f t="shared" si="14"/>
        <v>912.67863084764565</v>
      </c>
      <c r="V47" s="210">
        <f t="shared" si="14"/>
        <v>933.73811353795008</v>
      </c>
      <c r="W47" s="210">
        <f t="shared" si="14"/>
        <v>1042.9193849526634</v>
      </c>
      <c r="X47" s="210">
        <f t="shared" si="14"/>
        <v>856.91158595655531</v>
      </c>
      <c r="Y47" s="210">
        <f t="shared" si="14"/>
        <v>687.64742715303043</v>
      </c>
      <c r="DA47" s="109"/>
    </row>
    <row r="48" spans="1:105" ht="12" customHeight="1" x14ac:dyDescent="0.25">
      <c r="A48" s="51" t="s">
        <v>43</v>
      </c>
      <c r="B48" s="241">
        <f>ISI_fec!B5</f>
        <v>2075.9522535362562</v>
      </c>
      <c r="C48" s="241">
        <f>ISI_fec!C5</f>
        <v>2245.316892112075</v>
      </c>
      <c r="D48" s="241">
        <f>ISI_fec!D5</f>
        <v>2053.81876775411</v>
      </c>
      <c r="E48" s="241">
        <f>ISI_fec!E5</f>
        <v>1887.931989194755</v>
      </c>
      <c r="F48" s="241">
        <f>ISI_fec!F5</f>
        <v>1946.5481483650069</v>
      </c>
      <c r="G48" s="241">
        <f>ISI_fec!G5</f>
        <v>1919.3067179574441</v>
      </c>
      <c r="H48" s="241">
        <f>ISI_fec!H5</f>
        <v>1839.931116396607</v>
      </c>
      <c r="I48" s="241">
        <f>ISI_fec!I5</f>
        <v>1743.2199514566821</v>
      </c>
      <c r="J48" s="241">
        <f>ISI_fec!J5</f>
        <v>1657.966849317394</v>
      </c>
      <c r="K48" s="241">
        <f>ISI_fec!K5</f>
        <v>1495.0070151101941</v>
      </c>
      <c r="L48" s="241">
        <f>ISI_fec!L5</f>
        <v>1146.0781442300531</v>
      </c>
      <c r="M48" s="241">
        <f>ISI_fec!M5</f>
        <v>1192.7374801403921</v>
      </c>
      <c r="N48" s="241">
        <f>ISI_fec!N5</f>
        <v>1128.9145527357159</v>
      </c>
      <c r="O48" s="241">
        <f>ISI_fec!O5</f>
        <v>1092.1940046790501</v>
      </c>
      <c r="P48" s="241">
        <f>ISI_fec!P5</f>
        <v>1008.082812617143</v>
      </c>
      <c r="Q48" s="241">
        <f>ISI_fec!Q5</f>
        <v>973.45287038256163</v>
      </c>
      <c r="R48" s="241">
        <f>ISI_fec!R5</f>
        <v>958.02147392340328</v>
      </c>
      <c r="S48" s="241">
        <f>ISI_fec!S5</f>
        <v>996.28232343929903</v>
      </c>
      <c r="T48" s="241">
        <f>ISI_fec!T5</f>
        <v>1012.99967501635</v>
      </c>
      <c r="U48" s="241">
        <f>ISI_fec!U5</f>
        <v>888.49503009438263</v>
      </c>
      <c r="V48" s="241">
        <f>ISI_fec!V5</f>
        <v>912.33229349514079</v>
      </c>
      <c r="W48" s="241">
        <f>ISI_fec!W5</f>
        <v>1019.2595028155461</v>
      </c>
      <c r="X48" s="241">
        <f>ISI_fec!X5</f>
        <v>840.05962496918301</v>
      </c>
      <c r="Y48" s="241">
        <f>ISI_fec!Y5</f>
        <v>672.43778098479618</v>
      </c>
      <c r="DA48" s="83"/>
    </row>
    <row r="49" spans="1:105" ht="12" customHeight="1" x14ac:dyDescent="0.25">
      <c r="A49" s="52" t="s">
        <v>44</v>
      </c>
      <c r="B49" s="242">
        <f>ISI_fec!B54</f>
        <v>79.292179204069072</v>
      </c>
      <c r="C49" s="242">
        <f>ISI_fec!C54</f>
        <v>91.300280040290943</v>
      </c>
      <c r="D49" s="242">
        <f>ISI_fec!D54</f>
        <v>76.730524834784759</v>
      </c>
      <c r="E49" s="242">
        <f>ISI_fec!E54</f>
        <v>61.103923622559812</v>
      </c>
      <c r="F49" s="242">
        <f>ISI_fec!F54</f>
        <v>69.18473075334488</v>
      </c>
      <c r="G49" s="242">
        <f>ISI_fec!G54</f>
        <v>80.595215898697319</v>
      </c>
      <c r="H49" s="242">
        <f>ISI_fec!H54</f>
        <v>75.155598138944939</v>
      </c>
      <c r="I49" s="242">
        <f>ISI_fec!I54</f>
        <v>81.754161645744873</v>
      </c>
      <c r="J49" s="242">
        <f>ISI_fec!J54</f>
        <v>80.863821121838924</v>
      </c>
      <c r="K49" s="242">
        <f>ISI_fec!K54</f>
        <v>50.10511829732549</v>
      </c>
      <c r="L49" s="242">
        <f>ISI_fec!L54</f>
        <v>47.331287493901719</v>
      </c>
      <c r="M49" s="242">
        <f>ISI_fec!M54</f>
        <v>50.332539594216307</v>
      </c>
      <c r="N49" s="242">
        <f>ISI_fec!N54</f>
        <v>41.938497476693897</v>
      </c>
      <c r="O49" s="242">
        <f>ISI_fec!O54</f>
        <v>39.882932278064132</v>
      </c>
      <c r="P49" s="242">
        <f>ISI_fec!P54</f>
        <v>35.318098621409689</v>
      </c>
      <c r="Q49" s="242">
        <f>ISI_fec!Q54</f>
        <v>35.585113460855887</v>
      </c>
      <c r="R49" s="242">
        <f>ISI_fec!R54</f>
        <v>28.362454226781558</v>
      </c>
      <c r="S49" s="242">
        <f>ISI_fec!S54</f>
        <v>26.900747085614729</v>
      </c>
      <c r="T49" s="242">
        <f>ISI_fec!T54</f>
        <v>25.933385381207248</v>
      </c>
      <c r="U49" s="242">
        <f>ISI_fec!U54</f>
        <v>24.183600753262979</v>
      </c>
      <c r="V49" s="242">
        <f>ISI_fec!V54</f>
        <v>21.40582004280925</v>
      </c>
      <c r="W49" s="242">
        <f>ISI_fec!W54</f>
        <v>23.659882137117439</v>
      </c>
      <c r="X49" s="242">
        <f>ISI_fec!X54</f>
        <v>16.851960987372362</v>
      </c>
      <c r="Y49" s="242">
        <f>ISI_fec!Y54</f>
        <v>15.209646168234221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12850.350235897433</v>
      </c>
      <c r="C51" s="203">
        <f t="shared" si="15"/>
        <v>13830.384960812227</v>
      </c>
      <c r="D51" s="203">
        <f t="shared" si="15"/>
        <v>12628.465500068731</v>
      </c>
      <c r="E51" s="203">
        <f t="shared" si="15"/>
        <v>12375.383640940254</v>
      </c>
      <c r="F51" s="203">
        <f t="shared" si="15"/>
        <v>12590.428617026955</v>
      </c>
      <c r="G51" s="203">
        <f t="shared" si="15"/>
        <v>11907.536697825566</v>
      </c>
      <c r="H51" s="203">
        <f t="shared" si="15"/>
        <v>12134.223390985713</v>
      </c>
      <c r="I51" s="203">
        <f t="shared" si="15"/>
        <v>11805.360501731731</v>
      </c>
      <c r="J51" s="203">
        <f t="shared" si="15"/>
        <v>11114.787456183341</v>
      </c>
      <c r="K51" s="203">
        <f t="shared" si="15"/>
        <v>8917.2589048294431</v>
      </c>
      <c r="L51" s="203">
        <f t="shared" si="15"/>
        <v>7636.0587670262539</v>
      </c>
      <c r="M51" s="203">
        <f t="shared" si="15"/>
        <v>7878.36409528066</v>
      </c>
      <c r="N51" s="203">
        <f t="shared" si="15"/>
        <v>7381.179713427251</v>
      </c>
      <c r="O51" s="203">
        <f t="shared" si="15"/>
        <v>7309.4789313015044</v>
      </c>
      <c r="P51" s="203">
        <f t="shared" si="15"/>
        <v>7283.1533624843096</v>
      </c>
      <c r="Q51" s="203">
        <f t="shared" si="15"/>
        <v>7069.2285818310138</v>
      </c>
      <c r="R51" s="203">
        <f t="shared" si="15"/>
        <v>7076.1780608772206</v>
      </c>
      <c r="S51" s="203">
        <f t="shared" si="15"/>
        <v>6615.6240998205631</v>
      </c>
      <c r="T51" s="203">
        <f t="shared" si="15"/>
        <v>7037.5945418782821</v>
      </c>
      <c r="U51" s="203">
        <f t="shared" si="15"/>
        <v>6131.0210007417563</v>
      </c>
      <c r="V51" s="203">
        <f t="shared" si="15"/>
        <v>6312.7746036283761</v>
      </c>
      <c r="W51" s="203">
        <f t="shared" si="15"/>
        <v>7004.7570664714422</v>
      </c>
      <c r="X51" s="203">
        <f t="shared" si="15"/>
        <v>5930.7095451224668</v>
      </c>
      <c r="Y51" s="203">
        <f t="shared" si="15"/>
        <v>4552.9189182359978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8543.9121546014176</v>
      </c>
      <c r="C52" s="213">
        <f>(ISI_emi!C5-ISI_emi!C52)+(ISI_emi!C54-ISI_emi!C96)</f>
        <v>9482.3872710129217</v>
      </c>
      <c r="D52" s="213">
        <f>(ISI_emi!D5-ISI_emi!D52)+(ISI_emi!D54-ISI_emi!D96)</f>
        <v>8103.9245290807967</v>
      </c>
      <c r="E52" s="213">
        <f>(ISI_emi!E5-ISI_emi!E52)+(ISI_emi!E54-ISI_emi!E96)</f>
        <v>7605.4747605027169</v>
      </c>
      <c r="F52" s="213">
        <f>(ISI_emi!F5-ISI_emi!F52)+(ISI_emi!F54-ISI_emi!F96)</f>
        <v>7673.7815415912273</v>
      </c>
      <c r="G52" s="213">
        <f>(ISI_emi!G5-ISI_emi!G52)+(ISI_emi!G54-ISI_emi!G96)</f>
        <v>7644.1653616426775</v>
      </c>
      <c r="H52" s="213">
        <f>(ISI_emi!H5-ISI_emi!H52)+(ISI_emi!H54-ISI_emi!H96)</f>
        <v>7381.1314185113397</v>
      </c>
      <c r="I52" s="213">
        <f>(ISI_emi!I5-ISI_emi!I52)+(ISI_emi!I54-ISI_emi!I96)</f>
        <v>6959.7150662385648</v>
      </c>
      <c r="J52" s="213">
        <f>(ISI_emi!J5-ISI_emi!J52)+(ISI_emi!J54-ISI_emi!J96)</f>
        <v>6750.6711350224859</v>
      </c>
      <c r="K52" s="213">
        <f>(ISI_emi!K5-ISI_emi!K52)+(ISI_emi!K54-ISI_emi!K96)</f>
        <v>5703.6400755950881</v>
      </c>
      <c r="L52" s="213">
        <f>(ISI_emi!L5-ISI_emi!L52)+(ISI_emi!L54-ISI_emi!L96)</f>
        <v>4035.9584136610197</v>
      </c>
      <c r="M52" s="213">
        <f>(ISI_emi!M5-ISI_emi!M52)+(ISI_emi!M54-ISI_emi!M96)</f>
        <v>4000.8869491678447</v>
      </c>
      <c r="N52" s="213">
        <f>(ISI_emi!N5-ISI_emi!N52)+(ISI_emi!N54-ISI_emi!N96)</f>
        <v>3830.5630851826595</v>
      </c>
      <c r="O52" s="213">
        <f>(ISI_emi!O5-ISI_emi!O52)+(ISI_emi!O54-ISI_emi!O96)</f>
        <v>3681.8210433704139</v>
      </c>
      <c r="P52" s="213">
        <f>(ISI_emi!P5-ISI_emi!P52)+(ISI_emi!P54-ISI_emi!P96)</f>
        <v>3505.6387077772938</v>
      </c>
      <c r="Q52" s="213">
        <f>(ISI_emi!Q5-ISI_emi!Q52)+(ISI_emi!Q54-ISI_emi!Q96)</f>
        <v>3369.4313467307898</v>
      </c>
      <c r="R52" s="213">
        <f>(ISI_emi!R5-ISI_emi!R52)+(ISI_emi!R54-ISI_emi!R96)</f>
        <v>3300.5589164925045</v>
      </c>
      <c r="S52" s="213">
        <f>(ISI_emi!S5-ISI_emi!S52)+(ISI_emi!S54-ISI_emi!S96)</f>
        <v>3372.1491574111251</v>
      </c>
      <c r="T52" s="213">
        <f>(ISI_emi!T5-ISI_emi!T52)+(ISI_emi!T54-ISI_emi!T96)</f>
        <v>3559.7242873890809</v>
      </c>
      <c r="U52" s="213">
        <f>(ISI_emi!U5-ISI_emi!U52)+(ISI_emi!U54-ISI_emi!U96)</f>
        <v>2965.4816519673013</v>
      </c>
      <c r="V52" s="213">
        <f>(ISI_emi!V5-ISI_emi!V52)+(ISI_emi!V54-ISI_emi!V96)</f>
        <v>3114.595672040155</v>
      </c>
      <c r="W52" s="213">
        <f>(ISI_emi!W5-ISI_emi!W52)+(ISI_emi!W54-ISI_emi!W96)</f>
        <v>3557.884283581624</v>
      </c>
      <c r="X52" s="213">
        <f>(ISI_emi!X5-ISI_emi!X52)+(ISI_emi!X54-ISI_emi!X96)</f>
        <v>2829.3781843600395</v>
      </c>
      <c r="Y52" s="213">
        <f>(ISI_emi!Y5-ISI_emi!Y52)+(ISI_emi!Y54-ISI_emi!Y96)</f>
        <v>2116.8542191282495</v>
      </c>
      <c r="DA52" s="85"/>
    </row>
    <row r="53" spans="1:105" ht="12" customHeight="1" x14ac:dyDescent="0.25">
      <c r="A53" s="14" t="s">
        <v>146</v>
      </c>
      <c r="B53" s="204">
        <f>ISI_emi!B52+ISI_emi!B96</f>
        <v>4306.4380812960153</v>
      </c>
      <c r="C53" s="204">
        <f>ISI_emi!C52+ISI_emi!C96</f>
        <v>4347.9976897993056</v>
      </c>
      <c r="D53" s="204">
        <f>ISI_emi!D52+ISI_emi!D96</f>
        <v>4524.5409709879332</v>
      </c>
      <c r="E53" s="204">
        <f>ISI_emi!E52+ISI_emi!E96</f>
        <v>4769.9088804375369</v>
      </c>
      <c r="F53" s="204">
        <f>ISI_emi!F52+ISI_emi!F96</f>
        <v>4916.6470754357279</v>
      </c>
      <c r="G53" s="204">
        <f>ISI_emi!G52+ISI_emi!G96</f>
        <v>4263.3713361828886</v>
      </c>
      <c r="H53" s="204">
        <f>ISI_emi!H52+ISI_emi!H96</f>
        <v>4753.0919724743735</v>
      </c>
      <c r="I53" s="204">
        <f>ISI_emi!I52+ISI_emi!I96</f>
        <v>4845.6454354931666</v>
      </c>
      <c r="J53" s="204">
        <f>ISI_emi!J52+ISI_emi!J96</f>
        <v>4364.1163211608546</v>
      </c>
      <c r="K53" s="204">
        <f>ISI_emi!K52+ISI_emi!K96</f>
        <v>3213.6188292343559</v>
      </c>
      <c r="L53" s="204">
        <f>ISI_emi!L52+ISI_emi!L96</f>
        <v>3600.1003533652342</v>
      </c>
      <c r="M53" s="204">
        <f>ISI_emi!M52+ISI_emi!M96</f>
        <v>3877.4771461128148</v>
      </c>
      <c r="N53" s="204">
        <f>ISI_emi!N52+ISI_emi!N96</f>
        <v>3550.6166282445915</v>
      </c>
      <c r="O53" s="204">
        <f>ISI_emi!O52+ISI_emi!O96</f>
        <v>3627.657887931091</v>
      </c>
      <c r="P53" s="204">
        <f>ISI_emi!P52+ISI_emi!P96</f>
        <v>3777.5146547070158</v>
      </c>
      <c r="Q53" s="204">
        <f>ISI_emi!Q52+ISI_emi!Q96</f>
        <v>3699.797235100224</v>
      </c>
      <c r="R53" s="204">
        <f>ISI_emi!R52+ISI_emi!R96</f>
        <v>3775.619144384716</v>
      </c>
      <c r="S53" s="204">
        <f>ISI_emi!S52+ISI_emi!S96</f>
        <v>3243.474942409438</v>
      </c>
      <c r="T53" s="204">
        <f>ISI_emi!T52+ISI_emi!T96</f>
        <v>3477.8702544892012</v>
      </c>
      <c r="U53" s="204">
        <f>ISI_emi!U52+ISI_emi!U96</f>
        <v>3165.539348774455</v>
      </c>
      <c r="V53" s="204">
        <f>ISI_emi!V52+ISI_emi!V96</f>
        <v>3198.1789315882211</v>
      </c>
      <c r="W53" s="204">
        <f>ISI_emi!W52+ISI_emi!W96</f>
        <v>3446.8727828898182</v>
      </c>
      <c r="X53" s="204">
        <f>ISI_emi!X52+ISI_emi!X96</f>
        <v>3101.3313607624273</v>
      </c>
      <c r="Y53" s="204">
        <f>ISI_emi!Y52+ISI_emi!Y96</f>
        <v>2436.0646991077483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12850.350235897433</v>
      </c>
      <c r="C54" s="210">
        <f t="shared" si="16"/>
        <v>13830.384960812227</v>
      </c>
      <c r="D54" s="210">
        <f t="shared" si="16"/>
        <v>12628.465500068729</v>
      </c>
      <c r="E54" s="210">
        <f t="shared" si="16"/>
        <v>12375.383640940254</v>
      </c>
      <c r="F54" s="210">
        <f t="shared" si="16"/>
        <v>12590.428617026955</v>
      </c>
      <c r="G54" s="210">
        <f t="shared" si="16"/>
        <v>11907.536697825566</v>
      </c>
      <c r="H54" s="210">
        <f t="shared" si="16"/>
        <v>12134.223390985713</v>
      </c>
      <c r="I54" s="210">
        <f t="shared" si="16"/>
        <v>11805.360501731731</v>
      </c>
      <c r="J54" s="210">
        <f t="shared" si="16"/>
        <v>11114.787456183341</v>
      </c>
      <c r="K54" s="210">
        <f t="shared" si="16"/>
        <v>8917.2589048294449</v>
      </c>
      <c r="L54" s="210">
        <f t="shared" si="16"/>
        <v>7636.0587670262539</v>
      </c>
      <c r="M54" s="210">
        <f t="shared" si="16"/>
        <v>7878.3640952806591</v>
      </c>
      <c r="N54" s="210">
        <f t="shared" si="16"/>
        <v>7381.179713427251</v>
      </c>
      <c r="O54" s="210">
        <f t="shared" si="16"/>
        <v>7309.4789313015044</v>
      </c>
      <c r="P54" s="210">
        <f t="shared" si="16"/>
        <v>7283.1533624843096</v>
      </c>
      <c r="Q54" s="210">
        <f t="shared" si="16"/>
        <v>7069.2285818310138</v>
      </c>
      <c r="R54" s="210">
        <f t="shared" si="16"/>
        <v>7076.1780608772206</v>
      </c>
      <c r="S54" s="210">
        <f t="shared" si="16"/>
        <v>6615.6240998205631</v>
      </c>
      <c r="T54" s="210">
        <f t="shared" si="16"/>
        <v>7037.5945418782821</v>
      </c>
      <c r="U54" s="210">
        <f t="shared" si="16"/>
        <v>6131.0210007417563</v>
      </c>
      <c r="V54" s="210">
        <f t="shared" si="16"/>
        <v>6312.7746036283761</v>
      </c>
      <c r="W54" s="210">
        <f t="shared" si="16"/>
        <v>7004.7570664714422</v>
      </c>
      <c r="X54" s="210">
        <f t="shared" si="16"/>
        <v>5930.7095451224668</v>
      </c>
      <c r="Y54" s="210">
        <f t="shared" si="16"/>
        <v>4552.9189182359978</v>
      </c>
      <c r="DA54" s="109"/>
    </row>
    <row r="55" spans="1:105" ht="12" customHeight="1" x14ac:dyDescent="0.25">
      <c r="A55" s="51" t="s">
        <v>43</v>
      </c>
      <c r="B55" s="241">
        <f>ISI_emi!B$5</f>
        <v>12671.196920974668</v>
      </c>
      <c r="C55" s="241">
        <f>ISI_emi!C$5</f>
        <v>13614.74806030278</v>
      </c>
      <c r="D55" s="241">
        <f>ISI_emi!D$5</f>
        <v>12469.459785401366</v>
      </c>
      <c r="E55" s="241">
        <f>ISI_emi!E$5</f>
        <v>12245.888089870541</v>
      </c>
      <c r="F55" s="241">
        <f>ISI_emi!F$5</f>
        <v>12445.986288230804</v>
      </c>
      <c r="G55" s="241">
        <f>ISI_emi!G$5</f>
        <v>11737.0704446405</v>
      </c>
      <c r="H55" s="241">
        <f>ISI_emi!H$5</f>
        <v>11974.711043553323</v>
      </c>
      <c r="I55" s="241">
        <f>ISI_emi!I$5</f>
        <v>11629.074032068469</v>
      </c>
      <c r="J55" s="241">
        <f>ISI_emi!J$5</f>
        <v>10941.086883895759</v>
      </c>
      <c r="K55" s="241">
        <f>ISI_emi!K$5</f>
        <v>8820.0590359241924</v>
      </c>
      <c r="L55" s="241">
        <f>ISI_emi!L$5</f>
        <v>7549.8526055191051</v>
      </c>
      <c r="M55" s="241">
        <f>ISI_emi!M$5</f>
        <v>7790.5899809384346</v>
      </c>
      <c r="N55" s="241">
        <f>ISI_emi!N$5</f>
        <v>7307.4068328501889</v>
      </c>
      <c r="O55" s="241">
        <f>ISI_emi!O$5</f>
        <v>7238.9208249766825</v>
      </c>
      <c r="P55" s="241">
        <f>ISI_emi!P$5</f>
        <v>7218.667178179413</v>
      </c>
      <c r="Q55" s="241">
        <f>ISI_emi!Q$5</f>
        <v>7004.5524771497821</v>
      </c>
      <c r="R55" s="241">
        <f>ISI_emi!R$5</f>
        <v>7024.9425556788192</v>
      </c>
      <c r="S55" s="241">
        <f>ISI_emi!S$5</f>
        <v>6568.8350496547773</v>
      </c>
      <c r="T55" s="241">
        <f>ISI_emi!T$5</f>
        <v>6990.4557559168006</v>
      </c>
      <c r="U55" s="241">
        <f>ISI_emi!U$5</f>
        <v>6089.3683721701927</v>
      </c>
      <c r="V55" s="241">
        <f>ISI_emi!V$5</f>
        <v>6274.8763143177057</v>
      </c>
      <c r="W55" s="241">
        <f>ISI_emi!W$5</f>
        <v>6961.9782406653667</v>
      </c>
      <c r="X55" s="241">
        <f>ISI_emi!X$5</f>
        <v>5901.4202724075076</v>
      </c>
      <c r="Y55" s="241">
        <f>ISI_emi!Y$5</f>
        <v>4528.1094859919158</v>
      </c>
      <c r="DA55" s="83"/>
    </row>
    <row r="56" spans="1:105" ht="12" customHeight="1" x14ac:dyDescent="0.25">
      <c r="A56" s="52" t="s">
        <v>44</v>
      </c>
      <c r="B56" s="242">
        <f>ISI_emi!B$54</f>
        <v>179.15331492276511</v>
      </c>
      <c r="C56" s="242">
        <f>ISI_emi!C$54</f>
        <v>215.63690050944732</v>
      </c>
      <c r="D56" s="242">
        <f>ISI_emi!D$54</f>
        <v>159.00571466736312</v>
      </c>
      <c r="E56" s="242">
        <f>ISI_emi!E$54</f>
        <v>129.49555106971272</v>
      </c>
      <c r="F56" s="242">
        <f>ISI_emi!F$54</f>
        <v>144.44232879615123</v>
      </c>
      <c r="G56" s="242">
        <f>ISI_emi!G$54</f>
        <v>170.46625318506574</v>
      </c>
      <c r="H56" s="242">
        <f>ISI_emi!H$54</f>
        <v>159.51234743239036</v>
      </c>
      <c r="I56" s="242">
        <f>ISI_emi!I$54</f>
        <v>176.28646966326255</v>
      </c>
      <c r="J56" s="242">
        <f>ISI_emi!J$54</f>
        <v>173.70057228758114</v>
      </c>
      <c r="K56" s="242">
        <f>ISI_emi!K$54</f>
        <v>97.199868905252416</v>
      </c>
      <c r="L56" s="242">
        <f>ISI_emi!L$54</f>
        <v>86.206161507148778</v>
      </c>
      <c r="M56" s="242">
        <f>ISI_emi!M$54</f>
        <v>87.774114342224749</v>
      </c>
      <c r="N56" s="242">
        <f>ISI_emi!N$54</f>
        <v>73.772880577062395</v>
      </c>
      <c r="O56" s="242">
        <f>ISI_emi!O$54</f>
        <v>70.558106324822219</v>
      </c>
      <c r="P56" s="242">
        <f>ISI_emi!P$54</f>
        <v>64.486184304896909</v>
      </c>
      <c r="Q56" s="242">
        <f>ISI_emi!Q$54</f>
        <v>64.676104681231664</v>
      </c>
      <c r="R56" s="242">
        <f>ISI_emi!R$54</f>
        <v>51.235505198401597</v>
      </c>
      <c r="S56" s="242">
        <f>ISI_emi!S$54</f>
        <v>46.789050165785824</v>
      </c>
      <c r="T56" s="242">
        <f>ISI_emi!T$54</f>
        <v>47.138785961481325</v>
      </c>
      <c r="U56" s="242">
        <f>ISI_emi!U$54</f>
        <v>41.652628571563447</v>
      </c>
      <c r="V56" s="242">
        <f>ISI_emi!V$54</f>
        <v>37.898289310670563</v>
      </c>
      <c r="W56" s="242">
        <f>ISI_emi!W$54</f>
        <v>42.778825806075453</v>
      </c>
      <c r="X56" s="242">
        <f>ISI_emi!X$54</f>
        <v>29.289272714959381</v>
      </c>
      <c r="Y56" s="242">
        <f>ISI_emi!Y$54</f>
        <v>24.809432244082256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407.92207377828259</v>
      </c>
      <c r="C58" s="250">
        <f t="shared" si="17"/>
        <v>393.78525142401764</v>
      </c>
      <c r="D58" s="250">
        <f t="shared" si="17"/>
        <v>344.78493159177322</v>
      </c>
      <c r="E58" s="250">
        <f t="shared" si="17"/>
        <v>328.80862787680405</v>
      </c>
      <c r="F58" s="250">
        <f t="shared" si="17"/>
        <v>382.60178007831394</v>
      </c>
      <c r="G58" s="250">
        <f t="shared" si="17"/>
        <v>525.1628841438619</v>
      </c>
      <c r="H58" s="250">
        <f t="shared" si="17"/>
        <v>471.53156842486226</v>
      </c>
      <c r="I58" s="250">
        <f t="shared" si="17"/>
        <v>450.9119196146508</v>
      </c>
      <c r="J58" s="250">
        <f t="shared" si="17"/>
        <v>421.79428479925843</v>
      </c>
      <c r="K58" s="250">
        <f t="shared" si="17"/>
        <v>336.42061908787792</v>
      </c>
      <c r="L58" s="250">
        <f t="shared" si="17"/>
        <v>264.78932686970694</v>
      </c>
      <c r="M58" s="250">
        <f t="shared" si="17"/>
        <v>318.13898067558102</v>
      </c>
      <c r="N58" s="250">
        <f t="shared" si="17"/>
        <v>295.42066469483899</v>
      </c>
      <c r="O58" s="250">
        <f t="shared" si="17"/>
        <v>328.28537270651952</v>
      </c>
      <c r="P58" s="250">
        <f t="shared" si="17"/>
        <v>388.38070346032003</v>
      </c>
      <c r="Q58" s="250">
        <f t="shared" si="17"/>
        <v>379.44457106742766</v>
      </c>
      <c r="R58" s="250">
        <f t="shared" si="17"/>
        <v>353.9648883793302</v>
      </c>
      <c r="S58" s="250">
        <f t="shared" si="17"/>
        <v>359.00577786729548</v>
      </c>
      <c r="T58" s="250">
        <f t="shared" si="17"/>
        <v>366.60561117260801</v>
      </c>
      <c r="U58" s="250">
        <f t="shared" si="17"/>
        <v>335.15765746082002</v>
      </c>
      <c r="V58" s="250">
        <f t="shared" si="17"/>
        <v>255.46252767670174</v>
      </c>
      <c r="W58" s="250">
        <f t="shared" si="17"/>
        <v>222.35075412296513</v>
      </c>
      <c r="X58" s="250">
        <f t="shared" si="17"/>
        <v>213.38362060216707</v>
      </c>
      <c r="Y58" s="250">
        <f t="shared" si="17"/>
        <v>239.16493164927857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0.34672529484239473</v>
      </c>
      <c r="C59" s="251">
        <f t="shared" si="18"/>
        <v>0.3699595514526523</v>
      </c>
      <c r="D59" s="251">
        <f t="shared" si="18"/>
        <v>0.32717134591828362</v>
      </c>
      <c r="E59" s="251">
        <f t="shared" si="18"/>
        <v>0.28732971720544265</v>
      </c>
      <c r="F59" s="251">
        <f t="shared" si="18"/>
        <v>0.28661100128058609</v>
      </c>
      <c r="G59" s="251">
        <f t="shared" si="18"/>
        <v>0.32314852810037692</v>
      </c>
      <c r="H59" s="251">
        <f t="shared" si="18"/>
        <v>0.279094171952051</v>
      </c>
      <c r="I59" s="251">
        <f t="shared" si="18"/>
        <v>0.25853398992488341</v>
      </c>
      <c r="J59" s="251">
        <f t="shared" si="18"/>
        <v>0.27224379863884146</v>
      </c>
      <c r="K59" s="251">
        <f t="shared" si="18"/>
        <v>0.33635877524821139</v>
      </c>
      <c r="L59" s="251">
        <f t="shared" si="18"/>
        <v>0.23040553519611828</v>
      </c>
      <c r="M59" s="251">
        <f t="shared" si="18"/>
        <v>0.22264524181880499</v>
      </c>
      <c r="N59" s="251">
        <f t="shared" si="18"/>
        <v>0.23084268949366549</v>
      </c>
      <c r="O59" s="251">
        <f t="shared" si="18"/>
        <v>0.21891725257352695</v>
      </c>
      <c r="P59" s="251">
        <f t="shared" si="18"/>
        <v>0.19466271481648992</v>
      </c>
      <c r="Q59" s="251">
        <f t="shared" si="18"/>
        <v>0.19177431006009729</v>
      </c>
      <c r="R59" s="251">
        <f t="shared" si="18"/>
        <v>0.18591748743239972</v>
      </c>
      <c r="S59" s="251">
        <f t="shared" si="18"/>
        <v>0.22487253360834383</v>
      </c>
      <c r="T59" s="251">
        <f t="shared" si="18"/>
        <v>0.21361597851726921</v>
      </c>
      <c r="U59" s="251">
        <f t="shared" si="18"/>
        <v>0.20570502350497957</v>
      </c>
      <c r="V59" s="251">
        <f t="shared" si="18"/>
        <v>0.2096003016796634</v>
      </c>
      <c r="W59" s="251">
        <f t="shared" si="18"/>
        <v>0.21721762596996075</v>
      </c>
      <c r="X59" s="251">
        <f t="shared" si="18"/>
        <v>0.19963497880821587</v>
      </c>
      <c r="Y59" s="251">
        <f t="shared" si="18"/>
        <v>0.20302168106449439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0.36464996549029621</v>
      </c>
      <c r="C60" s="252">
        <f t="shared" si="19"/>
        <v>0.3909997579647469</v>
      </c>
      <c r="D60" s="252">
        <f t="shared" si="19"/>
        <v>0.34322480095785712</v>
      </c>
      <c r="E60" s="252">
        <f t="shared" si="19"/>
        <v>0.29874393102228147</v>
      </c>
      <c r="F60" s="252">
        <f t="shared" si="19"/>
        <v>0.29908335843405071</v>
      </c>
      <c r="G60" s="252">
        <f t="shared" si="19"/>
        <v>0.34082841595827956</v>
      </c>
      <c r="H60" s="252">
        <f t="shared" si="19"/>
        <v>0.29282799457620984</v>
      </c>
      <c r="I60" s="252">
        <f t="shared" si="19"/>
        <v>0.27250564153954576</v>
      </c>
      <c r="J60" s="252">
        <f t="shared" si="19"/>
        <v>0.2879775062694363</v>
      </c>
      <c r="K60" s="252">
        <f t="shared" si="19"/>
        <v>0.35139825648760264</v>
      </c>
      <c r="L60" s="252">
        <f t="shared" si="19"/>
        <v>0.24069494861325336</v>
      </c>
      <c r="M60" s="252">
        <f t="shared" si="19"/>
        <v>0.23260286461706023</v>
      </c>
      <c r="N60" s="252">
        <f t="shared" si="19"/>
        <v>0.24014124367602516</v>
      </c>
      <c r="O60" s="252">
        <f t="shared" si="19"/>
        <v>0.2273258315284156</v>
      </c>
      <c r="P60" s="252">
        <f t="shared" si="19"/>
        <v>0.2013592254333248</v>
      </c>
      <c r="Q60" s="252">
        <f t="shared" si="19"/>
        <v>0.19859179064873228</v>
      </c>
      <c r="R60" s="252">
        <f t="shared" si="19"/>
        <v>0.19118559832435031</v>
      </c>
      <c r="S60" s="252">
        <f t="shared" si="19"/>
        <v>0.23138463819335603</v>
      </c>
      <c r="T60" s="252">
        <f t="shared" si="19"/>
        <v>0.21931184877920334</v>
      </c>
      <c r="U60" s="252">
        <f t="shared" si="19"/>
        <v>0.21140489512602101</v>
      </c>
      <c r="V60" s="252">
        <f t="shared" si="19"/>
        <v>0.2146700587622051</v>
      </c>
      <c r="W60" s="252">
        <f t="shared" si="19"/>
        <v>0.22252596828525198</v>
      </c>
      <c r="X60" s="252">
        <f t="shared" si="19"/>
        <v>0.20365136124464406</v>
      </c>
      <c r="Y60" s="252">
        <f t="shared" si="19"/>
        <v>0.20766860034619672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0.1516102852850269</v>
      </c>
      <c r="C61" s="253">
        <f t="shared" si="20"/>
        <v>0.15923449088771813</v>
      </c>
      <c r="D61" s="253">
        <f t="shared" si="20"/>
        <v>0.14528416622603579</v>
      </c>
      <c r="E61" s="253">
        <f t="shared" si="20"/>
        <v>0.13177270048233003</v>
      </c>
      <c r="F61" s="253">
        <f t="shared" si="20"/>
        <v>0.13187790358082713</v>
      </c>
      <c r="G61" s="253">
        <f t="shared" si="20"/>
        <v>0.14456489106531872</v>
      </c>
      <c r="H61" s="253">
        <f t="shared" si="20"/>
        <v>0.12991976887403464</v>
      </c>
      <c r="I61" s="253">
        <f t="shared" si="20"/>
        <v>0.12350914547465112</v>
      </c>
      <c r="J61" s="253">
        <f t="shared" si="20"/>
        <v>0.12840500308347824</v>
      </c>
      <c r="K61" s="253">
        <f t="shared" si="20"/>
        <v>0.1477194804618209</v>
      </c>
      <c r="L61" s="253">
        <f t="shared" si="20"/>
        <v>0.11321486916874782</v>
      </c>
      <c r="M61" s="253">
        <f t="shared" si="20"/>
        <v>0.11052331696877991</v>
      </c>
      <c r="N61" s="253">
        <f t="shared" si="20"/>
        <v>0.11303019495764287</v>
      </c>
      <c r="O61" s="253">
        <f t="shared" si="20"/>
        <v>0.10875462821649015</v>
      </c>
      <c r="P61" s="253">
        <f t="shared" si="20"/>
        <v>9.9865967175381917E-2</v>
      </c>
      <c r="Q61" s="253">
        <f t="shared" si="20"/>
        <v>9.8898909880565433E-2</v>
      </c>
      <c r="R61" s="253">
        <f t="shared" si="20"/>
        <v>9.6293085311080412E-2</v>
      </c>
      <c r="S61" s="253">
        <f t="shared" si="20"/>
        <v>0.11010591602555175</v>
      </c>
      <c r="T61" s="253">
        <f t="shared" si="20"/>
        <v>0.10603969276303958</v>
      </c>
      <c r="U61" s="253">
        <f t="shared" si="20"/>
        <v>0.10333988869867096</v>
      </c>
      <c r="V61" s="253">
        <f t="shared" si="20"/>
        <v>0.1044578697501464</v>
      </c>
      <c r="W61" s="253">
        <f t="shared" si="20"/>
        <v>0.10712712302528067</v>
      </c>
      <c r="X61" s="253">
        <f t="shared" si="20"/>
        <v>0.10066701903414134</v>
      </c>
      <c r="Y61" s="253">
        <f t="shared" si="20"/>
        <v>0.10205692888214009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0.17943667388968407</v>
      </c>
      <c r="C62" s="251">
        <f>IF(SUM(ISI_ued!C$5,ISI_ued!C$54)=0,"",SUM(ISI_ued!C$5,ISI_ued!C$54)/C$7)</f>
        <v>0.19185661173812874</v>
      </c>
      <c r="D62" s="251">
        <f>IF(SUM(ISI_ued!D$5,ISI_ued!D$54)=0,"",SUM(ISI_ued!D$5,ISI_ued!D$54)/D$7)</f>
        <v>0.17176702566010291</v>
      </c>
      <c r="E62" s="251">
        <f>IF(SUM(ISI_ued!E$5,ISI_ued!E$54)=0,"",SUM(ISI_ued!E$5,ISI_ued!E$54)/E$7)</f>
        <v>0.15217382806100094</v>
      </c>
      <c r="F62" s="251">
        <f>IF(SUM(ISI_ued!F$5,ISI_ued!F$54)=0,"",SUM(ISI_ued!F$5,ISI_ued!F$54)/F$7)</f>
        <v>0.15031517400098282</v>
      </c>
      <c r="G62" s="251">
        <f>IF(SUM(ISI_ued!G$5,ISI_ued!G$54)=0,"",SUM(ISI_ued!G$5,ISI_ued!G$54)/G$7)</f>
        <v>0.16921045585243538</v>
      </c>
      <c r="H62" s="251">
        <f>IF(SUM(ISI_ued!H$5,ISI_ued!H$54)=0,"",SUM(ISI_ued!H$5,ISI_ued!H$54)/H$7)</f>
        <v>0.14789872615276878</v>
      </c>
      <c r="I62" s="251">
        <f>IF(SUM(ISI_ued!I$5,ISI_ued!I$54)=0,"",SUM(ISI_ued!I$5,ISI_ued!I$54)/I$7)</f>
        <v>0.13646329038264196</v>
      </c>
      <c r="J62" s="251">
        <f>IF(SUM(ISI_ued!J$5,ISI_ued!J$54)=0,"",SUM(ISI_ued!J$5,ISI_ued!J$54)/J$7)</f>
        <v>0.14435688820187734</v>
      </c>
      <c r="K62" s="251">
        <f>IF(SUM(ISI_ued!K$5,ISI_ued!K$54)=0,"",SUM(ISI_ued!K$5,ISI_ued!K$54)/K$7)</f>
        <v>0.17948547382240496</v>
      </c>
      <c r="L62" s="251">
        <f>IF(SUM(ISI_ued!L$5,ISI_ued!L$54)=0,"",SUM(ISI_ued!L$5,ISI_ued!L$54)/L$7)</f>
        <v>0.12650970053592672</v>
      </c>
      <c r="M62" s="251">
        <f>IF(SUM(ISI_ued!M$5,ISI_ued!M$54)=0,"",SUM(ISI_ued!M$5,ISI_ued!M$54)/M$7)</f>
        <v>0.12253650585063723</v>
      </c>
      <c r="N62" s="251">
        <f>IF(SUM(ISI_ued!N$5,ISI_ued!N$54)=0,"",SUM(ISI_ued!N$5,ISI_ued!N$54)/N$7)</f>
        <v>0.12633534778992714</v>
      </c>
      <c r="O62" s="251">
        <f>IF(SUM(ISI_ued!O$5,ISI_ued!O$54)=0,"",SUM(ISI_ued!O$5,ISI_ued!O$54)/O$7)</f>
        <v>0.11945681017945496</v>
      </c>
      <c r="P62" s="251">
        <f>IF(SUM(ISI_ued!P$5,ISI_ued!P$54)=0,"",SUM(ISI_ued!P$5,ISI_ued!P$54)/P$7)</f>
        <v>0.10706109229781151</v>
      </c>
      <c r="Q62" s="251">
        <f>IF(SUM(ISI_ued!Q$5,ISI_ued!Q$54)=0,"",SUM(ISI_ued!Q$5,ISI_ued!Q$54)/Q$7)</f>
        <v>0.10584033531878898</v>
      </c>
      <c r="R62" s="251">
        <f>IF(SUM(ISI_ued!R$5,ISI_ued!R$54)=0,"",SUM(ISI_ued!R$5,ISI_ued!R$54)/R$7)</f>
        <v>0.10242154739084668</v>
      </c>
      <c r="S62" s="251">
        <f>IF(SUM(ISI_ued!S$5,ISI_ued!S$54)=0,"",SUM(ISI_ued!S$5,ISI_ued!S$54)/S$7)</f>
        <v>0.12425210548288668</v>
      </c>
      <c r="T62" s="251">
        <f>IF(SUM(ISI_ued!T$5,ISI_ued!T$54)=0,"",SUM(ISI_ued!T$5,ISI_ued!T$54)/T$7)</f>
        <v>0.11781103016437136</v>
      </c>
      <c r="U62" s="251">
        <f>IF(SUM(ISI_ued!U$5,ISI_ued!U$54)=0,"",SUM(ISI_ued!U$5,ISI_ued!U$54)/U$7)</f>
        <v>0.11398933060434227</v>
      </c>
      <c r="V62" s="251">
        <f>IF(SUM(ISI_ued!V$5,ISI_ued!V$54)=0,"",SUM(ISI_ued!V$5,ISI_ued!V$54)/V$7)</f>
        <v>0.11518157476702501</v>
      </c>
      <c r="W62" s="251">
        <f>IF(SUM(ISI_ued!W$5,ISI_ued!W$54)=0,"",SUM(ISI_ued!W$5,ISI_ued!W$54)/W$7)</f>
        <v>0.1190208825742911</v>
      </c>
      <c r="X62" s="251">
        <f>IF(SUM(ISI_ued!X$5,ISI_ued!X$54)=0,"",SUM(ISI_ued!X$5,ISI_ued!X$54)/X$7)</f>
        <v>0.11049379690263994</v>
      </c>
      <c r="Y62" s="251">
        <f>IF(SUM(ISI_ued!Y$5,ISI_ued!Y$54)=0,"",SUM(ISI_ued!Y$5,ISI_ued!Y$54)/Y$7)</f>
        <v>0.11354039436883394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0.18796881507129143</v>
      </c>
      <c r="C63" s="252">
        <f>IF(ISI_ued!C$5=0,"",ISI_ued!C$5/C$8)</f>
        <v>0.2019820450037684</v>
      </c>
      <c r="D63" s="252">
        <f>IF(ISI_ued!D$5=0,"",ISI_ued!D$5/D$8)</f>
        <v>0.17946193120480927</v>
      </c>
      <c r="E63" s="252">
        <f>IF(ISI_ued!E$5=0,"",ISI_ued!E$5/E$8)</f>
        <v>0.15768571962305536</v>
      </c>
      <c r="F63" s="252">
        <f>IF(ISI_ued!F$5=0,"",ISI_ued!F$5/F$8)</f>
        <v>0.15624823001723701</v>
      </c>
      <c r="G63" s="252">
        <f>IF(ISI_ued!G$5=0,"",ISI_ued!G$5/G$8)</f>
        <v>0.17755310784538464</v>
      </c>
      <c r="H63" s="252">
        <f>IF(ISI_ued!H$5=0,"",ISI_ued!H$5/H$8)</f>
        <v>0.15443645827661065</v>
      </c>
      <c r="I63" s="252">
        <f>IF(ISI_ued!I$5=0,"",ISI_ued!I$5/I$8)</f>
        <v>0.14294853660522602</v>
      </c>
      <c r="J63" s="252">
        <f>IF(ISI_ued!J$5=0,"",ISI_ued!J$5/J$8)</f>
        <v>0.15170974310384439</v>
      </c>
      <c r="K63" s="252">
        <f>IF(ISI_ued!K$5=0,"",ISI_ued!K$5/K$8)</f>
        <v>0.18664395775901854</v>
      </c>
      <c r="L63" s="252">
        <f>IF(ISI_ued!L$5=0,"",ISI_ued!L$5/L$8)</f>
        <v>0.13147800769595103</v>
      </c>
      <c r="M63" s="252">
        <f>IF(ISI_ued!M$5=0,"",ISI_ued!M$5/M$8)</f>
        <v>0.12735287850468588</v>
      </c>
      <c r="N63" s="252">
        <f>IF(ISI_ued!N$5=0,"",ISI_ued!N$5/N$8)</f>
        <v>0.1308173108171827</v>
      </c>
      <c r="O63" s="252">
        <f>IF(ISI_ued!O$5=0,"",ISI_ued!O$5/O$8)</f>
        <v>0.12346529755000661</v>
      </c>
      <c r="P63" s="252">
        <f>IF(ISI_ued!P$5=0,"",ISI_ued!P$5/P$8)</f>
        <v>0.11025265671756251</v>
      </c>
      <c r="Q63" s="252">
        <f>IF(ISI_ued!Q$5=0,"",ISI_ued!Q$5/Q$8)</f>
        <v>0.10910053819515676</v>
      </c>
      <c r="R63" s="252">
        <f>IF(ISI_ued!R$5=0,"",ISI_ued!R$5/R$8)</f>
        <v>0.10492026570690573</v>
      </c>
      <c r="S63" s="252">
        <f>IF(ISI_ued!S$5=0,"",ISI_ued!S$5/S$8)</f>
        <v>0.1274168107408544</v>
      </c>
      <c r="T63" s="252">
        <f>IF(ISI_ued!T$5=0,"",ISI_ued!T$5/T$8)</f>
        <v>0.12055892656995196</v>
      </c>
      <c r="U63" s="252">
        <f>IF(ISI_ued!U$5=0,"",ISI_ued!U$5/U$8)</f>
        <v>0.11674306972442666</v>
      </c>
      <c r="V63" s="252">
        <f>IF(ISI_ued!V$5=0,"",ISI_ued!V$5/V$8)</f>
        <v>0.11760544102475155</v>
      </c>
      <c r="W63" s="252">
        <f>IF(ISI_ued!W$5=0,"",ISI_ued!W$5/W$8)</f>
        <v>0.12155569474095321</v>
      </c>
      <c r="X63" s="252">
        <f>IF(ISI_ued!X$5=0,"",ISI_ued!X$5/X$8)</f>
        <v>0.11242073736272301</v>
      </c>
      <c r="Y63" s="252">
        <f>IF(ISI_ued!Y$5=0,"",ISI_ued!Y$5/Y$8)</f>
        <v>0.11580658854911788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8.6561951620294939E-2</v>
      </c>
      <c r="C64" s="253">
        <f>IF(ISI_ued!C$54=0,"",ISI_ued!C$54/C$9)</f>
        <v>9.0446840074452126E-2</v>
      </c>
      <c r="D64" s="253">
        <f>IF(ISI_ued!D$54=0,"",ISI_ued!D$54/D$9)</f>
        <v>8.4583010501079137E-2</v>
      </c>
      <c r="E64" s="253">
        <f>IF(ISI_ued!E$54=0,"",ISI_ued!E$54/E$9)</f>
        <v>7.705578474648099E-2</v>
      </c>
      <c r="F64" s="253">
        <f>IF(ISI_ued!F$54=0,"",ISI_ued!F$54/F$9)</f>
        <v>7.6709188787018295E-2</v>
      </c>
      <c r="G64" s="253">
        <f>IF(ISI_ued!G$54=0,"",ISI_ued!G$54/G$9)</f>
        <v>8.4941757578271007E-2</v>
      </c>
      <c r="H64" s="253">
        <f>IF(ISI_ued!H$54=0,"",ISI_ued!H$54/H$9)</f>
        <v>7.6887011952927409E-2</v>
      </c>
      <c r="I64" s="253">
        <f>IF(ISI_ued!I$54=0,"",ISI_ued!I$54/I$9)</f>
        <v>7.3788569699876724E-2</v>
      </c>
      <c r="J64" s="253">
        <f>IF(ISI_ued!J$54=0,"",ISI_ued!J$54/J$9)</f>
        <v>7.7136509011934029E-2</v>
      </c>
      <c r="K64" s="253">
        <f>IF(ISI_ued!K$54=0,"",ISI_ued!K$54/K$9)</f>
        <v>8.9697046944646946E-2</v>
      </c>
      <c r="L64" s="253">
        <f>IF(ISI_ued!L$54=0,"",ISI_ued!L$54/L$9)</f>
        <v>6.9923459755456982E-2</v>
      </c>
      <c r="M64" s="253">
        <f>IF(ISI_ued!M$54=0,"",ISI_ued!M$54/M$9)</f>
        <v>6.8304588885316694E-2</v>
      </c>
      <c r="N64" s="253">
        <f>IF(ISI_ued!N$54=0,"",ISI_ued!N$54/N$9)</f>
        <v>6.9548966347860466E-2</v>
      </c>
      <c r="O64" s="253">
        <f>IF(ISI_ued!O$54=0,"",ISI_ued!O$54/O$9)</f>
        <v>6.694074405091173E-2</v>
      </c>
      <c r="P64" s="253">
        <f>IF(ISI_ued!P$54=0,"",ISI_ued!P$54/P$9)</f>
        <v>6.1880856770539679E-2</v>
      </c>
      <c r="Q64" s="253">
        <f>IF(ISI_ued!Q$54=0,"",ISI_ued!Q$54/Q$9)</f>
        <v>6.1426179257400376E-2</v>
      </c>
      <c r="R64" s="253">
        <f>IF(ISI_ued!R$54=0,"",ISI_ued!R$54/R$9)</f>
        <v>5.9911786351351179E-2</v>
      </c>
      <c r="S64" s="253">
        <f>IF(ISI_ued!S$54=0,"",ISI_ued!S$54/S$9)</f>
        <v>6.8478658763472242E-2</v>
      </c>
      <c r="T64" s="253">
        <f>IF(ISI_ued!T$54=0,"",ISI_ued!T$54/T$9)</f>
        <v>6.5912290313267299E-2</v>
      </c>
      <c r="U64" s="253">
        <f>IF(ISI_ued!U$54=0,"",ISI_ued!U$54/U$9)</f>
        <v>6.4534378810649176E-2</v>
      </c>
      <c r="V64" s="253">
        <f>IF(ISI_ued!V$54=0,"",ISI_ued!V$54/V$9)</f>
        <v>6.4912658749948754E-2</v>
      </c>
      <c r="W64" s="253">
        <f>IF(ISI_ued!W$54=0,"",ISI_ued!W$54/W$9)</f>
        <v>6.6451035016745957E-2</v>
      </c>
      <c r="X64" s="253">
        <f>IF(ISI_ued!X$54=0,"",ISI_ued!X$54/X$9)</f>
        <v>6.3011922614260682E-2</v>
      </c>
      <c r="Y64" s="253">
        <f>IF(ISI_ued!Y$54=0,"",ISI_ued!Y$54/Y$9)</f>
        <v>6.4302238950381813E-2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5.9623632664062223</v>
      </c>
      <c r="C65" s="254">
        <f t="shared" si="21"/>
        <v>5.9189777108726886</v>
      </c>
      <c r="D65" s="254">
        <f t="shared" si="21"/>
        <v>5.9273284800294386</v>
      </c>
      <c r="E65" s="254">
        <f t="shared" si="21"/>
        <v>6.349489796240718</v>
      </c>
      <c r="F65" s="254">
        <f t="shared" si="21"/>
        <v>6.2460798985100645</v>
      </c>
      <c r="G65" s="254">
        <f t="shared" si="21"/>
        <v>5.9540602947794889</v>
      </c>
      <c r="H65" s="254">
        <f t="shared" si="21"/>
        <v>6.3361221708065125</v>
      </c>
      <c r="I65" s="254">
        <f t="shared" si="21"/>
        <v>6.4687824429809613</v>
      </c>
      <c r="J65" s="254">
        <f t="shared" si="21"/>
        <v>6.3921045591953574</v>
      </c>
      <c r="K65" s="254">
        <f t="shared" si="21"/>
        <v>5.7712697428397837</v>
      </c>
      <c r="L65" s="254">
        <f t="shared" si="21"/>
        <v>6.3985238963592632</v>
      </c>
      <c r="M65" s="254">
        <f t="shared" si="21"/>
        <v>6.3378280951242516</v>
      </c>
      <c r="N65" s="254">
        <f t="shared" si="21"/>
        <v>6.3041042700347383</v>
      </c>
      <c r="O65" s="254">
        <f t="shared" si="21"/>
        <v>6.4566980323338266</v>
      </c>
      <c r="P65" s="254">
        <f t="shared" si="21"/>
        <v>6.9802060588953836</v>
      </c>
      <c r="Q65" s="254">
        <f t="shared" si="21"/>
        <v>7.0059092868876744</v>
      </c>
      <c r="R65" s="254">
        <f t="shared" si="21"/>
        <v>7.1738578244553635</v>
      </c>
      <c r="S65" s="254">
        <f t="shared" si="21"/>
        <v>6.4657286563846421</v>
      </c>
      <c r="T65" s="254">
        <f t="shared" si="21"/>
        <v>6.7738671625150539</v>
      </c>
      <c r="U65" s="254">
        <f t="shared" si="21"/>
        <v>6.7176120854802983</v>
      </c>
      <c r="V65" s="254">
        <f t="shared" si="21"/>
        <v>6.7607549826890567</v>
      </c>
      <c r="W65" s="254">
        <f t="shared" si="21"/>
        <v>6.7164894694035988</v>
      </c>
      <c r="X65" s="254">
        <f t="shared" si="21"/>
        <v>6.9210285428713396</v>
      </c>
      <c r="Y65" s="254">
        <f t="shared" si="21"/>
        <v>6.621007711881953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6.103799786045208</v>
      </c>
      <c r="C66" s="255">
        <f t="shared" si="22"/>
        <v>6.063619842763468</v>
      </c>
      <c r="D66" s="255">
        <f t="shared" si="22"/>
        <v>6.0713535104350802</v>
      </c>
      <c r="E66" s="255">
        <f t="shared" si="22"/>
        <v>6.4864031967029092</v>
      </c>
      <c r="F66" s="255">
        <f t="shared" si="22"/>
        <v>6.3938753832956801</v>
      </c>
      <c r="G66" s="255">
        <f t="shared" si="22"/>
        <v>6.1152656502610858</v>
      </c>
      <c r="H66" s="255">
        <f t="shared" si="22"/>
        <v>6.5082387796153292</v>
      </c>
      <c r="I66" s="255">
        <f t="shared" si="22"/>
        <v>6.6710308256573692</v>
      </c>
      <c r="J66" s="255">
        <f t="shared" si="22"/>
        <v>6.5990987023656977</v>
      </c>
      <c r="K66" s="255">
        <f t="shared" si="22"/>
        <v>5.8996773572156673</v>
      </c>
      <c r="L66" s="255">
        <f t="shared" si="22"/>
        <v>6.5875548220938915</v>
      </c>
      <c r="M66" s="255">
        <f t="shared" si="22"/>
        <v>6.5316887501694314</v>
      </c>
      <c r="N66" s="255">
        <f t="shared" si="22"/>
        <v>6.4729494496656441</v>
      </c>
      <c r="O66" s="255">
        <f t="shared" si="22"/>
        <v>6.627870867231044</v>
      </c>
      <c r="P66" s="255">
        <f t="shared" si="22"/>
        <v>7.1607878716219826</v>
      </c>
      <c r="Q66" s="255">
        <f t="shared" si="22"/>
        <v>7.1955743213300423</v>
      </c>
      <c r="R66" s="255">
        <f t="shared" si="22"/>
        <v>7.3327610569201962</v>
      </c>
      <c r="S66" s="255">
        <f t="shared" si="22"/>
        <v>6.5933469811832905</v>
      </c>
      <c r="T66" s="255">
        <f t="shared" si="22"/>
        <v>6.9007482710238515</v>
      </c>
      <c r="U66" s="255">
        <f t="shared" si="22"/>
        <v>6.8535761775992539</v>
      </c>
      <c r="V66" s="255">
        <f t="shared" si="22"/>
        <v>6.8778408470872865</v>
      </c>
      <c r="W66" s="255">
        <f t="shared" si="22"/>
        <v>6.8304276010515315</v>
      </c>
      <c r="X66" s="255">
        <f t="shared" si="22"/>
        <v>7.0250016748799196</v>
      </c>
      <c r="Y66" s="255">
        <f t="shared" si="22"/>
        <v>6.7338713172249562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2.2594071284343187</v>
      </c>
      <c r="C67" s="256">
        <f t="shared" si="23"/>
        <v>2.3618427064439063</v>
      </c>
      <c r="D67" s="256">
        <f t="shared" si="23"/>
        <v>2.0722615283778172</v>
      </c>
      <c r="E67" s="256">
        <f t="shared" si="23"/>
        <v>2.1192673627574128</v>
      </c>
      <c r="F67" s="256">
        <f t="shared" si="23"/>
        <v>2.08777756628283</v>
      </c>
      <c r="G67" s="256">
        <f t="shared" si="23"/>
        <v>2.1150914639813134</v>
      </c>
      <c r="H67" s="256">
        <f t="shared" si="23"/>
        <v>2.1224280210968414</v>
      </c>
      <c r="I67" s="256">
        <f t="shared" si="23"/>
        <v>2.1562996441348483</v>
      </c>
      <c r="J67" s="256">
        <f t="shared" si="23"/>
        <v>2.1480628775365869</v>
      </c>
      <c r="K67" s="256">
        <f t="shared" si="23"/>
        <v>1.9399189585476091</v>
      </c>
      <c r="L67" s="256">
        <f t="shared" si="23"/>
        <v>1.8213356549461241</v>
      </c>
      <c r="M67" s="256">
        <f t="shared" si="23"/>
        <v>1.7438840767794446</v>
      </c>
      <c r="N67" s="256">
        <f t="shared" si="23"/>
        <v>1.7590730478138739</v>
      </c>
      <c r="O67" s="256">
        <f t="shared" si="23"/>
        <v>1.7691303596458385</v>
      </c>
      <c r="P67" s="256">
        <f t="shared" si="23"/>
        <v>1.8258679493523371</v>
      </c>
      <c r="Q67" s="256">
        <f t="shared" si="23"/>
        <v>1.8175045234119112</v>
      </c>
      <c r="R67" s="256">
        <f t="shared" si="23"/>
        <v>1.8064552802353018</v>
      </c>
      <c r="S67" s="256">
        <f t="shared" si="23"/>
        <v>1.7393215889831712</v>
      </c>
      <c r="T67" s="256">
        <f t="shared" si="23"/>
        <v>1.8176873273028469</v>
      </c>
      <c r="U67" s="256">
        <f t="shared" si="23"/>
        <v>1.7223501577176614</v>
      </c>
      <c r="V67" s="256">
        <f t="shared" si="23"/>
        <v>1.7704665943597684</v>
      </c>
      <c r="W67" s="256">
        <f t="shared" si="23"/>
        <v>1.8080743411212672</v>
      </c>
      <c r="X67" s="256">
        <f t="shared" si="23"/>
        <v>1.7380334987071617</v>
      </c>
      <c r="Y67" s="256">
        <f t="shared" si="23"/>
        <v>1.6311643262219644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CZ: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2075.9522535362562</v>
      </c>
      <c r="C5" s="223">
        <v>2245.316892112075</v>
      </c>
      <c r="D5" s="223">
        <v>2053.81876775411</v>
      </c>
      <c r="E5" s="223">
        <v>1887.931989194755</v>
      </c>
      <c r="F5" s="223">
        <v>1946.5481483650069</v>
      </c>
      <c r="G5" s="223">
        <v>1919.3067179574441</v>
      </c>
      <c r="H5" s="223">
        <v>1839.931116396607</v>
      </c>
      <c r="I5" s="223">
        <v>1743.2199514566821</v>
      </c>
      <c r="J5" s="223">
        <v>1657.966849317394</v>
      </c>
      <c r="K5" s="223">
        <v>1495.0070151101941</v>
      </c>
      <c r="L5" s="223">
        <v>1146.0781442300531</v>
      </c>
      <c r="M5" s="223">
        <v>1192.7374801403921</v>
      </c>
      <c r="N5" s="223">
        <v>1128.9145527357159</v>
      </c>
      <c r="O5" s="223">
        <v>1092.1940046790501</v>
      </c>
      <c r="P5" s="223">
        <v>1008.082812617143</v>
      </c>
      <c r="Q5" s="223">
        <v>973.45287038256163</v>
      </c>
      <c r="R5" s="223">
        <v>958.02147392340328</v>
      </c>
      <c r="S5" s="223">
        <v>996.28232343929903</v>
      </c>
      <c r="T5" s="223">
        <v>1012.99967501635</v>
      </c>
      <c r="U5" s="223">
        <v>888.49503009438263</v>
      </c>
      <c r="V5" s="223">
        <v>912.33229349514079</v>
      </c>
      <c r="W5" s="223">
        <v>1019.2595028155461</v>
      </c>
      <c r="X5" s="223">
        <v>840.05962496918301</v>
      </c>
      <c r="Y5" s="223">
        <v>672.43778098479618</v>
      </c>
      <c r="DA5" s="89" t="s">
        <v>153</v>
      </c>
    </row>
    <row r="6" spans="1:105" ht="12" customHeight="1" x14ac:dyDescent="0.25">
      <c r="A6" s="55" t="s">
        <v>91</v>
      </c>
      <c r="B6" s="259">
        <v>2.794333051597417</v>
      </c>
      <c r="C6" s="259">
        <v>2.728403229789035</v>
      </c>
      <c r="D6" s="259">
        <v>3.1975945617513539</v>
      </c>
      <c r="E6" s="259">
        <v>3.0648853542781298</v>
      </c>
      <c r="F6" s="259">
        <v>3.28387400413123</v>
      </c>
      <c r="G6" s="259">
        <v>3.030152640692652</v>
      </c>
      <c r="H6" s="259">
        <v>2.8650778394952852</v>
      </c>
      <c r="I6" s="259">
        <v>2.7262190999291889</v>
      </c>
      <c r="J6" s="259">
        <v>2.6484846743404802</v>
      </c>
      <c r="K6" s="259">
        <v>2.4998561664876129</v>
      </c>
      <c r="L6" s="259">
        <v>2.1866802192257468</v>
      </c>
      <c r="M6" s="259">
        <v>2.1598809652064701</v>
      </c>
      <c r="N6" s="259">
        <v>1.872206500636902</v>
      </c>
      <c r="O6" s="259">
        <v>1.910257679443266</v>
      </c>
      <c r="P6" s="259">
        <v>1.8528354568473639</v>
      </c>
      <c r="Q6" s="259">
        <v>1.807597846761454</v>
      </c>
      <c r="R6" s="259">
        <v>1.853506452668505</v>
      </c>
      <c r="S6" s="259">
        <v>1.8137839040450081</v>
      </c>
      <c r="T6" s="259">
        <v>1.882512627890857</v>
      </c>
      <c r="U6" s="259">
        <v>1.6958643306683541</v>
      </c>
      <c r="V6" s="259">
        <v>1.673637215000866</v>
      </c>
      <c r="W6" s="259">
        <v>1.9291224625524459</v>
      </c>
      <c r="X6" s="259">
        <v>1.585060703722371</v>
      </c>
      <c r="Y6" s="259">
        <v>1.335641907901729</v>
      </c>
      <c r="DA6" s="67" t="s">
        <v>154</v>
      </c>
    </row>
    <row r="7" spans="1:105" ht="12" customHeight="1" x14ac:dyDescent="0.25">
      <c r="A7" s="173" t="s">
        <v>92</v>
      </c>
      <c r="B7" s="224">
        <v>1.490310960851956</v>
      </c>
      <c r="C7" s="224">
        <v>1.455148389220819</v>
      </c>
      <c r="D7" s="224">
        <v>1.705383766267389</v>
      </c>
      <c r="E7" s="224">
        <v>1.6346055222816691</v>
      </c>
      <c r="F7" s="224">
        <v>1.751399468869989</v>
      </c>
      <c r="G7" s="224">
        <v>1.6160814083694151</v>
      </c>
      <c r="H7" s="224">
        <v>1.528041514397485</v>
      </c>
      <c r="I7" s="224">
        <v>1.453983519962234</v>
      </c>
      <c r="J7" s="224">
        <v>1.412525159648256</v>
      </c>
      <c r="K7" s="224">
        <v>1.333256622126727</v>
      </c>
      <c r="L7" s="224">
        <v>1.1662294502537309</v>
      </c>
      <c r="M7" s="224">
        <v>1.1519365147767839</v>
      </c>
      <c r="N7" s="224">
        <v>0.99851013367301467</v>
      </c>
      <c r="O7" s="224">
        <v>1.0188040957030751</v>
      </c>
      <c r="P7" s="224">
        <v>0.98817891031859417</v>
      </c>
      <c r="Q7" s="224">
        <v>0.964052184939442</v>
      </c>
      <c r="R7" s="224">
        <v>0.98853677475653667</v>
      </c>
      <c r="S7" s="224">
        <v>0.9673514154906705</v>
      </c>
      <c r="T7" s="224">
        <v>1.004006734875124</v>
      </c>
      <c r="U7" s="224">
        <v>0.90446097635645573</v>
      </c>
      <c r="V7" s="224">
        <v>0.89260651466712848</v>
      </c>
      <c r="W7" s="224">
        <v>1.0288653133613039</v>
      </c>
      <c r="X7" s="224">
        <v>0.84536570865193117</v>
      </c>
      <c r="Y7" s="224">
        <v>0.71234235088092224</v>
      </c>
      <c r="DA7" s="177" t="s">
        <v>155</v>
      </c>
    </row>
    <row r="8" spans="1:105" ht="12" customHeight="1" x14ac:dyDescent="0.25">
      <c r="A8" s="173" t="s">
        <v>93</v>
      </c>
      <c r="B8" s="224">
        <v>37.2577740212989</v>
      </c>
      <c r="C8" s="224">
        <v>36.37870973052047</v>
      </c>
      <c r="D8" s="224">
        <v>42.63459415668472</v>
      </c>
      <c r="E8" s="224">
        <v>40.86513805704174</v>
      </c>
      <c r="F8" s="224">
        <v>43.784986721749718</v>
      </c>
      <c r="G8" s="224">
        <v>40.402035209235358</v>
      </c>
      <c r="H8" s="224">
        <v>38.201037859937138</v>
      </c>
      <c r="I8" s="224">
        <v>36.349587999055863</v>
      </c>
      <c r="J8" s="224">
        <v>35.313128991206398</v>
      </c>
      <c r="K8" s="224">
        <v>33.331415553168178</v>
      </c>
      <c r="L8" s="224">
        <v>29.155736256343289</v>
      </c>
      <c r="M8" s="224">
        <v>28.7984128694196</v>
      </c>
      <c r="N8" s="224">
        <v>24.962753341825369</v>
      </c>
      <c r="O8" s="224">
        <v>25.470102392576869</v>
      </c>
      <c r="P8" s="224">
        <v>24.704472757964862</v>
      </c>
      <c r="Q8" s="224">
        <v>24.101304623486051</v>
      </c>
      <c r="R8" s="224">
        <v>24.71341936891341</v>
      </c>
      <c r="S8" s="224">
        <v>24.18378538726677</v>
      </c>
      <c r="T8" s="224">
        <v>25.100168371878102</v>
      </c>
      <c r="U8" s="224">
        <v>22.6115244089114</v>
      </c>
      <c r="V8" s="224">
        <v>22.315162866678211</v>
      </c>
      <c r="W8" s="224">
        <v>25.721632834032601</v>
      </c>
      <c r="X8" s="224">
        <v>21.134142716298278</v>
      </c>
      <c r="Y8" s="224">
        <v>17.808558772023058</v>
      </c>
      <c r="DA8" s="177" t="s">
        <v>156</v>
      </c>
    </row>
    <row r="9" spans="1:105" ht="12" customHeight="1" x14ac:dyDescent="0.25">
      <c r="A9" s="173" t="s">
        <v>94</v>
      </c>
      <c r="B9" s="224">
        <v>0.93144435053247265</v>
      </c>
      <c r="C9" s="224">
        <v>0.90946774326301183</v>
      </c>
      <c r="D9" s="224">
        <v>1.065864853917118</v>
      </c>
      <c r="E9" s="224">
        <v>1.021628451426043</v>
      </c>
      <c r="F9" s="224">
        <v>1.094624668043743</v>
      </c>
      <c r="G9" s="224">
        <v>1.0100508802308841</v>
      </c>
      <c r="H9" s="224">
        <v>0.9550259464984282</v>
      </c>
      <c r="I9" s="224">
        <v>0.90873969997639636</v>
      </c>
      <c r="J9" s="224">
        <v>0.88282822478015976</v>
      </c>
      <c r="K9" s="224">
        <v>0.83328538882920444</v>
      </c>
      <c r="L9" s="224">
        <v>0.72889340640858213</v>
      </c>
      <c r="M9" s="224">
        <v>0.71996032173549007</v>
      </c>
      <c r="N9" s="224">
        <v>0.62406883354563425</v>
      </c>
      <c r="O9" s="224">
        <v>0.6367525598144218</v>
      </c>
      <c r="P9" s="224">
        <v>0.61761181894912154</v>
      </c>
      <c r="Q9" s="224">
        <v>0.60253261558715121</v>
      </c>
      <c r="R9" s="224">
        <v>0.6178354842228353</v>
      </c>
      <c r="S9" s="224">
        <v>0.6045946346816693</v>
      </c>
      <c r="T9" s="224">
        <v>0.6275042092969525</v>
      </c>
      <c r="U9" s="224">
        <v>0.5652881102227848</v>
      </c>
      <c r="V9" s="224">
        <v>0.55787907166695538</v>
      </c>
      <c r="W9" s="224">
        <v>0.64304082085081493</v>
      </c>
      <c r="X9" s="224">
        <v>0.52835356790745702</v>
      </c>
      <c r="Y9" s="224">
        <v>0.44521396930057638</v>
      </c>
      <c r="DA9" s="177" t="s">
        <v>157</v>
      </c>
    </row>
    <row r="10" spans="1:105" ht="12" customHeight="1" x14ac:dyDescent="0.25">
      <c r="A10" s="56" t="s">
        <v>95</v>
      </c>
      <c r="B10" s="260">
        <v>1.9927130548958121</v>
      </c>
      <c r="C10" s="260">
        <v>1.990294430674965</v>
      </c>
      <c r="D10" s="260">
        <v>2.2847158649845771</v>
      </c>
      <c r="E10" s="260">
        <v>2.2059002425237302</v>
      </c>
      <c r="F10" s="260">
        <v>2.4008970527090101</v>
      </c>
      <c r="G10" s="260">
        <v>2.2696271662354079</v>
      </c>
      <c r="H10" s="260">
        <v>2.2005456807659041</v>
      </c>
      <c r="I10" s="260">
        <v>1.96108472052854</v>
      </c>
      <c r="J10" s="260">
        <v>1.940311579320027</v>
      </c>
      <c r="K10" s="260">
        <v>1.886442605408835</v>
      </c>
      <c r="L10" s="260">
        <v>1.727915860700401</v>
      </c>
      <c r="M10" s="260">
        <v>1.8735001636232229</v>
      </c>
      <c r="N10" s="260">
        <v>1.781292199895272</v>
      </c>
      <c r="O10" s="260">
        <v>1.979097477016841</v>
      </c>
      <c r="P10" s="260">
        <v>1.9975665580105519</v>
      </c>
      <c r="Q10" s="260">
        <v>2.0888615119549061</v>
      </c>
      <c r="R10" s="260">
        <v>2.322762110406098</v>
      </c>
      <c r="S10" s="260">
        <v>2.4587148797223808</v>
      </c>
      <c r="T10" s="260">
        <v>2.826701409939766</v>
      </c>
      <c r="U10" s="260">
        <v>2.8151553011504928</v>
      </c>
      <c r="V10" s="260">
        <v>3.266318397192038</v>
      </c>
      <c r="W10" s="260">
        <v>3.9179216058077251</v>
      </c>
      <c r="X10" s="260">
        <v>4.8401713462405596</v>
      </c>
      <c r="Y10" s="260">
        <v>5.1093777566474294</v>
      </c>
      <c r="DA10" s="68" t="s">
        <v>158</v>
      </c>
    </row>
    <row r="11" spans="1:105" ht="12" customHeight="1" x14ac:dyDescent="0.25">
      <c r="A11" s="37" t="s">
        <v>159</v>
      </c>
      <c r="B11" s="226">
        <v>4.6048640579960963E-2</v>
      </c>
      <c r="C11" s="226">
        <v>3.2296686396622622E-2</v>
      </c>
      <c r="D11" s="226">
        <v>3.1960510648139977E-2</v>
      </c>
      <c r="E11" s="226">
        <v>9.1535375935682846E-3</v>
      </c>
      <c r="F11" s="226">
        <v>9.3395257591484052E-3</v>
      </c>
      <c r="G11" s="226">
        <v>8.7842546404609673E-3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0.99800260810678676</v>
      </c>
      <c r="C12" s="226">
        <v>1.091736003290773</v>
      </c>
      <c r="D12" s="226">
        <v>1.067759373392966</v>
      </c>
      <c r="E12" s="226">
        <v>1.0200919367272041</v>
      </c>
      <c r="F12" s="226">
        <v>1.1436248286878461</v>
      </c>
      <c r="G12" s="226">
        <v>1.046005468898938</v>
      </c>
      <c r="H12" s="226">
        <v>0.9761756439515733</v>
      </c>
      <c r="I12" s="226">
        <v>1.0549763783583539</v>
      </c>
      <c r="J12" s="226">
        <v>0.98236900906334157</v>
      </c>
      <c r="K12" s="226">
        <v>0.79092498026066205</v>
      </c>
      <c r="L12" s="226">
        <v>0.77590772958630871</v>
      </c>
      <c r="M12" s="226">
        <v>0.67038505046167929</v>
      </c>
      <c r="N12" s="226">
        <v>0.50961806738058524</v>
      </c>
      <c r="O12" s="226">
        <v>0.4823596500593314</v>
      </c>
      <c r="P12" s="226">
        <v>0.41409960811321189</v>
      </c>
      <c r="Q12" s="226">
        <v>0.37008155708340129</v>
      </c>
      <c r="R12" s="226">
        <v>0.33826054349429951</v>
      </c>
      <c r="S12" s="226">
        <v>0.31274338598115958</v>
      </c>
      <c r="T12" s="226">
        <v>0.29507183217206912</v>
      </c>
      <c r="U12" s="226">
        <v>0.22383907093798641</v>
      </c>
      <c r="V12" s="226">
        <v>0.19053714070041591</v>
      </c>
      <c r="W12" s="226">
        <v>0.22688913278730069</v>
      </c>
      <c r="X12" s="226">
        <v>0.1031643870659424</v>
      </c>
      <c r="Y12" s="226">
        <v>7.1533737734241376E-2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3.0856901339673171E-2</v>
      </c>
      <c r="C14" s="226">
        <v>6.1343745213882618E-2</v>
      </c>
      <c r="D14" s="226">
        <v>0.12059283473855199</v>
      </c>
      <c r="E14" s="226">
        <v>0.16845892093009551</v>
      </c>
      <c r="F14" s="226">
        <v>0.23256025426224111</v>
      </c>
      <c r="G14" s="226">
        <v>0.29078460386486848</v>
      </c>
      <c r="H14" s="226">
        <v>0.38510588225542458</v>
      </c>
      <c r="I14" s="226">
        <v>8.5559078164024777E-2</v>
      </c>
      <c r="J14" s="226">
        <v>0.1659232754971896</v>
      </c>
      <c r="K14" s="226">
        <v>0.32029256783228482</v>
      </c>
      <c r="L14" s="226">
        <v>0.41905647628741283</v>
      </c>
      <c r="M14" s="226">
        <v>0.69691067476131496</v>
      </c>
      <c r="N14" s="226">
        <v>0.84747195285884813</v>
      </c>
      <c r="O14" s="226">
        <v>1.108620295155534</v>
      </c>
      <c r="P14" s="226">
        <v>1.201502550319806</v>
      </c>
      <c r="Q14" s="226">
        <v>1.3667595633915219</v>
      </c>
      <c r="R14" s="226">
        <v>1.650699595363941</v>
      </c>
      <c r="S14" s="226">
        <v>1.844348447649147</v>
      </c>
      <c r="T14" s="226">
        <v>2.2527574544821101</v>
      </c>
      <c r="U14" s="226">
        <v>2.3538790184036511</v>
      </c>
      <c r="V14" s="226">
        <v>2.8766369185594689</v>
      </c>
      <c r="W14" s="226">
        <v>3.485220656535359</v>
      </c>
      <c r="X14" s="226">
        <v>4.609210604570098</v>
      </c>
      <c r="Y14" s="226">
        <v>4.9555746910767171</v>
      </c>
      <c r="DA14" s="69" t="s">
        <v>163</v>
      </c>
    </row>
    <row r="15" spans="1:105" ht="12" customHeight="1" x14ac:dyDescent="0.25">
      <c r="A15" s="37" t="s">
        <v>40</v>
      </c>
      <c r="B15" s="226">
        <v>0.9178049048693907</v>
      </c>
      <c r="C15" s="226">
        <v>0.80491799577368728</v>
      </c>
      <c r="D15" s="226">
        <v>1.064403146204919</v>
      </c>
      <c r="E15" s="226">
        <v>1.008195847272862</v>
      </c>
      <c r="F15" s="226">
        <v>1.015372443999774</v>
      </c>
      <c r="G15" s="226">
        <v>0.92405283883114087</v>
      </c>
      <c r="H15" s="226">
        <v>0.83926415455890613</v>
      </c>
      <c r="I15" s="226">
        <v>0.82054926400616135</v>
      </c>
      <c r="J15" s="226">
        <v>0.79201929475949606</v>
      </c>
      <c r="K15" s="226">
        <v>0.77522505731588764</v>
      </c>
      <c r="L15" s="226">
        <v>0.53295165482667928</v>
      </c>
      <c r="M15" s="226">
        <v>0.50620443840022911</v>
      </c>
      <c r="N15" s="226">
        <v>0.42420217965583851</v>
      </c>
      <c r="O15" s="226">
        <v>0.38811753180197489</v>
      </c>
      <c r="P15" s="226">
        <v>0.38196439957753381</v>
      </c>
      <c r="Q15" s="226">
        <v>0.35202039147998238</v>
      </c>
      <c r="R15" s="226">
        <v>0.3338019715478579</v>
      </c>
      <c r="S15" s="226">
        <v>0.30162304609207519</v>
      </c>
      <c r="T15" s="226">
        <v>0.27887212328558658</v>
      </c>
      <c r="U15" s="226">
        <v>0.23743721180885519</v>
      </c>
      <c r="V15" s="226">
        <v>0.19914433793215289</v>
      </c>
      <c r="W15" s="226">
        <v>0.2058118164850658</v>
      </c>
      <c r="X15" s="226">
        <v>0.1277963546045203</v>
      </c>
      <c r="Y15" s="226">
        <v>8.2269327836470299E-2</v>
      </c>
      <c r="DA15" s="69" t="s">
        <v>164</v>
      </c>
    </row>
    <row r="16" spans="1:105" ht="12" customHeight="1" x14ac:dyDescent="0.25">
      <c r="A16" s="57" t="s">
        <v>165</v>
      </c>
      <c r="B16" s="261">
        <v>476.45082187530181</v>
      </c>
      <c r="C16" s="261">
        <v>529.02357373831569</v>
      </c>
      <c r="D16" s="261">
        <v>440.17688313326562</v>
      </c>
      <c r="E16" s="261">
        <v>396.34713531955958</v>
      </c>
      <c r="F16" s="261">
        <v>418.88345322089901</v>
      </c>
      <c r="G16" s="261">
        <v>422.08602122315727</v>
      </c>
      <c r="H16" s="261">
        <v>405.82666414119711</v>
      </c>
      <c r="I16" s="261">
        <v>387.96234334220799</v>
      </c>
      <c r="J16" s="261">
        <v>374.5381609877594</v>
      </c>
      <c r="K16" s="261">
        <v>321.32903298397912</v>
      </c>
      <c r="L16" s="261">
        <v>210.4205023007099</v>
      </c>
      <c r="M16" s="261">
        <v>215.15004605881441</v>
      </c>
      <c r="N16" s="261">
        <v>212.20699098025511</v>
      </c>
      <c r="O16" s="261">
        <v>209.50977999595389</v>
      </c>
      <c r="P16" s="261">
        <v>190.40150174439231</v>
      </c>
      <c r="Q16" s="261">
        <v>180.53450117643291</v>
      </c>
      <c r="R16" s="261">
        <v>180.46234007597189</v>
      </c>
      <c r="S16" s="261">
        <v>178.10284416291589</v>
      </c>
      <c r="T16" s="261">
        <v>187.41775110882409</v>
      </c>
      <c r="U16" s="261">
        <v>160.70485658458111</v>
      </c>
      <c r="V16" s="261">
        <v>172.72371844128099</v>
      </c>
      <c r="W16" s="261">
        <v>196.262683970702</v>
      </c>
      <c r="X16" s="261">
        <v>157.14935792899601</v>
      </c>
      <c r="Y16" s="261">
        <v>116.20523569280741</v>
      </c>
      <c r="DA16" s="70" t="s">
        <v>166</v>
      </c>
    </row>
    <row r="17" spans="1:105" ht="12" customHeight="1" x14ac:dyDescent="0.25">
      <c r="A17" s="18" t="s">
        <v>28</v>
      </c>
      <c r="B17" s="230">
        <v>215.37234205420339</v>
      </c>
      <c r="C17" s="230">
        <v>242.53566751341461</v>
      </c>
      <c r="D17" s="230">
        <v>203.15614272292839</v>
      </c>
      <c r="E17" s="230">
        <v>143.06615851713889</v>
      </c>
      <c r="F17" s="230">
        <v>183.2362958456437</v>
      </c>
      <c r="G17" s="230">
        <v>207.98388343127951</v>
      </c>
      <c r="H17" s="230">
        <v>195.9098400566005</v>
      </c>
      <c r="I17" s="230">
        <v>199.08233001096889</v>
      </c>
      <c r="J17" s="230">
        <v>160.19117073970091</v>
      </c>
      <c r="K17" s="230">
        <v>153.15309315180741</v>
      </c>
      <c r="L17" s="230">
        <v>30.298015785807891</v>
      </c>
      <c r="M17" s="230">
        <v>32.820987411559358</v>
      </c>
      <c r="N17" s="230">
        <v>46.908855192267687</v>
      </c>
      <c r="O17" s="230">
        <v>54.931599058893788</v>
      </c>
      <c r="P17" s="230">
        <v>26.64673996677277</v>
      </c>
      <c r="Q17" s="230">
        <v>18.650065386489722</v>
      </c>
      <c r="R17" s="230">
        <v>28.429813300478038</v>
      </c>
      <c r="S17" s="230">
        <v>20.498227444233521</v>
      </c>
      <c r="T17" s="230">
        <v>18.64818593751847</v>
      </c>
      <c r="U17" s="230">
        <v>18.192101956134572</v>
      </c>
      <c r="V17" s="230">
        <v>36.101897976059533</v>
      </c>
      <c r="W17" s="230">
        <v>40.492887821931383</v>
      </c>
      <c r="X17" s="230">
        <v>25.05169363023068</v>
      </c>
      <c r="Y17" s="230">
        <v>9.0583149150406186</v>
      </c>
      <c r="DA17" s="71" t="s">
        <v>167</v>
      </c>
    </row>
    <row r="18" spans="1:105" ht="12" customHeight="1" x14ac:dyDescent="0.25">
      <c r="A18" s="18" t="s">
        <v>32</v>
      </c>
      <c r="B18" s="230">
        <v>7.4181487615415396</v>
      </c>
      <c r="C18" s="230">
        <v>4.0461753956207023</v>
      </c>
      <c r="D18" s="230">
        <v>7.1744081438120606</v>
      </c>
      <c r="E18" s="230">
        <v>8.2064841605242744</v>
      </c>
      <c r="F18" s="230">
        <v>11.01867073424177</v>
      </c>
      <c r="G18" s="230">
        <v>7.489091579717341</v>
      </c>
      <c r="H18" s="230">
        <v>3.2508728731955721</v>
      </c>
      <c r="I18" s="230">
        <v>3.8232758137088858</v>
      </c>
      <c r="J18" s="230">
        <v>2.450254714013234</v>
      </c>
      <c r="K18" s="230">
        <v>1.5059535417423411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10.19996343122725</v>
      </c>
      <c r="C19" s="230">
        <v>10.08234963574345</v>
      </c>
      <c r="D19" s="230">
        <v>17.318868502815501</v>
      </c>
      <c r="E19" s="230">
        <v>18.337882152878631</v>
      </c>
      <c r="F19" s="230">
        <v>19.86705990974648</v>
      </c>
      <c r="G19" s="230">
        <v>16.842530752843199</v>
      </c>
      <c r="H19" s="230">
        <v>16.7517324037543</v>
      </c>
      <c r="I19" s="230">
        <v>16.652931286435219</v>
      </c>
      <c r="J19" s="230">
        <v>15.8864244343688</v>
      </c>
      <c r="K19" s="230">
        <v>16.074372914598371</v>
      </c>
      <c r="L19" s="230">
        <v>31.464079906576519</v>
      </c>
      <c r="M19" s="230">
        <v>28.13426392333815</v>
      </c>
      <c r="N19" s="230">
        <v>18.298840907569751</v>
      </c>
      <c r="O19" s="230">
        <v>19.598041199163799</v>
      </c>
      <c r="P19" s="230">
        <v>19.669369126957569</v>
      </c>
      <c r="Q19" s="230">
        <v>20.126137308405038</v>
      </c>
      <c r="R19" s="230">
        <v>20.017132533405981</v>
      </c>
      <c r="S19" s="230">
        <v>21.050171634699488</v>
      </c>
      <c r="T19" s="230">
        <v>20.8858702179981</v>
      </c>
      <c r="U19" s="230">
        <v>18.993503535354922</v>
      </c>
      <c r="V19" s="230">
        <v>16.037945230354779</v>
      </c>
      <c r="W19" s="230">
        <v>20.088539200887411</v>
      </c>
      <c r="X19" s="230">
        <v>14.44157121521971</v>
      </c>
      <c r="Y19" s="230">
        <v>16.866562407892271</v>
      </c>
      <c r="DA19" s="71" t="s">
        <v>169</v>
      </c>
    </row>
    <row r="20" spans="1:105" ht="12" customHeight="1" x14ac:dyDescent="0.25">
      <c r="A20" s="18" t="s">
        <v>36</v>
      </c>
      <c r="B20" s="230">
        <v>234.0800550012637</v>
      </c>
      <c r="C20" s="230">
        <v>264.92583990055948</v>
      </c>
      <c r="D20" s="230">
        <v>195.26303267327731</v>
      </c>
      <c r="E20" s="230">
        <v>208.61258071418439</v>
      </c>
      <c r="F20" s="230">
        <v>187.122368300895</v>
      </c>
      <c r="G20" s="230">
        <v>174.89163688935321</v>
      </c>
      <c r="H20" s="230">
        <v>175.51196587258849</v>
      </c>
      <c r="I20" s="230">
        <v>155.45133564412981</v>
      </c>
      <c r="J20" s="230">
        <v>183.20213559670981</v>
      </c>
      <c r="K20" s="230">
        <v>134.8403180254052</v>
      </c>
      <c r="L20" s="230">
        <v>127.046515381582</v>
      </c>
      <c r="M20" s="230">
        <v>132.95075108167089</v>
      </c>
      <c r="N20" s="230">
        <v>131.7674797329191</v>
      </c>
      <c r="O20" s="230">
        <v>119.2111105965963</v>
      </c>
      <c r="P20" s="230">
        <v>125.9424178169519</v>
      </c>
      <c r="Q20" s="230">
        <v>122.6143811512076</v>
      </c>
      <c r="R20" s="230">
        <v>112.26210514912491</v>
      </c>
      <c r="S20" s="230">
        <v>116.2527627021161</v>
      </c>
      <c r="T20" s="230">
        <v>128.14447778884499</v>
      </c>
      <c r="U20" s="230">
        <v>103.3718992343729</v>
      </c>
      <c r="V20" s="230">
        <v>103.8214426038822</v>
      </c>
      <c r="W20" s="230">
        <v>117.4588824662372</v>
      </c>
      <c r="X20" s="230">
        <v>99.76639094353331</v>
      </c>
      <c r="Y20" s="230">
        <v>70.882507842836162</v>
      </c>
      <c r="DA20" s="71" t="s">
        <v>170</v>
      </c>
    </row>
    <row r="21" spans="1:105" ht="12" customHeight="1" x14ac:dyDescent="0.25">
      <c r="A21" s="18" t="s">
        <v>40</v>
      </c>
      <c r="B21" s="230">
        <v>9.3803126270658979</v>
      </c>
      <c r="C21" s="230">
        <v>7.4335412929775009</v>
      </c>
      <c r="D21" s="230">
        <v>17.264431090432371</v>
      </c>
      <c r="E21" s="230">
        <v>18.12402977483346</v>
      </c>
      <c r="F21" s="230">
        <v>17.639058430372099</v>
      </c>
      <c r="G21" s="230">
        <v>14.878878569964</v>
      </c>
      <c r="H21" s="230">
        <v>14.402252935058209</v>
      </c>
      <c r="I21" s="230">
        <v>12.95247058696515</v>
      </c>
      <c r="J21" s="230">
        <v>12.808175502966741</v>
      </c>
      <c r="K21" s="230">
        <v>15.755295350425859</v>
      </c>
      <c r="L21" s="230">
        <v>21.611891226743499</v>
      </c>
      <c r="M21" s="230">
        <v>21.244043642246019</v>
      </c>
      <c r="N21" s="230">
        <v>15.2318151474985</v>
      </c>
      <c r="O21" s="230">
        <v>15.769029141300001</v>
      </c>
      <c r="P21" s="230">
        <v>18.14297483371011</v>
      </c>
      <c r="Q21" s="230">
        <v>19.143917330330499</v>
      </c>
      <c r="R21" s="230">
        <v>19.753289092963001</v>
      </c>
      <c r="S21" s="230">
        <v>20.301682381866751</v>
      </c>
      <c r="T21" s="230">
        <v>19.73921716446258</v>
      </c>
      <c r="U21" s="230">
        <v>20.1473518587187</v>
      </c>
      <c r="V21" s="230">
        <v>16.76243263098447</v>
      </c>
      <c r="W21" s="230">
        <v>18.222374481645961</v>
      </c>
      <c r="X21" s="230">
        <v>17.889702140012339</v>
      </c>
      <c r="Y21" s="230">
        <v>19.397850527038319</v>
      </c>
      <c r="DA21" s="71" t="s">
        <v>171</v>
      </c>
    </row>
    <row r="22" spans="1:105" ht="12" customHeight="1" x14ac:dyDescent="0.25">
      <c r="A22" s="57" t="s">
        <v>172</v>
      </c>
      <c r="B22" s="261">
        <v>927.39350050033579</v>
      </c>
      <c r="C22" s="261">
        <v>1056.7946806039361</v>
      </c>
      <c r="D22" s="261">
        <v>903.18561963552384</v>
      </c>
      <c r="E22" s="261">
        <v>818.38884849109797</v>
      </c>
      <c r="F22" s="261">
        <v>799.60469651918072</v>
      </c>
      <c r="G22" s="261">
        <v>831.98330934656963</v>
      </c>
      <c r="H22" s="261">
        <v>807.88948606700876</v>
      </c>
      <c r="I22" s="261">
        <v>760.76078463525801</v>
      </c>
      <c r="J22" s="261">
        <v>712.87047931259667</v>
      </c>
      <c r="K22" s="261">
        <v>650.64612333611967</v>
      </c>
      <c r="L22" s="261">
        <v>460.20420256284098</v>
      </c>
      <c r="M22" s="261">
        <v>475.42493799391082</v>
      </c>
      <c r="N22" s="261">
        <v>462.17383273808798</v>
      </c>
      <c r="O22" s="261">
        <v>442.63099183181362</v>
      </c>
      <c r="P22" s="261">
        <v>413.54596406915658</v>
      </c>
      <c r="Q22" s="261">
        <v>403.75651748485569</v>
      </c>
      <c r="R22" s="261">
        <v>379.46917438576043</v>
      </c>
      <c r="S22" s="261">
        <v>420.44185729138599</v>
      </c>
      <c r="T22" s="261">
        <v>421.16668126788801</v>
      </c>
      <c r="U22" s="261">
        <v>357.38124649523701</v>
      </c>
      <c r="V22" s="261">
        <v>376.67885605891081</v>
      </c>
      <c r="W22" s="261">
        <v>410.97280186398541</v>
      </c>
      <c r="X22" s="261">
        <v>342.08825242266181</v>
      </c>
      <c r="Y22" s="261">
        <v>274.22208147478477</v>
      </c>
      <c r="DA22" s="70" t="s">
        <v>173</v>
      </c>
    </row>
    <row r="23" spans="1:105" ht="12" customHeight="1" x14ac:dyDescent="0.25">
      <c r="A23" s="18" t="s">
        <v>28</v>
      </c>
      <c r="B23" s="230">
        <v>272.91051309339412</v>
      </c>
      <c r="C23" s="230">
        <v>281.14423514194169</v>
      </c>
      <c r="D23" s="230">
        <v>244.67912282692851</v>
      </c>
      <c r="E23" s="230">
        <v>171.69768996960391</v>
      </c>
      <c r="F23" s="230">
        <v>258.95125905537691</v>
      </c>
      <c r="G23" s="230">
        <v>271.31852936938401</v>
      </c>
      <c r="H23" s="230">
        <v>251.57553235015649</v>
      </c>
      <c r="I23" s="230">
        <v>262.48856448817452</v>
      </c>
      <c r="J23" s="230">
        <v>228.47503363293319</v>
      </c>
      <c r="K23" s="230">
        <v>196.435389277334</v>
      </c>
      <c r="L23" s="230">
        <v>34.690639287494037</v>
      </c>
      <c r="M23" s="230">
        <v>36.899907845903371</v>
      </c>
      <c r="N23" s="230">
        <v>52.708138459636537</v>
      </c>
      <c r="O23" s="230">
        <v>66.127910516275108</v>
      </c>
      <c r="P23" s="230">
        <v>31.274029789262599</v>
      </c>
      <c r="Q23" s="230">
        <v>20.8895548210164</v>
      </c>
      <c r="R23" s="230">
        <v>36.360610593571927</v>
      </c>
      <c r="S23" s="230">
        <v>20.48387810474123</v>
      </c>
      <c r="T23" s="230">
        <v>20.430861326703329</v>
      </c>
      <c r="U23" s="230">
        <v>21.01023215052297</v>
      </c>
      <c r="V23" s="230">
        <v>42.051892787924622</v>
      </c>
      <c r="W23" s="230">
        <v>50.700898592454251</v>
      </c>
      <c r="X23" s="230">
        <v>30.17970644445791</v>
      </c>
      <c r="Y23" s="230">
        <v>9.5821400679759936</v>
      </c>
      <c r="DA23" s="71" t="s">
        <v>174</v>
      </c>
    </row>
    <row r="24" spans="1:105" ht="12" customHeight="1" x14ac:dyDescent="0.25">
      <c r="A24" s="18" t="s">
        <v>42</v>
      </c>
      <c r="B24" s="230">
        <v>335.54196044674552</v>
      </c>
      <c r="C24" s="230">
        <v>452.17420464282992</v>
      </c>
      <c r="D24" s="230">
        <v>393.8343078243289</v>
      </c>
      <c r="E24" s="230">
        <v>364.47274290572608</v>
      </c>
      <c r="F24" s="230">
        <v>232.56233877884409</v>
      </c>
      <c r="G24" s="230">
        <v>300.77463456538982</v>
      </c>
      <c r="H24" s="230">
        <v>305.24600171940722</v>
      </c>
      <c r="I24" s="230">
        <v>266.31306964722739</v>
      </c>
      <c r="J24" s="230">
        <v>196.9477214099611</v>
      </c>
      <c r="K24" s="230">
        <v>258.71478933766832</v>
      </c>
      <c r="L24" s="230">
        <v>244.0220120377505</v>
      </c>
      <c r="M24" s="230">
        <v>257.42072227007498</v>
      </c>
      <c r="N24" s="230">
        <v>240.8468615649447</v>
      </c>
      <c r="O24" s="230">
        <v>209.40146173681791</v>
      </c>
      <c r="P24" s="230">
        <v>211.37420464279629</v>
      </c>
      <c r="Q24" s="230">
        <v>222.986242475994</v>
      </c>
      <c r="R24" s="230">
        <v>173.92863284595981</v>
      </c>
      <c r="S24" s="230">
        <v>262.75116079075349</v>
      </c>
      <c r="T24" s="230">
        <v>237.45889939781699</v>
      </c>
      <c r="U24" s="230">
        <v>195.05004299223731</v>
      </c>
      <c r="V24" s="230">
        <v>195.0134135852044</v>
      </c>
      <c r="W24" s="230">
        <v>188.0496130692166</v>
      </c>
      <c r="X24" s="230">
        <v>174.32252794501181</v>
      </c>
      <c r="Y24" s="230">
        <v>171.81650902856109</v>
      </c>
      <c r="DA24" s="71" t="s">
        <v>175</v>
      </c>
    </row>
    <row r="25" spans="1:105" ht="12" customHeight="1" x14ac:dyDescent="0.25">
      <c r="A25" s="18" t="s">
        <v>32</v>
      </c>
      <c r="B25" s="230">
        <v>9.3999571412280858</v>
      </c>
      <c r="C25" s="230">
        <v>4.6902746244075946</v>
      </c>
      <c r="D25" s="230">
        <v>8.6407817548712877</v>
      </c>
      <c r="E25" s="230">
        <v>9.8488306930067164</v>
      </c>
      <c r="F25" s="230">
        <v>15.57168925829045</v>
      </c>
      <c r="G25" s="230">
        <v>9.7696479179018709</v>
      </c>
      <c r="H25" s="230">
        <v>4.1745737398416338</v>
      </c>
      <c r="I25" s="230">
        <v>5.0409605911660194</v>
      </c>
      <c r="J25" s="230">
        <v>3.494712134310431</v>
      </c>
      <c r="K25" s="230">
        <v>1.931548126896226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12.924952326745411</v>
      </c>
      <c r="C26" s="230">
        <v>11.68733038664487</v>
      </c>
      <c r="D26" s="230">
        <v>20.858663178120889</v>
      </c>
      <c r="E26" s="230">
        <v>22.007804202046142</v>
      </c>
      <c r="F26" s="230">
        <v>28.076316177506708</v>
      </c>
      <c r="G26" s="230">
        <v>21.971369124040439</v>
      </c>
      <c r="H26" s="230">
        <v>21.511558562062479</v>
      </c>
      <c r="I26" s="230">
        <v>21.956765463091319</v>
      </c>
      <c r="J26" s="230">
        <v>22.65824851762515</v>
      </c>
      <c r="K26" s="230">
        <v>20.617120006439141</v>
      </c>
      <c r="L26" s="230">
        <v>36.025760045422388</v>
      </c>
      <c r="M26" s="230">
        <v>31.630728626947729</v>
      </c>
      <c r="N26" s="230">
        <v>20.56110378848113</v>
      </c>
      <c r="O26" s="230">
        <v>23.592568520044729</v>
      </c>
      <c r="P26" s="230">
        <v>23.085016657929781</v>
      </c>
      <c r="Q26" s="230">
        <v>22.54287263484829</v>
      </c>
      <c r="R26" s="230">
        <v>25.601123495062001</v>
      </c>
      <c r="S26" s="230">
        <v>21.035435918648972</v>
      </c>
      <c r="T26" s="230">
        <v>22.88245728250315</v>
      </c>
      <c r="U26" s="230">
        <v>21.935778481882309</v>
      </c>
      <c r="V26" s="230">
        <v>18.68117720050958</v>
      </c>
      <c r="W26" s="230">
        <v>25.152737769003991</v>
      </c>
      <c r="X26" s="230">
        <v>17.39772114034313</v>
      </c>
      <c r="Y26" s="230">
        <v>17.841923688182732</v>
      </c>
      <c r="DA26" s="71" t="s">
        <v>177</v>
      </c>
    </row>
    <row r="27" spans="1:105" ht="12" customHeight="1" x14ac:dyDescent="0.25">
      <c r="A27" s="18" t="s">
        <v>36</v>
      </c>
      <c r="B27" s="230">
        <v>296.61611749222271</v>
      </c>
      <c r="C27" s="230">
        <v>307.09863580811151</v>
      </c>
      <c r="D27" s="230">
        <v>235.17274405127421</v>
      </c>
      <c r="E27" s="230">
        <v>250.36178072071519</v>
      </c>
      <c r="F27" s="230">
        <v>264.44309324916259</v>
      </c>
      <c r="G27" s="230">
        <v>228.14912836985351</v>
      </c>
      <c r="H27" s="230">
        <v>225.3818196955408</v>
      </c>
      <c r="I27" s="230">
        <v>204.96142444559891</v>
      </c>
      <c r="J27" s="230">
        <v>261.29476361776682</v>
      </c>
      <c r="K27" s="230">
        <v>172.947276587782</v>
      </c>
      <c r="L27" s="230">
        <v>145.46579119217409</v>
      </c>
      <c r="M27" s="230">
        <v>149.47357925098481</v>
      </c>
      <c r="N27" s="230">
        <v>148.05772892502571</v>
      </c>
      <c r="O27" s="230">
        <v>143.50905105867579</v>
      </c>
      <c r="P27" s="230">
        <v>147.812712979168</v>
      </c>
      <c r="Q27" s="230">
        <v>137.337847552997</v>
      </c>
      <c r="R27" s="230">
        <v>143.57880745116671</v>
      </c>
      <c r="S27" s="230">
        <v>116.1713824772422</v>
      </c>
      <c r="T27" s="230">
        <v>140.3944632608644</v>
      </c>
      <c r="U27" s="230">
        <v>119.38519287059439</v>
      </c>
      <c r="V27" s="230">
        <v>120.9323724852722</v>
      </c>
      <c r="W27" s="230">
        <v>147.06955243331049</v>
      </c>
      <c r="X27" s="230">
        <v>120.188296892849</v>
      </c>
      <c r="Y27" s="230">
        <v>74.98150869006497</v>
      </c>
      <c r="DA27" s="71" t="s">
        <v>178</v>
      </c>
    </row>
    <row r="28" spans="1:105" ht="12" customHeight="1" x14ac:dyDescent="0.25">
      <c r="A28" s="57" t="s">
        <v>179</v>
      </c>
      <c r="B28" s="261">
        <v>358.52600020311411</v>
      </c>
      <c r="C28" s="261">
        <v>349.75437555383132</v>
      </c>
      <c r="D28" s="261">
        <v>394.51974216476191</v>
      </c>
      <c r="E28" s="261">
        <v>376.55247635962189</v>
      </c>
      <c r="F28" s="261">
        <v>408.14069352254148</v>
      </c>
      <c r="G28" s="261">
        <v>377.3803496028649</v>
      </c>
      <c r="H28" s="261">
        <v>350.50764789182972</v>
      </c>
      <c r="I28" s="261">
        <v>337.30963844491117</v>
      </c>
      <c r="J28" s="261">
        <v>324.57712699789852</v>
      </c>
      <c r="K28" s="261">
        <v>299.16919165805609</v>
      </c>
      <c r="L28" s="261">
        <v>260.30093297230002</v>
      </c>
      <c r="M28" s="261">
        <v>257.06435246692411</v>
      </c>
      <c r="N28" s="261">
        <v>223.38366839619039</v>
      </c>
      <c r="O28" s="261">
        <v>227.40180728695131</v>
      </c>
      <c r="P28" s="261">
        <v>218.51231758355931</v>
      </c>
      <c r="Q28" s="261">
        <v>212.8686697969078</v>
      </c>
      <c r="R28" s="261">
        <v>216.62571828726811</v>
      </c>
      <c r="S28" s="261">
        <v>213.158353321947</v>
      </c>
      <c r="T28" s="261">
        <v>221.00489733660339</v>
      </c>
      <c r="U28" s="261">
        <v>197.81060932984431</v>
      </c>
      <c r="V28" s="261">
        <v>196.01437098893061</v>
      </c>
      <c r="W28" s="261">
        <v>226.25436897766829</v>
      </c>
      <c r="X28" s="261">
        <v>184.23712947861421</v>
      </c>
      <c r="Y28" s="261">
        <v>154.71148188388369</v>
      </c>
      <c r="DA28" s="70" t="s">
        <v>180</v>
      </c>
    </row>
    <row r="29" spans="1:105" ht="12" customHeight="1" x14ac:dyDescent="0.25">
      <c r="A29" s="60" t="s">
        <v>181</v>
      </c>
      <c r="B29" s="262">
        <v>236.5970984205135</v>
      </c>
      <c r="C29" s="262">
        <v>231.31201029557121</v>
      </c>
      <c r="D29" s="262">
        <v>234.0057998162693</v>
      </c>
      <c r="E29" s="262">
        <v>224.32852423839159</v>
      </c>
      <c r="F29" s="262">
        <v>260.27345365428749</v>
      </c>
      <c r="G29" s="262">
        <v>234.69371240251559</v>
      </c>
      <c r="H29" s="262">
        <v>203.78128240288399</v>
      </c>
      <c r="I29" s="262">
        <v>206.6136769847806</v>
      </c>
      <c r="J29" s="262">
        <v>191.0963047761845</v>
      </c>
      <c r="K29" s="262">
        <v>157.77392980744099</v>
      </c>
      <c r="L29" s="262">
        <v>154.30955251340211</v>
      </c>
      <c r="M29" s="262">
        <v>146.4674812513677</v>
      </c>
      <c r="N29" s="262">
        <v>121.908208494875</v>
      </c>
      <c r="O29" s="262">
        <v>126.0107197195552</v>
      </c>
      <c r="P29" s="262">
        <v>113.6665697796671</v>
      </c>
      <c r="Q29" s="262">
        <v>109.0964633587291</v>
      </c>
      <c r="R29" s="262">
        <v>109.03142425388479</v>
      </c>
      <c r="S29" s="262">
        <v>108.5083130976262</v>
      </c>
      <c r="T29" s="262">
        <v>113.621407379597</v>
      </c>
      <c r="U29" s="262">
        <v>95.989637165823893</v>
      </c>
      <c r="V29" s="262">
        <v>95.842424729754441</v>
      </c>
      <c r="W29" s="262">
        <v>118.6377280960578</v>
      </c>
      <c r="X29" s="262">
        <v>82.294118039198551</v>
      </c>
      <c r="Y29" s="262">
        <v>71.956241759494887</v>
      </c>
      <c r="DA29" s="72" t="s">
        <v>182</v>
      </c>
    </row>
    <row r="30" spans="1:105" ht="12" customHeight="1" x14ac:dyDescent="0.25">
      <c r="A30" s="59" t="s">
        <v>31</v>
      </c>
      <c r="B30" s="230">
        <v>1.472630236837537</v>
      </c>
      <c r="C30" s="230">
        <v>1.4426855323543299</v>
      </c>
      <c r="D30" s="230">
        <v>1.4628441049139029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6.1174876541930594</v>
      </c>
      <c r="C31" s="230">
        <v>4.7524045268032324</v>
      </c>
      <c r="D31" s="230">
        <v>4.8197034947661406</v>
      </c>
      <c r="E31" s="230">
        <v>1.3820605115090401</v>
      </c>
      <c r="F31" s="230">
        <v>1.360101806824336</v>
      </c>
      <c r="G31" s="230">
        <v>1.356411346070201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96.423943179134298</v>
      </c>
      <c r="C32" s="230">
        <v>64.469754753340865</v>
      </c>
      <c r="D32" s="230">
        <v>66.703184666107873</v>
      </c>
      <c r="E32" s="230">
        <v>68.926362815289608</v>
      </c>
      <c r="F32" s="230">
        <v>92.368900240389294</v>
      </c>
      <c r="G32" s="230">
        <v>71.819478072258008</v>
      </c>
      <c r="H32" s="230">
        <v>33.119037938119988</v>
      </c>
      <c r="I32" s="230">
        <v>38.578486246694219</v>
      </c>
      <c r="J32" s="230">
        <v>25.535410082674169</v>
      </c>
      <c r="K32" s="230">
        <v>13.515119242989259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132.5830373503486</v>
      </c>
      <c r="C33" s="230">
        <v>160.6471654830728</v>
      </c>
      <c r="D33" s="230">
        <v>161.0200675504814</v>
      </c>
      <c r="E33" s="230">
        <v>154.02010091159289</v>
      </c>
      <c r="F33" s="230">
        <v>166.54445160707391</v>
      </c>
      <c r="G33" s="230">
        <v>161.5178229841874</v>
      </c>
      <c r="H33" s="230">
        <v>170.662244464764</v>
      </c>
      <c r="I33" s="230">
        <v>168.03519073808641</v>
      </c>
      <c r="J33" s="230">
        <v>165.56089469351031</v>
      </c>
      <c r="K33" s="230">
        <v>144.25881056445169</v>
      </c>
      <c r="L33" s="230">
        <v>154.30955251340211</v>
      </c>
      <c r="M33" s="230">
        <v>146.4674812513677</v>
      </c>
      <c r="N33" s="230">
        <v>121.908208494875</v>
      </c>
      <c r="O33" s="230">
        <v>126.0107197195552</v>
      </c>
      <c r="P33" s="230">
        <v>113.6665697796671</v>
      </c>
      <c r="Q33" s="230">
        <v>109.0964633587291</v>
      </c>
      <c r="R33" s="230">
        <v>109.03142425388479</v>
      </c>
      <c r="S33" s="230">
        <v>108.5083130976262</v>
      </c>
      <c r="T33" s="230">
        <v>113.621407379597</v>
      </c>
      <c r="U33" s="230">
        <v>95.989637165823893</v>
      </c>
      <c r="V33" s="230">
        <v>95.842424729754441</v>
      </c>
      <c r="W33" s="230">
        <v>118.6377280960578</v>
      </c>
      <c r="X33" s="230">
        <v>82.294118039198551</v>
      </c>
      <c r="Y33" s="230">
        <v>71.956241759494887</v>
      </c>
      <c r="DA33" s="71" t="s">
        <v>186</v>
      </c>
    </row>
    <row r="34" spans="1:105" ht="12" customHeight="1" x14ac:dyDescent="0.25">
      <c r="A34" s="60" t="s">
        <v>187</v>
      </c>
      <c r="B34" s="262">
        <v>121.92890178260051</v>
      </c>
      <c r="C34" s="262">
        <v>118.4423652582601</v>
      </c>
      <c r="D34" s="262">
        <v>160.51394234849249</v>
      </c>
      <c r="E34" s="262">
        <v>152.22395212123041</v>
      </c>
      <c r="F34" s="262">
        <v>147.86723986825399</v>
      </c>
      <c r="G34" s="262">
        <v>142.68663720034931</v>
      </c>
      <c r="H34" s="262">
        <v>146.7263654889457</v>
      </c>
      <c r="I34" s="262">
        <v>130.69596146013069</v>
      </c>
      <c r="J34" s="262">
        <v>133.48082222171399</v>
      </c>
      <c r="K34" s="262">
        <v>141.3952618506151</v>
      </c>
      <c r="L34" s="262">
        <v>105.99138045889779</v>
      </c>
      <c r="M34" s="262">
        <v>110.5968712155564</v>
      </c>
      <c r="N34" s="262">
        <v>101.4754599013154</v>
      </c>
      <c r="O34" s="262">
        <v>101.3910875673961</v>
      </c>
      <c r="P34" s="262">
        <v>104.84574780389219</v>
      </c>
      <c r="Q34" s="262">
        <v>103.7722064381787</v>
      </c>
      <c r="R34" s="262">
        <v>107.59429403338331</v>
      </c>
      <c r="S34" s="262">
        <v>104.6500402243208</v>
      </c>
      <c r="T34" s="262">
        <v>107.3834899570063</v>
      </c>
      <c r="U34" s="262">
        <v>101.8209721640204</v>
      </c>
      <c r="V34" s="262">
        <v>100.1719462591762</v>
      </c>
      <c r="W34" s="262">
        <v>107.61664088161049</v>
      </c>
      <c r="X34" s="262">
        <v>101.9430114394157</v>
      </c>
      <c r="Y34" s="262">
        <v>82.75524012438882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269.11535551832787</v>
      </c>
      <c r="C35" s="261">
        <f t="shared" si="0"/>
        <v>266.28223869252446</v>
      </c>
      <c r="D35" s="261">
        <f t="shared" si="0"/>
        <v>265.04836961695344</v>
      </c>
      <c r="E35" s="261">
        <f t="shared" si="0"/>
        <v>247.85137139692475</v>
      </c>
      <c r="F35" s="261">
        <f t="shared" si="0"/>
        <v>267.60352318688206</v>
      </c>
      <c r="G35" s="261">
        <f t="shared" si="0"/>
        <v>239.52909048008888</v>
      </c>
      <c r="H35" s="261">
        <f t="shared" si="0"/>
        <v>229.95758945547723</v>
      </c>
      <c r="I35" s="261">
        <f t="shared" si="0"/>
        <v>213.78756999485225</v>
      </c>
      <c r="J35" s="261">
        <f t="shared" si="0"/>
        <v>203.78380338984397</v>
      </c>
      <c r="K35" s="261">
        <f t="shared" si="0"/>
        <v>183.97841079601861</v>
      </c>
      <c r="L35" s="261">
        <f t="shared" si="0"/>
        <v>180.18705120127046</v>
      </c>
      <c r="M35" s="261">
        <f t="shared" si="0"/>
        <v>210.394452785981</v>
      </c>
      <c r="N35" s="261">
        <f t="shared" si="0"/>
        <v>200.91122961160602</v>
      </c>
      <c r="O35" s="261">
        <f t="shared" si="0"/>
        <v>181.63641135977642</v>
      </c>
      <c r="P35" s="261">
        <f t="shared" si="0"/>
        <v>155.46236371794387</v>
      </c>
      <c r="Q35" s="261">
        <f t="shared" si="0"/>
        <v>146.72883314163624</v>
      </c>
      <c r="R35" s="261">
        <f t="shared" si="0"/>
        <v>150.96818098343556</v>
      </c>
      <c r="S35" s="261">
        <f t="shared" si="0"/>
        <v>154.55103844184373</v>
      </c>
      <c r="T35" s="261">
        <f t="shared" si="0"/>
        <v>151.96945194915315</v>
      </c>
      <c r="U35" s="261">
        <f t="shared" si="0"/>
        <v>144.00602455741091</v>
      </c>
      <c r="V35" s="261">
        <f t="shared" si="0"/>
        <v>138.20974394081313</v>
      </c>
      <c r="W35" s="261">
        <f t="shared" si="0"/>
        <v>152.52906496658576</v>
      </c>
      <c r="X35" s="261">
        <f t="shared" si="0"/>
        <v>127.65179109609019</v>
      </c>
      <c r="Y35" s="261">
        <f t="shared" si="0"/>
        <v>101.88784717656659</v>
      </c>
      <c r="DA35" s="70"/>
    </row>
    <row r="36" spans="1:105" ht="12" customHeight="1" x14ac:dyDescent="0.25">
      <c r="A36" s="60" t="s">
        <v>190</v>
      </c>
      <c r="B36" s="262">
        <v>55.01982825888458</v>
      </c>
      <c r="C36" s="262">
        <v>59.619649174993022</v>
      </c>
      <c r="D36" s="262">
        <v>59.045542593223587</v>
      </c>
      <c r="E36" s="262">
        <v>55.698004456838653</v>
      </c>
      <c r="F36" s="262">
        <v>63.10014103195256</v>
      </c>
      <c r="G36" s="262">
        <v>58.756619582556368</v>
      </c>
      <c r="H36" s="262">
        <v>55.90606691801181</v>
      </c>
      <c r="I36" s="262">
        <v>56.100718107159302</v>
      </c>
      <c r="J36" s="262">
        <v>53.426800557281979</v>
      </c>
      <c r="K36" s="262">
        <v>45.15302777846918</v>
      </c>
      <c r="L36" s="262">
        <v>46.37862801406537</v>
      </c>
      <c r="M36" s="262">
        <v>44.021648164162023</v>
      </c>
      <c r="N36" s="262">
        <v>36.640216769171673</v>
      </c>
      <c r="O36" s="262">
        <v>37.873250232841677</v>
      </c>
      <c r="P36" s="262">
        <v>34.163144611466151</v>
      </c>
      <c r="Q36" s="262">
        <v>32.789572708566823</v>
      </c>
      <c r="R36" s="262">
        <v>32.770024829638977</v>
      </c>
      <c r="S36" s="262">
        <v>32.612800747714317</v>
      </c>
      <c r="T36" s="262">
        <v>34.149570791058032</v>
      </c>
      <c r="U36" s="262">
        <v>28.850240330599082</v>
      </c>
      <c r="V36" s="262">
        <v>28.805994781958031</v>
      </c>
      <c r="W36" s="262">
        <v>35.657254979875667</v>
      </c>
      <c r="X36" s="262">
        <v>24.733972888386731</v>
      </c>
      <c r="Y36" s="262">
        <v>21.62686441310186</v>
      </c>
      <c r="DA36" s="72" t="s">
        <v>191</v>
      </c>
    </row>
    <row r="37" spans="1:105" ht="12" customHeight="1" x14ac:dyDescent="0.25">
      <c r="A37" s="59" t="s">
        <v>31</v>
      </c>
      <c r="B37" s="230">
        <v>0.57802695944254168</v>
      </c>
      <c r="C37" s="230">
        <v>0.51553130248249446</v>
      </c>
      <c r="D37" s="230">
        <v>0.51627659153095184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2.4011952897111448</v>
      </c>
      <c r="C38" s="230">
        <v>1.698231000922549</v>
      </c>
      <c r="D38" s="230">
        <v>1.7010015517778829</v>
      </c>
      <c r="E38" s="230">
        <v>0.49534711631242268</v>
      </c>
      <c r="F38" s="230">
        <v>0.51113929958093185</v>
      </c>
      <c r="G38" s="230">
        <v>0.48932322405830841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52.040606009730887</v>
      </c>
      <c r="C39" s="230">
        <v>57.405886871587981</v>
      </c>
      <c r="D39" s="230">
        <v>56.828264449914762</v>
      </c>
      <c r="E39" s="230">
        <v>55.202657340526223</v>
      </c>
      <c r="F39" s="230">
        <v>62.589001732371628</v>
      </c>
      <c r="G39" s="230">
        <v>58.267296358498058</v>
      </c>
      <c r="H39" s="230">
        <v>55.90606691801181</v>
      </c>
      <c r="I39" s="230">
        <v>56.100718107159302</v>
      </c>
      <c r="J39" s="230">
        <v>53.426800557281979</v>
      </c>
      <c r="K39" s="230">
        <v>45.15302777846918</v>
      </c>
      <c r="L39" s="230">
        <v>46.37862801406537</v>
      </c>
      <c r="M39" s="230">
        <v>44.021648164162023</v>
      </c>
      <c r="N39" s="230">
        <v>36.640216769171673</v>
      </c>
      <c r="O39" s="230">
        <v>37.873250232841677</v>
      </c>
      <c r="P39" s="230">
        <v>34.163144611466151</v>
      </c>
      <c r="Q39" s="230">
        <v>32.789572708566823</v>
      </c>
      <c r="R39" s="230">
        <v>32.770024829638977</v>
      </c>
      <c r="S39" s="230">
        <v>32.612800747714317</v>
      </c>
      <c r="T39" s="230">
        <v>34.149570791058032</v>
      </c>
      <c r="U39" s="230">
        <v>28.850240330599082</v>
      </c>
      <c r="V39" s="230">
        <v>28.805994781958031</v>
      </c>
      <c r="W39" s="230">
        <v>35.657254979875667</v>
      </c>
      <c r="X39" s="230">
        <v>24.733972888386731</v>
      </c>
      <c r="Y39" s="230">
        <v>21.62686441310186</v>
      </c>
      <c r="DA39" s="71" t="s">
        <v>194</v>
      </c>
    </row>
    <row r="40" spans="1:105" ht="12" customHeight="1" x14ac:dyDescent="0.25">
      <c r="A40" s="60" t="s">
        <v>195</v>
      </c>
      <c r="B40" s="262">
        <v>166.2368111998598</v>
      </c>
      <c r="C40" s="262">
        <v>164.33822605694229</v>
      </c>
      <c r="D40" s="262">
        <v>149.35318761888519</v>
      </c>
      <c r="E40" s="262">
        <v>137.59447093733419</v>
      </c>
      <c r="F40" s="262">
        <v>148.933455670017</v>
      </c>
      <c r="G40" s="262">
        <v>129.29849469761689</v>
      </c>
      <c r="H40" s="262">
        <v>125.9864450307924</v>
      </c>
      <c r="I40" s="262">
        <v>114.0523176010778</v>
      </c>
      <c r="J40" s="262">
        <v>107.2824997606656</v>
      </c>
      <c r="K40" s="262">
        <v>94.568646384937793</v>
      </c>
      <c r="L40" s="262">
        <v>101.9521010935126</v>
      </c>
      <c r="M40" s="262">
        <v>133.13227565858261</v>
      </c>
      <c r="N40" s="262">
        <v>133.77197677718129</v>
      </c>
      <c r="O40" s="262">
        <v>113.28948365436619</v>
      </c>
      <c r="P40" s="262">
        <v>89.787223529723661</v>
      </c>
      <c r="Q40" s="262">
        <v>82.749923919524122</v>
      </c>
      <c r="R40" s="262">
        <v>85.860069119444915</v>
      </c>
      <c r="S40" s="262">
        <v>90.485063161728306</v>
      </c>
      <c r="T40" s="262">
        <v>85.545152507478576</v>
      </c>
      <c r="U40" s="262">
        <v>84.552902453724826</v>
      </c>
      <c r="V40" s="262">
        <v>79.296491653874796</v>
      </c>
      <c r="W40" s="262">
        <v>84.527006477944951</v>
      </c>
      <c r="X40" s="262">
        <v>72.278256824932726</v>
      </c>
      <c r="Y40" s="262">
        <v>55.388416966798708</v>
      </c>
      <c r="DA40" s="72" t="s">
        <v>196</v>
      </c>
    </row>
    <row r="41" spans="1:105" ht="12" customHeight="1" x14ac:dyDescent="0.25">
      <c r="A41" s="64" t="s">
        <v>28</v>
      </c>
      <c r="B41" s="229">
        <v>25.660923680662979</v>
      </c>
      <c r="C41" s="229">
        <v>32.534943190254417</v>
      </c>
      <c r="D41" s="229">
        <v>26.45890561061654</v>
      </c>
      <c r="E41" s="229">
        <v>18.389279718062781</v>
      </c>
      <c r="F41" s="229">
        <v>22.45025361291415</v>
      </c>
      <c r="G41" s="229">
        <v>30.124187415829049</v>
      </c>
      <c r="H41" s="229">
        <v>28.216489899812291</v>
      </c>
      <c r="I41" s="229">
        <v>30.19703613991717</v>
      </c>
      <c r="J41" s="229">
        <v>25.125588687578531</v>
      </c>
      <c r="K41" s="229">
        <v>24.253290981105032</v>
      </c>
      <c r="L41" s="229">
        <v>2.826164434210908</v>
      </c>
      <c r="M41" s="229">
        <v>2.3016103130829988</v>
      </c>
      <c r="N41" s="229">
        <v>3.135220587742845</v>
      </c>
      <c r="O41" s="229">
        <v>4.4150147930763071</v>
      </c>
      <c r="P41" s="229">
        <v>2.6047792643800451</v>
      </c>
      <c r="Q41" s="229">
        <v>1.9168970208260501</v>
      </c>
      <c r="R41" s="229">
        <v>2.790475667078022</v>
      </c>
      <c r="S41" s="229">
        <v>1.882393386329128</v>
      </c>
      <c r="T41" s="229">
        <v>1.9152871685937849</v>
      </c>
      <c r="U41" s="229">
        <v>1.6262909151205851</v>
      </c>
      <c r="V41" s="229">
        <v>3.6711235147074248</v>
      </c>
      <c r="W41" s="229">
        <v>4.3477418034547668</v>
      </c>
      <c r="X41" s="229">
        <v>2.6208183249657422</v>
      </c>
      <c r="Y41" s="229">
        <v>0.95545122020144535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1.3498537528665141E-2</v>
      </c>
      <c r="C43" s="229">
        <v>1.214604261922903E-2</v>
      </c>
      <c r="D43" s="229">
        <v>2.0491770096963211E-2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5.607458995178892E-2</v>
      </c>
      <c r="C44" s="229">
        <v>4.0010734586192608E-2</v>
      </c>
      <c r="D44" s="229">
        <v>6.7515229831063006E-2</v>
      </c>
      <c r="E44" s="229">
        <v>2.1150792036262061E-2</v>
      </c>
      <c r="F44" s="229">
        <v>1.9878545203863181E-2</v>
      </c>
      <c r="G44" s="229">
        <v>2.048632076605672E-2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0.88384862887275661</v>
      </c>
      <c r="C45" s="229">
        <v>0.54277413290993026</v>
      </c>
      <c r="D45" s="229">
        <v>0.93438960468970278</v>
      </c>
      <c r="E45" s="229">
        <v>1.0548359884259679</v>
      </c>
      <c r="F45" s="229">
        <v>1.3500161161809681</v>
      </c>
      <c r="G45" s="229">
        <v>1.084712885439773</v>
      </c>
      <c r="H45" s="229">
        <v>0.46821651003132547</v>
      </c>
      <c r="I45" s="229">
        <v>0.57991886026789696</v>
      </c>
      <c r="J45" s="229">
        <v>0.38431638797455392</v>
      </c>
      <c r="K45" s="229">
        <v>0.2384824798523614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1.215292923212967</v>
      </c>
      <c r="C47" s="229">
        <v>1.352496628583721</v>
      </c>
      <c r="D47" s="229">
        <v>2.255596610847435</v>
      </c>
      <c r="E47" s="229">
        <v>2.357094422897771</v>
      </c>
      <c r="F47" s="229">
        <v>2.4341276462633301</v>
      </c>
      <c r="G47" s="229">
        <v>2.4394560991219958</v>
      </c>
      <c r="H47" s="229">
        <v>2.412717442055643</v>
      </c>
      <c r="I47" s="229">
        <v>2.5259357164663232</v>
      </c>
      <c r="J47" s="229">
        <v>2.4917463566256548</v>
      </c>
      <c r="K47" s="229">
        <v>2.5455342468997131</v>
      </c>
      <c r="L47" s="229">
        <v>2.934933568448054</v>
      </c>
      <c r="M47" s="229">
        <v>1.972948320687878</v>
      </c>
      <c r="N47" s="229">
        <v>1.2230292662247799</v>
      </c>
      <c r="O47" s="229">
        <v>1.5751524312419971</v>
      </c>
      <c r="P47" s="229">
        <v>1.9227254406814089</v>
      </c>
      <c r="Q47" s="229">
        <v>2.068611119999888</v>
      </c>
      <c r="R47" s="229">
        <v>1.964744568273544</v>
      </c>
      <c r="S47" s="229">
        <v>1.9330795296350549</v>
      </c>
      <c r="T47" s="229">
        <v>2.145111560313516</v>
      </c>
      <c r="U47" s="229">
        <v>1.697932559983391</v>
      </c>
      <c r="V47" s="229">
        <v>1.6308637817820231</v>
      </c>
      <c r="W47" s="229">
        <v>2.156916593306883</v>
      </c>
      <c r="X47" s="229">
        <v>1.510825377349829</v>
      </c>
      <c r="Y47" s="229">
        <v>1.779048066265229</v>
      </c>
      <c r="DA47" s="73" t="s">
        <v>203</v>
      </c>
    </row>
    <row r="48" spans="1:105" ht="12" customHeight="1" x14ac:dyDescent="0.25">
      <c r="A48" s="64" t="s">
        <v>36</v>
      </c>
      <c r="B48" s="229">
        <v>27.889887667382531</v>
      </c>
      <c r="C48" s="229">
        <v>35.538472502475983</v>
      </c>
      <c r="D48" s="229">
        <v>25.430912801840101</v>
      </c>
      <c r="E48" s="229">
        <v>26.814413270211041</v>
      </c>
      <c r="F48" s="229">
        <v>22.92637823536365</v>
      </c>
      <c r="G48" s="229">
        <v>25.331137971836021</v>
      </c>
      <c r="H48" s="229">
        <v>25.27862618288755</v>
      </c>
      <c r="I48" s="229">
        <v>23.579036874772079</v>
      </c>
      <c r="J48" s="229">
        <v>28.734801577601079</v>
      </c>
      <c r="K48" s="229">
        <v>21.353283840067849</v>
      </c>
      <c r="L48" s="229">
        <v>11.850754379435079</v>
      </c>
      <c r="M48" s="229">
        <v>9.3233276617976699</v>
      </c>
      <c r="N48" s="229">
        <v>8.8068684166424358</v>
      </c>
      <c r="O48" s="229">
        <v>9.5813489102828875</v>
      </c>
      <c r="P48" s="229">
        <v>12.31115696871549</v>
      </c>
      <c r="Q48" s="229">
        <v>12.602590772118379</v>
      </c>
      <c r="R48" s="229">
        <v>11.018879000106541</v>
      </c>
      <c r="S48" s="229">
        <v>10.67572463269326</v>
      </c>
      <c r="T48" s="229">
        <v>13.16125197686579</v>
      </c>
      <c r="U48" s="229">
        <v>9.240976166964133</v>
      </c>
      <c r="V48" s="229">
        <v>10.557376776332029</v>
      </c>
      <c r="W48" s="229">
        <v>12.61161949553397</v>
      </c>
      <c r="X48" s="229">
        <v>10.43720194969112</v>
      </c>
      <c r="Y48" s="229">
        <v>7.4765316998335596</v>
      </c>
      <c r="DA48" s="73" t="s">
        <v>204</v>
      </c>
    </row>
    <row r="49" spans="1:105" ht="12" customHeight="1" x14ac:dyDescent="0.25">
      <c r="A49" s="64" t="s">
        <v>38</v>
      </c>
      <c r="B49" s="229">
        <v>0.29695749928527448</v>
      </c>
      <c r="C49" s="229">
        <v>0.38595887690853847</v>
      </c>
      <c r="D49" s="229">
        <v>0.22934710440160111</v>
      </c>
      <c r="E49" s="229">
        <v>0</v>
      </c>
      <c r="F49" s="229">
        <v>0.29941055584938558</v>
      </c>
      <c r="G49" s="229">
        <v>0.2054843980688851</v>
      </c>
      <c r="H49" s="229">
        <v>0.22847376005466</v>
      </c>
      <c r="I49" s="229">
        <v>0.24978763429505349</v>
      </c>
      <c r="J49" s="229">
        <v>0.34017539179404088</v>
      </c>
      <c r="K49" s="229">
        <v>0.23056285501191021</v>
      </c>
      <c r="L49" s="229">
        <v>0.2066599708888619</v>
      </c>
      <c r="M49" s="229">
        <v>0.59604894729298286</v>
      </c>
      <c r="N49" s="229">
        <v>0.89684559476177406</v>
      </c>
      <c r="O49" s="229">
        <v>0.52970835541478767</v>
      </c>
      <c r="P49" s="229">
        <v>0.39230242875876847</v>
      </c>
      <c r="Q49" s="229">
        <v>6.9106959536653259E-2</v>
      </c>
      <c r="R49" s="229">
        <v>2.3241213678257509E-2</v>
      </c>
      <c r="S49" s="229">
        <v>1.632125711860169E-2</v>
      </c>
      <c r="T49" s="229">
        <v>1.1486436095179121E-2</v>
      </c>
      <c r="U49" s="229">
        <v>1.2062591438936159E-2</v>
      </c>
      <c r="V49" s="229">
        <v>8.4850550061400104E-3</v>
      </c>
      <c r="W49" s="229">
        <v>2.0093189018936451E-2</v>
      </c>
      <c r="X49" s="229">
        <v>1.037170135357612E-2</v>
      </c>
      <c r="Y49" s="229">
        <v>5.3863256974299348E-2</v>
      </c>
      <c r="DA49" s="73" t="s">
        <v>205</v>
      </c>
    </row>
    <row r="50" spans="1:105" ht="12" customHeight="1" x14ac:dyDescent="0.25">
      <c r="A50" s="64" t="s">
        <v>39</v>
      </c>
      <c r="B50" s="229">
        <v>110.2203276729629</v>
      </c>
      <c r="C50" s="229">
        <v>93.931423948604305</v>
      </c>
      <c r="D50" s="229">
        <v>93.956028886561739</v>
      </c>
      <c r="E50" s="229">
        <v>88.957696745700332</v>
      </c>
      <c r="F50" s="229">
        <v>99.453390958241641</v>
      </c>
      <c r="G50" s="229">
        <v>70.093029606555106</v>
      </c>
      <c r="H50" s="229">
        <v>69.381921235950969</v>
      </c>
      <c r="I50" s="229">
        <v>56.920602375359302</v>
      </c>
      <c r="J50" s="229">
        <v>50.205871359091702</v>
      </c>
      <c r="K50" s="229">
        <v>45.947491982000933</v>
      </c>
      <c r="L50" s="229">
        <v>84.133588740529646</v>
      </c>
      <c r="M50" s="229">
        <v>118.9383404157211</v>
      </c>
      <c r="N50" s="229">
        <v>119.7100129118094</v>
      </c>
      <c r="O50" s="229">
        <v>97.188259164350214</v>
      </c>
      <c r="P50" s="229">
        <v>72.556259427187953</v>
      </c>
      <c r="Q50" s="229">
        <v>66.092718047043149</v>
      </c>
      <c r="R50" s="229">
        <v>70.062728670308545</v>
      </c>
      <c r="S50" s="229">
        <v>75.977544355952261</v>
      </c>
      <c r="T50" s="229">
        <v>68.312015365610307</v>
      </c>
      <c r="U50" s="229">
        <v>71.975640220217784</v>
      </c>
      <c r="V50" s="229">
        <v>63.42864252604717</v>
      </c>
      <c r="W50" s="229">
        <v>65.390635396630401</v>
      </c>
      <c r="X50" s="229">
        <v>57.699039471572448</v>
      </c>
      <c r="Y50" s="229">
        <v>45.123522723524182</v>
      </c>
      <c r="DA50" s="73" t="s">
        <v>206</v>
      </c>
    </row>
    <row r="51" spans="1:105" ht="12" customHeight="1" x14ac:dyDescent="0.25">
      <c r="A51" s="61" t="s">
        <v>207</v>
      </c>
      <c r="B51" s="263">
        <v>47.858716059583507</v>
      </c>
      <c r="C51" s="263">
        <v>42.324363460589133</v>
      </c>
      <c r="D51" s="263">
        <v>56.649639404844677</v>
      </c>
      <c r="E51" s="263">
        <v>54.558896002751901</v>
      </c>
      <c r="F51" s="263">
        <v>55.5699264849125</v>
      </c>
      <c r="G51" s="263">
        <v>51.473976199915633</v>
      </c>
      <c r="H51" s="263">
        <v>48.065077506673013</v>
      </c>
      <c r="I51" s="263">
        <v>43.634534286615157</v>
      </c>
      <c r="J51" s="263">
        <v>43.074503071896387</v>
      </c>
      <c r="K51" s="263">
        <v>44.256736632611613</v>
      </c>
      <c r="L51" s="263">
        <v>31.856322093692519</v>
      </c>
      <c r="M51" s="263">
        <v>33.240528963236358</v>
      </c>
      <c r="N51" s="263">
        <v>30.499036065253051</v>
      </c>
      <c r="O51" s="263">
        <v>30.473677472568529</v>
      </c>
      <c r="P51" s="263">
        <v>31.51199557675406</v>
      </c>
      <c r="Q51" s="263">
        <v>31.18933651354531</v>
      </c>
      <c r="R51" s="263">
        <v>32.338087034351659</v>
      </c>
      <c r="S51" s="263">
        <v>31.453174532401121</v>
      </c>
      <c r="T51" s="263">
        <v>32.274728650616552</v>
      </c>
      <c r="U51" s="263">
        <v>30.602881773086999</v>
      </c>
      <c r="V51" s="263">
        <v>30.1072575049803</v>
      </c>
      <c r="W51" s="263">
        <v>32.34480350876516</v>
      </c>
      <c r="X51" s="263">
        <v>30.63956138277074</v>
      </c>
      <c r="Y51" s="263">
        <v>24.87256579666602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79.292179204069072</v>
      </c>
      <c r="C54" s="223">
        <v>91.300280040290943</v>
      </c>
      <c r="D54" s="223">
        <v>76.730524834784759</v>
      </c>
      <c r="E54" s="223">
        <v>61.103923622559812</v>
      </c>
      <c r="F54" s="223">
        <v>69.18473075334488</v>
      </c>
      <c r="G54" s="223">
        <v>80.595215898697319</v>
      </c>
      <c r="H54" s="223">
        <v>75.155598138944939</v>
      </c>
      <c r="I54" s="223">
        <v>81.754161645744873</v>
      </c>
      <c r="J54" s="223">
        <v>80.863821121838924</v>
      </c>
      <c r="K54" s="223">
        <v>50.10511829732549</v>
      </c>
      <c r="L54" s="223">
        <v>47.331287493901719</v>
      </c>
      <c r="M54" s="223">
        <v>50.332539594216307</v>
      </c>
      <c r="N54" s="223">
        <v>41.938497476693897</v>
      </c>
      <c r="O54" s="223">
        <v>39.882932278064132</v>
      </c>
      <c r="P54" s="223">
        <v>35.318098621409689</v>
      </c>
      <c r="Q54" s="223">
        <v>35.585113460855887</v>
      </c>
      <c r="R54" s="223">
        <v>28.362454226781558</v>
      </c>
      <c r="S54" s="223">
        <v>26.900747085614729</v>
      </c>
      <c r="T54" s="223">
        <v>25.933385381207248</v>
      </c>
      <c r="U54" s="223">
        <v>24.183600753262979</v>
      </c>
      <c r="V54" s="223">
        <v>21.40582004280925</v>
      </c>
      <c r="W54" s="223">
        <v>23.659882137117439</v>
      </c>
      <c r="X54" s="223">
        <v>16.851960987372362</v>
      </c>
      <c r="Y54" s="223">
        <v>15.209646168234221</v>
      </c>
      <c r="DA54" s="89" t="s">
        <v>209</v>
      </c>
    </row>
    <row r="55" spans="1:105" ht="12" customHeight="1" x14ac:dyDescent="0.25">
      <c r="A55" s="55" t="s">
        <v>91</v>
      </c>
      <c r="B55" s="259">
        <v>0.15485155704479189</v>
      </c>
      <c r="C55" s="259">
        <v>0.17318366761169271</v>
      </c>
      <c r="D55" s="259">
        <v>0.16136945357269189</v>
      </c>
      <c r="E55" s="259">
        <v>0.1306077059655695</v>
      </c>
      <c r="F55" s="259">
        <v>0.14777187797238159</v>
      </c>
      <c r="G55" s="259">
        <v>0.169942663061219</v>
      </c>
      <c r="H55" s="259">
        <v>0.1584592914626044</v>
      </c>
      <c r="I55" s="259">
        <v>0.17228611754234771</v>
      </c>
      <c r="J55" s="259">
        <v>0.17157480127668279</v>
      </c>
      <c r="K55" s="259">
        <v>0.10946273093632369</v>
      </c>
      <c r="L55" s="259">
        <v>0.1068137024274893</v>
      </c>
      <c r="M55" s="259">
        <v>0.1098607256279899</v>
      </c>
      <c r="N55" s="259">
        <v>8.811499397467025E-2</v>
      </c>
      <c r="O55" s="259">
        <v>8.6158106463281772E-2</v>
      </c>
      <c r="P55" s="259">
        <v>7.8778705287565365E-2</v>
      </c>
      <c r="Q55" s="259">
        <v>8.0096092843798275E-2</v>
      </c>
      <c r="R55" s="259">
        <v>6.4248135280564569E-2</v>
      </c>
      <c r="S55" s="259">
        <v>6.0234986848580439E-2</v>
      </c>
      <c r="T55" s="259">
        <v>5.8482669843948537E-2</v>
      </c>
      <c r="U55" s="259">
        <v>5.4567744505035529E-2</v>
      </c>
      <c r="V55" s="259">
        <v>4.7823595502256518E-2</v>
      </c>
      <c r="W55" s="259">
        <v>5.33683211786459E-2</v>
      </c>
      <c r="X55" s="259">
        <v>3.798534855910643E-2</v>
      </c>
      <c r="Y55" s="259">
        <v>3.5185028368864141E-2</v>
      </c>
      <c r="DA55" s="67" t="s">
        <v>210</v>
      </c>
    </row>
    <row r="56" spans="1:105" ht="12" customHeight="1" x14ac:dyDescent="0.25">
      <c r="A56" s="173" t="s">
        <v>92</v>
      </c>
      <c r="B56" s="224">
        <v>0.1144188921030049</v>
      </c>
      <c r="C56" s="224">
        <v>0.1279643792844341</v>
      </c>
      <c r="D56" s="224">
        <v>0.1192349269805143</v>
      </c>
      <c r="E56" s="224">
        <v>9.6505255109400293E-2</v>
      </c>
      <c r="F56" s="224">
        <v>0.1091877594533299</v>
      </c>
      <c r="G56" s="224">
        <v>0.1255696203485667</v>
      </c>
      <c r="H56" s="224">
        <v>0.1170846255509972</v>
      </c>
      <c r="I56" s="224">
        <v>0.127301184890388</v>
      </c>
      <c r="J56" s="224">
        <v>0.12677559754334761</v>
      </c>
      <c r="K56" s="224">
        <v>8.0881359150174081E-2</v>
      </c>
      <c r="L56" s="224">
        <v>7.892400778145367E-2</v>
      </c>
      <c r="M56" s="224">
        <v>8.1175435054558778E-2</v>
      </c>
      <c r="N56" s="224">
        <v>6.510764360818426E-2</v>
      </c>
      <c r="O56" s="224">
        <v>6.3661711095161416E-2</v>
      </c>
      <c r="P56" s="224">
        <v>5.8209115570630431E-2</v>
      </c>
      <c r="Q56" s="224">
        <v>5.9182525380199587E-2</v>
      </c>
      <c r="R56" s="224">
        <v>4.7472564039893993E-2</v>
      </c>
      <c r="S56" s="224">
        <v>4.4507272594360027E-2</v>
      </c>
      <c r="T56" s="224">
        <v>4.3212496008902507E-2</v>
      </c>
      <c r="U56" s="224">
        <v>4.0319781021123352E-2</v>
      </c>
      <c r="V56" s="224">
        <v>3.5336569539095107E-2</v>
      </c>
      <c r="W56" s="224">
        <v>3.9433534277551342E-2</v>
      </c>
      <c r="X56" s="224">
        <v>2.8067147539383479E-2</v>
      </c>
      <c r="Y56" s="224">
        <v>2.5998007649440259E-2</v>
      </c>
      <c r="DA56" s="177" t="s">
        <v>211</v>
      </c>
    </row>
    <row r="57" spans="1:105" ht="12" customHeight="1" x14ac:dyDescent="0.25">
      <c r="A57" s="173" t="s">
        <v>93</v>
      </c>
      <c r="B57" s="224">
        <v>2.860472302575122</v>
      </c>
      <c r="C57" s="224">
        <v>3.1991094821108521</v>
      </c>
      <c r="D57" s="224">
        <v>2.9808731745128569</v>
      </c>
      <c r="E57" s="224">
        <v>2.412631377735007</v>
      </c>
      <c r="F57" s="224">
        <v>2.7296939863332481</v>
      </c>
      <c r="G57" s="224">
        <v>3.1392405087141682</v>
      </c>
      <c r="H57" s="224">
        <v>2.92711563877493</v>
      </c>
      <c r="I57" s="224">
        <v>3.1825296222596999</v>
      </c>
      <c r="J57" s="224">
        <v>3.169389938583691</v>
      </c>
      <c r="K57" s="224">
        <v>2.0220339787543531</v>
      </c>
      <c r="L57" s="224">
        <v>1.9731001945363409</v>
      </c>
      <c r="M57" s="224">
        <v>2.0293858763639689</v>
      </c>
      <c r="N57" s="224">
        <v>1.627691090204606</v>
      </c>
      <c r="O57" s="224">
        <v>1.591542777379036</v>
      </c>
      <c r="P57" s="224">
        <v>1.4552278892657611</v>
      </c>
      <c r="Q57" s="224">
        <v>1.4795631345049891</v>
      </c>
      <c r="R57" s="224">
        <v>1.186814100997351</v>
      </c>
      <c r="S57" s="224">
        <v>1.112681814859001</v>
      </c>
      <c r="T57" s="224">
        <v>1.080312400222563</v>
      </c>
      <c r="U57" s="224">
        <v>1.007994525528084</v>
      </c>
      <c r="V57" s="224">
        <v>0.88341423847737743</v>
      </c>
      <c r="W57" s="224">
        <v>0.98583835693878363</v>
      </c>
      <c r="X57" s="224">
        <v>0.70167868848458703</v>
      </c>
      <c r="Y57" s="224">
        <v>0.6499501912360065</v>
      </c>
      <c r="DA57" s="177" t="s">
        <v>212</v>
      </c>
    </row>
    <row r="58" spans="1:105" ht="12" customHeight="1" x14ac:dyDescent="0.25">
      <c r="A58" s="173" t="s">
        <v>94</v>
      </c>
      <c r="B58" s="224">
        <v>7.1511807564378083E-2</v>
      </c>
      <c r="C58" s="224">
        <v>7.9977737052771322E-2</v>
      </c>
      <c r="D58" s="224">
        <v>7.4521829362821465E-2</v>
      </c>
      <c r="E58" s="224">
        <v>6.0315784443375209E-2</v>
      </c>
      <c r="F58" s="224">
        <v>6.8242349658331244E-2</v>
      </c>
      <c r="G58" s="224">
        <v>7.8481012717854182E-2</v>
      </c>
      <c r="H58" s="224">
        <v>7.3177890969373299E-2</v>
      </c>
      <c r="I58" s="224">
        <v>7.9563240556492512E-2</v>
      </c>
      <c r="J58" s="224">
        <v>7.9234748464592317E-2</v>
      </c>
      <c r="K58" s="224">
        <v>5.0550849468858808E-2</v>
      </c>
      <c r="L58" s="224">
        <v>4.9327504863408547E-2</v>
      </c>
      <c r="M58" s="224">
        <v>5.0734646909099269E-2</v>
      </c>
      <c r="N58" s="224">
        <v>4.0692277255115157E-2</v>
      </c>
      <c r="O58" s="224">
        <v>3.9788569434475902E-2</v>
      </c>
      <c r="P58" s="224">
        <v>3.6380697231644048E-2</v>
      </c>
      <c r="Q58" s="224">
        <v>3.6989078362624737E-2</v>
      </c>
      <c r="R58" s="224">
        <v>2.967035252493376E-2</v>
      </c>
      <c r="S58" s="224">
        <v>2.781704537147503E-2</v>
      </c>
      <c r="T58" s="224">
        <v>2.7007810005564081E-2</v>
      </c>
      <c r="U58" s="224">
        <v>2.5199863138202109E-2</v>
      </c>
      <c r="V58" s="224">
        <v>2.208535596193445E-2</v>
      </c>
      <c r="W58" s="224">
        <v>2.4645958923469598E-2</v>
      </c>
      <c r="X58" s="224">
        <v>1.7541967212114689E-2</v>
      </c>
      <c r="Y58" s="224">
        <v>1.6248754780900172E-2</v>
      </c>
      <c r="DA58" s="177" t="s">
        <v>213</v>
      </c>
    </row>
    <row r="59" spans="1:105" ht="12" customHeight="1" x14ac:dyDescent="0.25">
      <c r="A59" s="56" t="s">
        <v>95</v>
      </c>
      <c r="B59" s="260">
        <v>0.1104287547676894</v>
      </c>
      <c r="C59" s="260">
        <v>0.12633267889734459</v>
      </c>
      <c r="D59" s="260">
        <v>0.1153002182051155</v>
      </c>
      <c r="E59" s="260">
        <v>9.400272341761888E-2</v>
      </c>
      <c r="F59" s="260">
        <v>0.1080385745162068</v>
      </c>
      <c r="G59" s="260">
        <v>0.12728945717334089</v>
      </c>
      <c r="H59" s="260">
        <v>0.12170591130141389</v>
      </c>
      <c r="I59" s="260">
        <v>0.1239326922330851</v>
      </c>
      <c r="J59" s="260">
        <v>0.12569775345956291</v>
      </c>
      <c r="K59" s="260">
        <v>8.2602816158346345E-2</v>
      </c>
      <c r="L59" s="260">
        <v>8.440424390446169E-2</v>
      </c>
      <c r="M59" s="260">
        <v>9.5294180908775172E-2</v>
      </c>
      <c r="N59" s="260">
        <v>8.3836132075977537E-2</v>
      </c>
      <c r="O59" s="260">
        <v>8.9262979000678658E-2</v>
      </c>
      <c r="P59" s="260">
        <v>8.4932370321523565E-2</v>
      </c>
      <c r="Q59" s="260">
        <v>9.2559108708352336E-2</v>
      </c>
      <c r="R59" s="260">
        <v>8.0513954553051978E-2</v>
      </c>
      <c r="S59" s="260">
        <v>8.1652868411832419E-2</v>
      </c>
      <c r="T59" s="260">
        <v>8.7815105649594369E-2</v>
      </c>
      <c r="U59" s="260">
        <v>9.0583115899745825E-2</v>
      </c>
      <c r="V59" s="260">
        <v>9.3333900805265102E-2</v>
      </c>
      <c r="W59" s="260">
        <v>0.1083875713804346</v>
      </c>
      <c r="X59" s="260">
        <v>0.11599277885129509</v>
      </c>
      <c r="Y59" s="260">
        <v>0.13459715530886909</v>
      </c>
      <c r="DA59" s="68" t="s">
        <v>214</v>
      </c>
    </row>
    <row r="60" spans="1:105" ht="12" customHeight="1" x14ac:dyDescent="0.25">
      <c r="A60" s="37" t="s">
        <v>159</v>
      </c>
      <c r="B60" s="226">
        <v>2.5518445947331101E-3</v>
      </c>
      <c r="C60" s="226">
        <v>2.0500117214361491E-3</v>
      </c>
      <c r="D60" s="226">
        <v>1.612915596269268E-3</v>
      </c>
      <c r="E60" s="226">
        <v>3.9007088630469647E-4</v>
      </c>
      <c r="F60" s="226">
        <v>4.2027168492596051E-4</v>
      </c>
      <c r="G60" s="226">
        <v>4.9265492654078618E-4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5.5305597058930789E-2</v>
      </c>
      <c r="C61" s="226">
        <v>6.9297251611979041E-2</v>
      </c>
      <c r="D61" s="226">
        <v>5.3885426467941741E-2</v>
      </c>
      <c r="E61" s="226">
        <v>4.3470424609502262E-2</v>
      </c>
      <c r="F61" s="226">
        <v>5.1462263295864501E-2</v>
      </c>
      <c r="G61" s="226">
        <v>5.866402654905558E-2</v>
      </c>
      <c r="H61" s="226">
        <v>5.3989493322410813E-2</v>
      </c>
      <c r="I61" s="226">
        <v>6.6670277649719625E-2</v>
      </c>
      <c r="J61" s="226">
        <v>6.3640076585448471E-2</v>
      </c>
      <c r="K61" s="226">
        <v>3.4632715860102262E-2</v>
      </c>
      <c r="L61" s="226">
        <v>3.7901096196208267E-2</v>
      </c>
      <c r="M61" s="226">
        <v>3.4098632878519039E-2</v>
      </c>
      <c r="N61" s="226">
        <v>2.3985064105560599E-2</v>
      </c>
      <c r="O61" s="226">
        <v>2.1755805266813769E-2</v>
      </c>
      <c r="P61" s="226">
        <v>1.7606653017507769E-2</v>
      </c>
      <c r="Q61" s="226">
        <v>1.639860702923341E-2</v>
      </c>
      <c r="R61" s="226">
        <v>1.1725132721933859E-2</v>
      </c>
      <c r="S61" s="226">
        <v>1.0386073941633239E-2</v>
      </c>
      <c r="T61" s="226">
        <v>9.1667850114249549E-3</v>
      </c>
      <c r="U61" s="226">
        <v>7.2024589539982642E-3</v>
      </c>
      <c r="V61" s="226">
        <v>5.4445318635009668E-3</v>
      </c>
      <c r="W61" s="226">
        <v>6.2767876822687292E-3</v>
      </c>
      <c r="X61" s="226">
        <v>2.4722934537356211E-3</v>
      </c>
      <c r="Y61" s="226">
        <v>1.8844246924418571E-3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1.7099748418658879E-3</v>
      </c>
      <c r="C63" s="226">
        <v>3.89375538966755E-3</v>
      </c>
      <c r="D63" s="226">
        <v>6.0858246631129084E-3</v>
      </c>
      <c r="E63" s="226">
        <v>7.1787459134167748E-3</v>
      </c>
      <c r="F63" s="226">
        <v>1.046503777880407E-2</v>
      </c>
      <c r="G63" s="226">
        <v>1.630832364494398E-2</v>
      </c>
      <c r="H63" s="226">
        <v>2.129910901514135E-2</v>
      </c>
      <c r="I63" s="226">
        <v>5.4069907285753263E-3</v>
      </c>
      <c r="J63" s="226">
        <v>1.0748883426216429E-2</v>
      </c>
      <c r="K63" s="226">
        <v>1.402484656658879E-2</v>
      </c>
      <c r="L63" s="226">
        <v>2.046983064324091E-2</v>
      </c>
      <c r="M63" s="226">
        <v>3.5447838867292053E-2</v>
      </c>
      <c r="N63" s="226">
        <v>3.9886084144273568E-2</v>
      </c>
      <c r="O63" s="226">
        <v>5.0001958607596438E-2</v>
      </c>
      <c r="P63" s="226">
        <v>5.10853864352077E-2</v>
      </c>
      <c r="Q63" s="226">
        <v>6.0562199208573989E-2</v>
      </c>
      <c r="R63" s="226">
        <v>5.7218236687457152E-2</v>
      </c>
      <c r="S63" s="226">
        <v>6.1250022254905487E-2</v>
      </c>
      <c r="T63" s="226">
        <v>6.9984800365763863E-2</v>
      </c>
      <c r="U63" s="226">
        <v>7.5740651270961426E-2</v>
      </c>
      <c r="V63" s="226">
        <v>8.2198889440908252E-2</v>
      </c>
      <c r="W63" s="226">
        <v>9.641709066532296E-2</v>
      </c>
      <c r="X63" s="226">
        <v>0.1104578966507463</v>
      </c>
      <c r="Y63" s="226">
        <v>0.13054549655714179</v>
      </c>
      <c r="DA63" s="69" t="s">
        <v>218</v>
      </c>
    </row>
    <row r="64" spans="1:105" ht="12" customHeight="1" x14ac:dyDescent="0.25">
      <c r="A64" s="37" t="s">
        <v>40</v>
      </c>
      <c r="B64" s="226">
        <v>5.086133827215962E-2</v>
      </c>
      <c r="C64" s="226">
        <v>5.1091660174261908E-2</v>
      </c>
      <c r="D64" s="226">
        <v>5.3716051477791543E-2</v>
      </c>
      <c r="E64" s="226">
        <v>4.296348200839515E-2</v>
      </c>
      <c r="F64" s="226">
        <v>4.5691001756612268E-2</v>
      </c>
      <c r="G64" s="226">
        <v>5.1824452052800611E-2</v>
      </c>
      <c r="H64" s="226">
        <v>4.6417308963861703E-2</v>
      </c>
      <c r="I64" s="226">
        <v>5.1855423854790111E-2</v>
      </c>
      <c r="J64" s="226">
        <v>5.1308793447897967E-2</v>
      </c>
      <c r="K64" s="226">
        <v>3.39452537316553E-2</v>
      </c>
      <c r="L64" s="226">
        <v>2.6033317065012499E-2</v>
      </c>
      <c r="M64" s="226">
        <v>2.574770916296408E-2</v>
      </c>
      <c r="N64" s="226">
        <v>1.9964983826143361E-2</v>
      </c>
      <c r="O64" s="226">
        <v>1.7505215126268441E-2</v>
      </c>
      <c r="P64" s="226">
        <v>1.6240330868808099E-2</v>
      </c>
      <c r="Q64" s="226">
        <v>1.5598302470544931E-2</v>
      </c>
      <c r="R64" s="226">
        <v>1.157058514366097E-2</v>
      </c>
      <c r="S64" s="226">
        <v>1.0016772215293681E-2</v>
      </c>
      <c r="T64" s="226">
        <v>8.6635202724055452E-3</v>
      </c>
      <c r="U64" s="226">
        <v>7.6400056747861333E-3</v>
      </c>
      <c r="V64" s="226">
        <v>5.6904795008558898E-3</v>
      </c>
      <c r="W64" s="226">
        <v>5.6936930328428626E-3</v>
      </c>
      <c r="X64" s="226">
        <v>3.0625887468131541E-3</v>
      </c>
      <c r="Y64" s="226">
        <v>2.1672340592854239E-3</v>
      </c>
      <c r="DA64" s="69" t="s">
        <v>219</v>
      </c>
    </row>
    <row r="65" spans="1:105" ht="12" customHeight="1" x14ac:dyDescent="0.25">
      <c r="A65" s="57" t="s">
        <v>220</v>
      </c>
      <c r="B65" s="261">
        <v>16.589979159154868</v>
      </c>
      <c r="C65" s="261">
        <v>21.014538929741619</v>
      </c>
      <c r="D65" s="261">
        <v>14.20459914875217</v>
      </c>
      <c r="E65" s="261">
        <v>10.802207723379141</v>
      </c>
      <c r="F65" s="261">
        <v>11.92066691325115</v>
      </c>
      <c r="G65" s="261">
        <v>15.02125585652718</v>
      </c>
      <c r="H65" s="261">
        <v>14.30633657194128</v>
      </c>
      <c r="I65" s="261">
        <v>15.55286904725263</v>
      </c>
      <c r="J65" s="261">
        <v>15.404602632396539</v>
      </c>
      <c r="K65" s="261">
        <v>9.0521629197322895</v>
      </c>
      <c r="L65" s="261">
        <v>6.5828780807308238</v>
      </c>
      <c r="M65" s="261">
        <v>7.0604426664648328</v>
      </c>
      <c r="N65" s="261">
        <v>6.4725171826046193</v>
      </c>
      <c r="O65" s="261">
        <v>6.0943212424843196</v>
      </c>
      <c r="P65" s="261">
        <v>5.2581538297696317</v>
      </c>
      <c r="Q65" s="261">
        <v>5.2140215629828868</v>
      </c>
      <c r="R65" s="261">
        <v>4.0542293381014849</v>
      </c>
      <c r="S65" s="261">
        <v>3.8676837978845939</v>
      </c>
      <c r="T65" s="261">
        <v>3.7867403187970221</v>
      </c>
      <c r="U65" s="261">
        <v>3.3766005504192562</v>
      </c>
      <c r="V65" s="261">
        <v>3.2186624022960051</v>
      </c>
      <c r="W65" s="261">
        <v>3.5026097000864129</v>
      </c>
      <c r="X65" s="261">
        <v>2.47211943495943</v>
      </c>
      <c r="Y65" s="261">
        <v>2.004084220785499</v>
      </c>
      <c r="DA65" s="70" t="s">
        <v>221</v>
      </c>
    </row>
    <row r="66" spans="1:105" ht="12" customHeight="1" x14ac:dyDescent="0.25">
      <c r="A66" s="18" t="s">
        <v>28</v>
      </c>
      <c r="B66" s="230">
        <v>7.6498571316105934</v>
      </c>
      <c r="C66" s="230">
        <v>9.7716116293799242</v>
      </c>
      <c r="D66" s="230">
        <v>6.8235199934326127</v>
      </c>
      <c r="E66" s="230">
        <v>4.08602843092374</v>
      </c>
      <c r="F66" s="230">
        <v>5.4438114963180899</v>
      </c>
      <c r="G66" s="230">
        <v>7.6722110194323108</v>
      </c>
      <c r="H66" s="230">
        <v>7.160391711310198</v>
      </c>
      <c r="I66" s="230">
        <v>8.256586381402796</v>
      </c>
      <c r="J66" s="230">
        <v>6.8218876772305119</v>
      </c>
      <c r="K66" s="230">
        <v>4.5369303056195216</v>
      </c>
      <c r="L66" s="230">
        <v>1.0563508881906709</v>
      </c>
      <c r="M66" s="230">
        <v>1.1950671819753771</v>
      </c>
      <c r="N66" s="230">
        <v>1.5414042402279879</v>
      </c>
      <c r="O66" s="230">
        <v>1.7279318344306209</v>
      </c>
      <c r="P66" s="230">
        <v>0.81338590501131869</v>
      </c>
      <c r="Q66" s="230">
        <v>0.60252488564590168</v>
      </c>
      <c r="R66" s="230">
        <v>0.71720281125754359</v>
      </c>
      <c r="S66" s="230">
        <v>0.50240860888855898</v>
      </c>
      <c r="T66" s="230">
        <v>0.4211382095304837</v>
      </c>
      <c r="U66" s="230">
        <v>0.4370272622452484</v>
      </c>
      <c r="V66" s="230">
        <v>0.7450555505704709</v>
      </c>
      <c r="W66" s="230">
        <v>0.79662174300099187</v>
      </c>
      <c r="X66" s="230">
        <v>0.44471443183648701</v>
      </c>
      <c r="Y66" s="230">
        <v>0.187523151844803</v>
      </c>
      <c r="DA66" s="71" t="s">
        <v>222</v>
      </c>
    </row>
    <row r="67" spans="1:105" ht="12" customHeight="1" x14ac:dyDescent="0.25">
      <c r="A67" s="18" t="s">
        <v>32</v>
      </c>
      <c r="B67" s="230">
        <v>0.263486841743797</v>
      </c>
      <c r="C67" s="230">
        <v>0.16301789734976341</v>
      </c>
      <c r="D67" s="230">
        <v>0.24097089437809199</v>
      </c>
      <c r="E67" s="230">
        <v>0.23438056871996391</v>
      </c>
      <c r="F67" s="230">
        <v>0.32735635775860988</v>
      </c>
      <c r="G67" s="230">
        <v>0.27626126599578532</v>
      </c>
      <c r="H67" s="230">
        <v>0.1188175293748778</v>
      </c>
      <c r="I67" s="230">
        <v>0.15856358027393089</v>
      </c>
      <c r="J67" s="230">
        <v>0.1043463404532083</v>
      </c>
      <c r="K67" s="230">
        <v>4.4611611308519317E-2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0.36229472295427512</v>
      </c>
      <c r="C68" s="230">
        <v>0.40621161399552091</v>
      </c>
      <c r="D68" s="230">
        <v>0.58169860831510334</v>
      </c>
      <c r="E68" s="230">
        <v>0.52373746954710376</v>
      </c>
      <c r="F68" s="230">
        <v>0.59023529500849881</v>
      </c>
      <c r="G68" s="230">
        <v>0.62129549609927781</v>
      </c>
      <c r="H68" s="230">
        <v>0.61226616192057604</v>
      </c>
      <c r="I68" s="230">
        <v>0.69065077579934853</v>
      </c>
      <c r="J68" s="230">
        <v>0.676537930172047</v>
      </c>
      <c r="K68" s="230">
        <v>0.47617914936777278</v>
      </c>
      <c r="L68" s="230">
        <v>1.097006120479453</v>
      </c>
      <c r="M68" s="230">
        <v>1.024415721629802</v>
      </c>
      <c r="N68" s="230">
        <v>0.60129182114072921</v>
      </c>
      <c r="O68" s="230">
        <v>0.61647721640528474</v>
      </c>
      <c r="P68" s="230">
        <v>0.60040318734230891</v>
      </c>
      <c r="Q68" s="230">
        <v>0.65021212145588581</v>
      </c>
      <c r="R68" s="230">
        <v>0.50497495620318433</v>
      </c>
      <c r="S68" s="230">
        <v>0.51593668167780582</v>
      </c>
      <c r="T68" s="230">
        <v>0.47167258078424329</v>
      </c>
      <c r="U68" s="230">
        <v>0.4562792617651602</v>
      </c>
      <c r="V68" s="230">
        <v>0.33098426352943983</v>
      </c>
      <c r="W68" s="230">
        <v>0.39520439201393048</v>
      </c>
      <c r="X68" s="230">
        <v>0.25636490820135638</v>
      </c>
      <c r="Y68" s="230">
        <v>0.34916769544668069</v>
      </c>
      <c r="DA68" s="71" t="s">
        <v>224</v>
      </c>
    </row>
    <row r="69" spans="1:105" ht="12" customHeight="1" x14ac:dyDescent="0.25">
      <c r="A69" s="18" t="s">
        <v>36</v>
      </c>
      <c r="B69" s="230">
        <v>8.3143404628462036</v>
      </c>
      <c r="C69" s="230">
        <v>10.67369778901641</v>
      </c>
      <c r="D69" s="230">
        <v>6.5584096526263664</v>
      </c>
      <c r="E69" s="230">
        <v>5.9580612541883298</v>
      </c>
      <c r="F69" s="230">
        <v>5.5592637641659559</v>
      </c>
      <c r="G69" s="230">
        <v>6.4514880749998103</v>
      </c>
      <c r="H69" s="230">
        <v>6.4148611693356328</v>
      </c>
      <c r="I69" s="230">
        <v>6.4470683097765589</v>
      </c>
      <c r="J69" s="230">
        <v>7.8018306845407679</v>
      </c>
      <c r="K69" s="230">
        <v>3.9944418534364772</v>
      </c>
      <c r="L69" s="230">
        <v>4.4295210720607008</v>
      </c>
      <c r="M69" s="230">
        <v>4.8409597628596543</v>
      </c>
      <c r="N69" s="230">
        <v>4.3298211212359021</v>
      </c>
      <c r="O69" s="230">
        <v>3.7499121916484142</v>
      </c>
      <c r="P69" s="230">
        <v>3.8443647374160039</v>
      </c>
      <c r="Q69" s="230">
        <v>3.961284555881099</v>
      </c>
      <c r="R69" s="230">
        <v>2.8320515706407572</v>
      </c>
      <c r="S69" s="230">
        <v>2.84933850731823</v>
      </c>
      <c r="T69" s="230">
        <v>2.8939295284822939</v>
      </c>
      <c r="U69" s="230">
        <v>2.483294026408847</v>
      </c>
      <c r="V69" s="230">
        <v>2.1426225881960939</v>
      </c>
      <c r="W69" s="230">
        <v>2.3107835650714912</v>
      </c>
      <c r="X69" s="230">
        <v>1.7710400949215861</v>
      </c>
      <c r="Y69" s="230">
        <v>1.467393373494015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21.2448928809523</v>
      </c>
      <c r="C71" s="261">
        <v>23.75997075752106</v>
      </c>
      <c r="D71" s="261">
        <v>22.139117105667822</v>
      </c>
      <c r="E71" s="261">
        <v>17.91875248540655</v>
      </c>
      <c r="F71" s="261">
        <v>20.27359477846456</v>
      </c>
      <c r="G71" s="261">
        <v>23.315320436816979</v>
      </c>
      <c r="H71" s="261">
        <v>21.739856785171749</v>
      </c>
      <c r="I71" s="261">
        <v>23.63683118151404</v>
      </c>
      <c r="J71" s="261">
        <v>23.53924199250665</v>
      </c>
      <c r="K71" s="261">
        <v>15.017763060180449</v>
      </c>
      <c r="L71" s="261">
        <v>14.654329020621541</v>
      </c>
      <c r="M71" s="261">
        <v>15.072366028035599</v>
      </c>
      <c r="N71" s="261">
        <v>12.088955667756959</v>
      </c>
      <c r="O71" s="261">
        <v>11.820480062132299</v>
      </c>
      <c r="P71" s="261">
        <v>10.80806152081715</v>
      </c>
      <c r="Q71" s="261">
        <v>10.988800791696891</v>
      </c>
      <c r="R71" s="261">
        <v>8.8145368240740858</v>
      </c>
      <c r="S71" s="261">
        <v>8.2639520564427027</v>
      </c>
      <c r="T71" s="261">
        <v>8.0235425457646308</v>
      </c>
      <c r="U71" s="261">
        <v>7.4864335166440874</v>
      </c>
      <c r="V71" s="261">
        <v>6.5611685346731461</v>
      </c>
      <c r="W71" s="261">
        <v>7.3218783738069204</v>
      </c>
      <c r="X71" s="261">
        <v>5.2114081161639429</v>
      </c>
      <c r="Y71" s="261">
        <v>4.8272175816324969</v>
      </c>
      <c r="DA71" s="70" t="s">
        <v>227</v>
      </c>
    </row>
    <row r="72" spans="1:105" ht="12" customHeight="1" x14ac:dyDescent="0.25">
      <c r="A72" s="57" t="s">
        <v>179</v>
      </c>
      <c r="B72" s="261">
        <v>25.88180215403564</v>
      </c>
      <c r="C72" s="261">
        <v>28.919979594240619</v>
      </c>
      <c r="D72" s="261">
        <v>25.936007342065171</v>
      </c>
      <c r="E72" s="261">
        <v>20.90338038838479</v>
      </c>
      <c r="F72" s="261">
        <v>23.92498383757955</v>
      </c>
      <c r="G72" s="261">
        <v>27.571071459849041</v>
      </c>
      <c r="H72" s="261">
        <v>25.253130945038091</v>
      </c>
      <c r="I72" s="261">
        <v>27.768647487871021</v>
      </c>
      <c r="J72" s="261">
        <v>27.391158448866761</v>
      </c>
      <c r="K72" s="261">
        <v>17.064932449906092</v>
      </c>
      <c r="L72" s="261">
        <v>16.563566874812611</v>
      </c>
      <c r="M72" s="261">
        <v>17.03299232261741</v>
      </c>
      <c r="N72" s="261">
        <v>13.69569051832849</v>
      </c>
      <c r="O72" s="261">
        <v>13.360864248929509</v>
      </c>
      <c r="P72" s="261">
        <v>12.102758218129839</v>
      </c>
      <c r="Q72" s="261">
        <v>12.28733532237559</v>
      </c>
      <c r="R72" s="261">
        <v>9.7816673365512106</v>
      </c>
      <c r="S72" s="261">
        <v>9.2215108369214072</v>
      </c>
      <c r="T72" s="261">
        <v>8.9439144855235</v>
      </c>
      <c r="U72" s="261">
        <v>8.2914584009871746</v>
      </c>
      <c r="V72" s="261">
        <v>7.2963433279895504</v>
      </c>
      <c r="W72" s="261">
        <v>8.1537457583095225</v>
      </c>
      <c r="X72" s="261">
        <v>5.751535744626274</v>
      </c>
      <c r="Y72" s="261">
        <v>5.3091728187751581</v>
      </c>
      <c r="DA72" s="70" t="s">
        <v>228</v>
      </c>
    </row>
    <row r="73" spans="1:105" ht="12" customHeight="1" x14ac:dyDescent="0.25">
      <c r="A73" s="60" t="s">
        <v>181</v>
      </c>
      <c r="B73" s="262">
        <v>17.079819282477359</v>
      </c>
      <c r="C73" s="262">
        <v>19.126390076058101</v>
      </c>
      <c r="D73" s="262">
        <v>15.3837070581526</v>
      </c>
      <c r="E73" s="262">
        <v>12.45304378145082</v>
      </c>
      <c r="F73" s="262">
        <v>15.257087251668329</v>
      </c>
      <c r="G73" s="262">
        <v>17.14651312034794</v>
      </c>
      <c r="H73" s="262">
        <v>14.681891934797269</v>
      </c>
      <c r="I73" s="262">
        <v>17.009245240705571</v>
      </c>
      <c r="J73" s="262">
        <v>16.1266729160225</v>
      </c>
      <c r="K73" s="262">
        <v>8.9995946427450395</v>
      </c>
      <c r="L73" s="262">
        <v>9.8190834865356944</v>
      </c>
      <c r="M73" s="262">
        <v>9.7048830758774809</v>
      </c>
      <c r="N73" s="262">
        <v>7.4742128964793508</v>
      </c>
      <c r="O73" s="262">
        <v>7.4036883882738156</v>
      </c>
      <c r="P73" s="262">
        <v>6.295658875163566</v>
      </c>
      <c r="Q73" s="262">
        <v>6.2973326655017159</v>
      </c>
      <c r="R73" s="262">
        <v>4.9232802536750562</v>
      </c>
      <c r="S73" s="262">
        <v>4.6942123990540194</v>
      </c>
      <c r="T73" s="262">
        <v>4.5981793325610427</v>
      </c>
      <c r="U73" s="262">
        <v>4.0235156556196019</v>
      </c>
      <c r="V73" s="262">
        <v>3.5675916652803772</v>
      </c>
      <c r="W73" s="262">
        <v>4.2754616258225191</v>
      </c>
      <c r="X73" s="262">
        <v>2.5690671734542292</v>
      </c>
      <c r="Y73" s="262">
        <v>2.4692939285362772</v>
      </c>
      <c r="DA73" s="72" t="s">
        <v>229</v>
      </c>
    </row>
    <row r="74" spans="1:105" ht="12" customHeight="1" x14ac:dyDescent="0.25">
      <c r="A74" s="59" t="s">
        <v>31</v>
      </c>
      <c r="B74" s="230">
        <v>0.1063083971993302</v>
      </c>
      <c r="C74" s="230">
        <v>0.1192906767514387</v>
      </c>
      <c r="D74" s="230">
        <v>9.6168407789080562E-2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0.44161819521005868</v>
      </c>
      <c r="C75" s="230">
        <v>0.39295989284220612</v>
      </c>
      <c r="D75" s="230">
        <v>0.31685072219941479</v>
      </c>
      <c r="E75" s="230">
        <v>7.6721674681667226E-2</v>
      </c>
      <c r="F75" s="230">
        <v>7.9728422728173251E-2</v>
      </c>
      <c r="G75" s="230">
        <v>9.9098202094536514E-2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6.9607934120830661</v>
      </c>
      <c r="C76" s="230">
        <v>5.3307810344329836</v>
      </c>
      <c r="D76" s="230">
        <v>4.3851146149152722</v>
      </c>
      <c r="E76" s="230">
        <v>3.8262767374282411</v>
      </c>
      <c r="F76" s="230">
        <v>5.4146143239800661</v>
      </c>
      <c r="G76" s="230">
        <v>5.2470669557200873</v>
      </c>
      <c r="H76" s="230">
        <v>2.3861373834648472</v>
      </c>
      <c r="I76" s="230">
        <v>3.1759317348267539</v>
      </c>
      <c r="J76" s="230">
        <v>2.1549407073156042</v>
      </c>
      <c r="K76" s="230">
        <v>0.77091693718799736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9.5710992779849065</v>
      </c>
      <c r="C77" s="230">
        <v>13.28335847203147</v>
      </c>
      <c r="D77" s="230">
        <v>10.58557331324883</v>
      </c>
      <c r="E77" s="230">
        <v>8.5500453693409089</v>
      </c>
      <c r="F77" s="230">
        <v>9.7627445049600912</v>
      </c>
      <c r="G77" s="230">
        <v>11.800347962533319</v>
      </c>
      <c r="H77" s="230">
        <v>12.29575455133242</v>
      </c>
      <c r="I77" s="230">
        <v>13.833313505878809</v>
      </c>
      <c r="J77" s="230">
        <v>13.971732208706889</v>
      </c>
      <c r="K77" s="230">
        <v>8.2286777055570415</v>
      </c>
      <c r="L77" s="230">
        <v>9.8190834865356944</v>
      </c>
      <c r="M77" s="230">
        <v>9.7048830758774809</v>
      </c>
      <c r="N77" s="230">
        <v>7.4742128964793508</v>
      </c>
      <c r="O77" s="230">
        <v>7.4036883882738156</v>
      </c>
      <c r="P77" s="230">
        <v>6.295658875163566</v>
      </c>
      <c r="Q77" s="230">
        <v>6.2973326655017159</v>
      </c>
      <c r="R77" s="230">
        <v>4.9232802536750562</v>
      </c>
      <c r="S77" s="230">
        <v>4.6942123990540194</v>
      </c>
      <c r="T77" s="230">
        <v>4.5981793325610427</v>
      </c>
      <c r="U77" s="230">
        <v>4.0235156556196019</v>
      </c>
      <c r="V77" s="230">
        <v>3.5675916652803772</v>
      </c>
      <c r="W77" s="230">
        <v>4.2754616258225191</v>
      </c>
      <c r="X77" s="230">
        <v>2.5690671734542292</v>
      </c>
      <c r="Y77" s="230">
        <v>2.4692939285362772</v>
      </c>
      <c r="DA77" s="71" t="s">
        <v>233</v>
      </c>
    </row>
    <row r="78" spans="1:105" ht="12" customHeight="1" x14ac:dyDescent="0.25">
      <c r="A78" s="60" t="s">
        <v>187</v>
      </c>
      <c r="B78" s="262">
        <v>8.8019828715582822</v>
      </c>
      <c r="C78" s="262">
        <v>9.7935895181825252</v>
      </c>
      <c r="D78" s="262">
        <v>10.55230028391256</v>
      </c>
      <c r="E78" s="262">
        <v>8.4503366069339698</v>
      </c>
      <c r="F78" s="262">
        <v>8.6678965859112207</v>
      </c>
      <c r="G78" s="262">
        <v>10.4245583395011</v>
      </c>
      <c r="H78" s="262">
        <v>10.57123901024082</v>
      </c>
      <c r="I78" s="262">
        <v>10.759402247165459</v>
      </c>
      <c r="J78" s="262">
        <v>11.264485532844271</v>
      </c>
      <c r="K78" s="262">
        <v>8.0653378071610522</v>
      </c>
      <c r="L78" s="262">
        <v>6.7444833882769162</v>
      </c>
      <c r="M78" s="262">
        <v>7.3281092467399329</v>
      </c>
      <c r="N78" s="262">
        <v>6.2214776218491412</v>
      </c>
      <c r="O78" s="262">
        <v>5.9571758606556884</v>
      </c>
      <c r="P78" s="262">
        <v>5.8070993429662696</v>
      </c>
      <c r="Q78" s="262">
        <v>5.9900026568738749</v>
      </c>
      <c r="R78" s="262">
        <v>4.8583870828761544</v>
      </c>
      <c r="S78" s="262">
        <v>4.5272984378673904</v>
      </c>
      <c r="T78" s="262">
        <v>4.3457351529624582</v>
      </c>
      <c r="U78" s="262">
        <v>4.2679427453675718</v>
      </c>
      <c r="V78" s="262">
        <v>3.7287516627091741</v>
      </c>
      <c r="W78" s="262">
        <v>3.8782841324870039</v>
      </c>
      <c r="X78" s="262">
        <v>3.1824685711720448</v>
      </c>
      <c r="Y78" s="262">
        <v>2.839878890238881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12.263821695871266</v>
      </c>
      <c r="C79" s="261">
        <f t="shared" si="1"/>
        <v>13.899222813830555</v>
      </c>
      <c r="D79" s="261">
        <f t="shared" si="1"/>
        <v>10.999501635665593</v>
      </c>
      <c r="E79" s="261">
        <f t="shared" si="1"/>
        <v>8.685520178718356</v>
      </c>
      <c r="F79" s="261">
        <f t="shared" si="1"/>
        <v>9.9025506761161282</v>
      </c>
      <c r="G79" s="261">
        <f t="shared" si="1"/>
        <v>11.047044883488969</v>
      </c>
      <c r="H79" s="261">
        <f t="shared" si="1"/>
        <v>10.458730478734488</v>
      </c>
      <c r="I79" s="261">
        <f t="shared" si="1"/>
        <v>11.110201071625163</v>
      </c>
      <c r="J79" s="261">
        <f t="shared" si="1"/>
        <v>10.856145208741115</v>
      </c>
      <c r="K79" s="261">
        <f t="shared" si="1"/>
        <v>6.6247281330386034</v>
      </c>
      <c r="L79" s="261">
        <f t="shared" si="1"/>
        <v>7.2379438642235936</v>
      </c>
      <c r="M79" s="261">
        <f t="shared" si="1"/>
        <v>8.8002877122340788</v>
      </c>
      <c r="N79" s="261">
        <f t="shared" si="1"/>
        <v>7.7758919708852758</v>
      </c>
      <c r="O79" s="261">
        <f t="shared" si="1"/>
        <v>6.7368525811453734</v>
      </c>
      <c r="P79" s="261">
        <f t="shared" si="1"/>
        <v>5.4355962750159525</v>
      </c>
      <c r="Q79" s="261">
        <f t="shared" si="1"/>
        <v>5.346565844000561</v>
      </c>
      <c r="R79" s="261">
        <f t="shared" si="1"/>
        <v>4.3033016206589796</v>
      </c>
      <c r="S79" s="261">
        <f t="shared" si="1"/>
        <v>4.2207064062807813</v>
      </c>
      <c r="T79" s="261">
        <f t="shared" si="1"/>
        <v>3.8823575493915268</v>
      </c>
      <c r="U79" s="261">
        <f t="shared" si="1"/>
        <v>3.8104432551202763</v>
      </c>
      <c r="V79" s="261">
        <f t="shared" si="1"/>
        <v>3.247652117564618</v>
      </c>
      <c r="W79" s="261">
        <f t="shared" si="1"/>
        <v>3.4699745622156914</v>
      </c>
      <c r="X79" s="261">
        <f t="shared" si="1"/>
        <v>2.5156317609762282</v>
      </c>
      <c r="Y79" s="261">
        <f t="shared" si="1"/>
        <v>2.2071924096969848</v>
      </c>
      <c r="DA79" s="70"/>
    </row>
    <row r="80" spans="1:105" ht="12" customHeight="1" x14ac:dyDescent="0.25">
      <c r="A80" s="60" t="s">
        <v>190</v>
      </c>
      <c r="B80" s="262">
        <v>2.5073016075385768</v>
      </c>
      <c r="C80" s="262">
        <v>3.1119867101706928</v>
      </c>
      <c r="D80" s="262">
        <v>2.450388747048466</v>
      </c>
      <c r="E80" s="262">
        <v>1.9518396807636911</v>
      </c>
      <c r="F80" s="262">
        <v>2.3349929657040289</v>
      </c>
      <c r="G80" s="262">
        <v>2.709846275580222</v>
      </c>
      <c r="H80" s="262">
        <v>2.5426709655729209</v>
      </c>
      <c r="I80" s="262">
        <v>2.9154653773748871</v>
      </c>
      <c r="J80" s="262">
        <v>2.846198251480911</v>
      </c>
      <c r="K80" s="262">
        <v>1.6258784502033079</v>
      </c>
      <c r="L80" s="262">
        <v>1.8629857352543531</v>
      </c>
      <c r="M80" s="262">
        <v>1.8413183631102861</v>
      </c>
      <c r="N80" s="262">
        <v>1.418090805265966</v>
      </c>
      <c r="O80" s="262">
        <v>1.404710111135715</v>
      </c>
      <c r="P80" s="262">
        <v>1.194482427462815</v>
      </c>
      <c r="Q80" s="262">
        <v>1.194799997583087</v>
      </c>
      <c r="R80" s="262">
        <v>0.93409949063301734</v>
      </c>
      <c r="S80" s="262">
        <v>0.89063818936701988</v>
      </c>
      <c r="T80" s="262">
        <v>0.87241772783061733</v>
      </c>
      <c r="U80" s="262">
        <v>0.76338614314363973</v>
      </c>
      <c r="V80" s="262">
        <v>0.67688317252250962</v>
      </c>
      <c r="W80" s="262">
        <v>0.81118813496767006</v>
      </c>
      <c r="X80" s="262">
        <v>0.48743199949551141</v>
      </c>
      <c r="Y80" s="262">
        <v>0.46850190970688033</v>
      </c>
      <c r="DA80" s="72" t="s">
        <v>235</v>
      </c>
    </row>
    <row r="81" spans="1:105" ht="12" customHeight="1" x14ac:dyDescent="0.25">
      <c r="A81" s="59" t="s">
        <v>31</v>
      </c>
      <c r="B81" s="230">
        <v>2.634119317478768E-2</v>
      </c>
      <c r="C81" s="230">
        <v>2.6909359316985581E-2</v>
      </c>
      <c r="D81" s="230">
        <v>2.1425467439047111E-2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0.10942456565982869</v>
      </c>
      <c r="C82" s="230">
        <v>8.8643129887579802E-2</v>
      </c>
      <c r="D82" s="230">
        <v>7.0591527795814693E-2</v>
      </c>
      <c r="E82" s="230">
        <v>1.735857804599937E-2</v>
      </c>
      <c r="F82" s="230">
        <v>1.891448496782272E-2</v>
      </c>
      <c r="G82" s="230">
        <v>2.256751197890515E-2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2.3715358487039611</v>
      </c>
      <c r="C83" s="230">
        <v>2.9964342209661279</v>
      </c>
      <c r="D83" s="230">
        <v>2.3583717518136038</v>
      </c>
      <c r="E83" s="230">
        <v>1.934481102717692</v>
      </c>
      <c r="F83" s="230">
        <v>2.316078480736206</v>
      </c>
      <c r="G83" s="230">
        <v>2.687278763601316</v>
      </c>
      <c r="H83" s="230">
        <v>2.5426709655729209</v>
      </c>
      <c r="I83" s="230">
        <v>2.9154653773748871</v>
      </c>
      <c r="J83" s="230">
        <v>2.846198251480911</v>
      </c>
      <c r="K83" s="230">
        <v>1.6258784502033079</v>
      </c>
      <c r="L83" s="230">
        <v>1.8629857352543531</v>
      </c>
      <c r="M83" s="230">
        <v>1.8413183631102861</v>
      </c>
      <c r="N83" s="230">
        <v>1.418090805265966</v>
      </c>
      <c r="O83" s="230">
        <v>1.404710111135715</v>
      </c>
      <c r="P83" s="230">
        <v>1.194482427462815</v>
      </c>
      <c r="Q83" s="230">
        <v>1.194799997583087</v>
      </c>
      <c r="R83" s="230">
        <v>0.93409949063301734</v>
      </c>
      <c r="S83" s="230">
        <v>0.89063818936701988</v>
      </c>
      <c r="T83" s="230">
        <v>0.87241772783061733</v>
      </c>
      <c r="U83" s="230">
        <v>0.76338614314363973</v>
      </c>
      <c r="V83" s="230">
        <v>0.67688317252250962</v>
      </c>
      <c r="W83" s="230">
        <v>0.81118813496767006</v>
      </c>
      <c r="X83" s="230">
        <v>0.48743199949551141</v>
      </c>
      <c r="Y83" s="230">
        <v>0.46850190970688033</v>
      </c>
      <c r="DA83" s="71" t="s">
        <v>238</v>
      </c>
    </row>
    <row r="84" spans="1:105" ht="12" customHeight="1" x14ac:dyDescent="0.25">
      <c r="A84" s="60" t="s">
        <v>195</v>
      </c>
      <c r="B84" s="262">
        <v>7.5755566155586891</v>
      </c>
      <c r="C84" s="262">
        <v>8.5780171896204731</v>
      </c>
      <c r="D84" s="262">
        <v>6.1981540723301931</v>
      </c>
      <c r="E84" s="262">
        <v>4.8217588915109033</v>
      </c>
      <c r="F84" s="262">
        <v>5.5112170220251224</v>
      </c>
      <c r="G84" s="262">
        <v>5.963226727197334</v>
      </c>
      <c r="H84" s="262">
        <v>5.7300055878611129</v>
      </c>
      <c r="I84" s="262">
        <v>5.9271181260133137</v>
      </c>
      <c r="J84" s="262">
        <v>5.7152451587649793</v>
      </c>
      <c r="K84" s="262">
        <v>3.4052450474979041</v>
      </c>
      <c r="L84" s="262">
        <v>4.0953197226710056</v>
      </c>
      <c r="M84" s="262">
        <v>5.5685989533753109</v>
      </c>
      <c r="N84" s="262">
        <v>5.1773932306422319</v>
      </c>
      <c r="O84" s="262">
        <v>4.2018808049549392</v>
      </c>
      <c r="P84" s="262">
        <v>3.13932636871299</v>
      </c>
      <c r="Q84" s="262">
        <v>3.0152759164567242</v>
      </c>
      <c r="R84" s="262">
        <v>2.4474148935538911</v>
      </c>
      <c r="S84" s="262">
        <v>2.471098800821955</v>
      </c>
      <c r="T84" s="262">
        <v>2.185418611382377</v>
      </c>
      <c r="U84" s="262">
        <v>2.237295542640255</v>
      </c>
      <c r="V84" s="262">
        <v>1.8633087052489949</v>
      </c>
      <c r="W84" s="262">
        <v>1.9229552240614869</v>
      </c>
      <c r="X84" s="262">
        <v>1.424386426038692</v>
      </c>
      <c r="Y84" s="262">
        <v>1.199877089388214</v>
      </c>
      <c r="DA84" s="72" t="s">
        <v>239</v>
      </c>
    </row>
    <row r="85" spans="1:105" ht="12" customHeight="1" x14ac:dyDescent="0.25">
      <c r="A85" s="64" t="s">
        <v>28</v>
      </c>
      <c r="B85" s="229">
        <v>1.1693906948003161</v>
      </c>
      <c r="C85" s="229">
        <v>1.698237279576247</v>
      </c>
      <c r="D85" s="229">
        <v>1.0980440134851619</v>
      </c>
      <c r="E85" s="229">
        <v>0.6444203199809786</v>
      </c>
      <c r="F85" s="229">
        <v>0.83076176070479901</v>
      </c>
      <c r="G85" s="229">
        <v>1.389322899336773</v>
      </c>
      <c r="H85" s="229">
        <v>1.2833177787994141</v>
      </c>
      <c r="I85" s="229">
        <v>1.569292093500525</v>
      </c>
      <c r="J85" s="229">
        <v>1.338511867528771</v>
      </c>
      <c r="K85" s="229">
        <v>0.87331692010014395</v>
      </c>
      <c r="L85" s="229">
        <v>0.1135243592117766</v>
      </c>
      <c r="M85" s="229">
        <v>9.6270755660936208E-2</v>
      </c>
      <c r="N85" s="229">
        <v>0.1213428270899175</v>
      </c>
      <c r="O85" s="229">
        <v>0.1637518798233526</v>
      </c>
      <c r="P85" s="229">
        <v>9.1073672933410788E-2</v>
      </c>
      <c r="Q85" s="229">
        <v>6.9848685623512652E-2</v>
      </c>
      <c r="R85" s="229">
        <v>7.9541651640247749E-2</v>
      </c>
      <c r="S85" s="229">
        <v>5.1407159116627847E-2</v>
      </c>
      <c r="T85" s="229">
        <v>4.8929765178930357E-2</v>
      </c>
      <c r="U85" s="229">
        <v>4.303215276881768E-2</v>
      </c>
      <c r="V85" s="229">
        <v>8.62640485137324E-2</v>
      </c>
      <c r="W85" s="229">
        <v>9.890936828580707E-2</v>
      </c>
      <c r="X85" s="229">
        <v>5.1648423899273252E-2</v>
      </c>
      <c r="Y85" s="229">
        <v>2.0697902051162141E-2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6.1514013976546181E-4</v>
      </c>
      <c r="C87" s="229">
        <v>6.3399103710361714E-4</v>
      </c>
      <c r="D87" s="229">
        <v>8.5040801807223369E-4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2.5553680187193921E-3</v>
      </c>
      <c r="C88" s="229">
        <v>2.0884536561249071E-3</v>
      </c>
      <c r="D88" s="229">
        <v>2.8018805851640102E-3</v>
      </c>
      <c r="E88" s="229">
        <v>7.4119271558369571E-4</v>
      </c>
      <c r="F88" s="229">
        <v>7.3559682213619651E-4</v>
      </c>
      <c r="G88" s="229">
        <v>9.4482596893170792E-4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4.0277753641217183E-2</v>
      </c>
      <c r="C89" s="229">
        <v>2.8331362421847469E-2</v>
      </c>
      <c r="D89" s="229">
        <v>3.8777148487978891E-2</v>
      </c>
      <c r="E89" s="229">
        <v>3.6964892350907337E-2</v>
      </c>
      <c r="F89" s="229">
        <v>4.9956752604933007E-2</v>
      </c>
      <c r="G89" s="229">
        <v>5.0026791765186818E-2</v>
      </c>
      <c r="H89" s="229">
        <v>2.1295014857769801E-2</v>
      </c>
      <c r="I89" s="229">
        <v>3.0137463758810559E-2</v>
      </c>
      <c r="J89" s="229">
        <v>2.04736315867514E-2</v>
      </c>
      <c r="K89" s="229">
        <v>8.5873205811436495E-3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5.5381959494031803E-2</v>
      </c>
      <c r="C91" s="229">
        <v>7.0596717557818559E-2</v>
      </c>
      <c r="D91" s="229">
        <v>9.360721081315862E-2</v>
      </c>
      <c r="E91" s="229">
        <v>8.2600273937710106E-2</v>
      </c>
      <c r="F91" s="229">
        <v>9.0073822953462099E-2</v>
      </c>
      <c r="G91" s="229">
        <v>0.1125073408173015</v>
      </c>
      <c r="H91" s="229">
        <v>0.1097331099510734</v>
      </c>
      <c r="I91" s="229">
        <v>0.13126887454034941</v>
      </c>
      <c r="J91" s="229">
        <v>0.1327424447915074</v>
      </c>
      <c r="K91" s="229">
        <v>9.1660060906530616E-2</v>
      </c>
      <c r="L91" s="229">
        <v>0.1178935127248627</v>
      </c>
      <c r="M91" s="229">
        <v>8.2523624713071814E-2</v>
      </c>
      <c r="N91" s="229">
        <v>4.7335051752854407E-2</v>
      </c>
      <c r="O91" s="229">
        <v>5.842204017723731E-2</v>
      </c>
      <c r="P91" s="229">
        <v>6.72262983355114E-2</v>
      </c>
      <c r="Q91" s="229">
        <v>7.5376906650890169E-2</v>
      </c>
      <c r="R91" s="229">
        <v>5.6004440338061408E-2</v>
      </c>
      <c r="S91" s="229">
        <v>5.2791370649062773E-2</v>
      </c>
      <c r="T91" s="229">
        <v>5.4801079780538269E-2</v>
      </c>
      <c r="U91" s="229">
        <v>4.4927812504528028E-2</v>
      </c>
      <c r="V91" s="229">
        <v>3.8322031886782099E-2</v>
      </c>
      <c r="W91" s="229">
        <v>4.9068980480772101E-2</v>
      </c>
      <c r="X91" s="229">
        <v>2.9773811020709879E-2</v>
      </c>
      <c r="Y91" s="229">
        <v>3.8539448002487833E-2</v>
      </c>
      <c r="DA91" s="73" t="s">
        <v>246</v>
      </c>
    </row>
    <row r="92" spans="1:105" ht="12" customHeight="1" x14ac:dyDescent="0.25">
      <c r="A92" s="64" t="s">
        <v>36</v>
      </c>
      <c r="B92" s="229">
        <v>1.270966529620285</v>
      </c>
      <c r="C92" s="229">
        <v>1.8550135007144639</v>
      </c>
      <c r="D92" s="229">
        <v>1.0553823340417821</v>
      </c>
      <c r="E92" s="229">
        <v>0.939664469985665</v>
      </c>
      <c r="F92" s="229">
        <v>0.84838054294579457</v>
      </c>
      <c r="G92" s="229">
        <v>1.1682681947476681</v>
      </c>
      <c r="H92" s="229">
        <v>1.149700424089241</v>
      </c>
      <c r="I92" s="229">
        <v>1.225365163934881</v>
      </c>
      <c r="J92" s="229">
        <v>1.53078494601474</v>
      </c>
      <c r="K92" s="229">
        <v>0.76889293464381547</v>
      </c>
      <c r="L92" s="229">
        <v>0.47603362381041231</v>
      </c>
      <c r="M92" s="229">
        <v>0.38997209656811432</v>
      </c>
      <c r="N92" s="229">
        <v>0.34085330890661741</v>
      </c>
      <c r="O92" s="229">
        <v>0.35537001999692641</v>
      </c>
      <c r="P92" s="229">
        <v>0.43044809920487981</v>
      </c>
      <c r="Q92" s="229">
        <v>0.45921840939798669</v>
      </c>
      <c r="R92" s="229">
        <v>0.31408976083646672</v>
      </c>
      <c r="S92" s="229">
        <v>0.29154834417921682</v>
      </c>
      <c r="T92" s="229">
        <v>0.33622998119994091</v>
      </c>
      <c r="U92" s="229">
        <v>0.24451904296613411</v>
      </c>
      <c r="V92" s="229">
        <v>0.24807720545568171</v>
      </c>
      <c r="W92" s="229">
        <v>0.28690924478841612</v>
      </c>
      <c r="X92" s="229">
        <v>0.2056857682521793</v>
      </c>
      <c r="Y92" s="229">
        <v>0.16196381095513909</v>
      </c>
      <c r="DA92" s="73" t="s">
        <v>247</v>
      </c>
    </row>
    <row r="93" spans="1:105" ht="12" customHeight="1" x14ac:dyDescent="0.25">
      <c r="A93" s="64" t="s">
        <v>38</v>
      </c>
      <c r="B93" s="229">
        <v>1.353261249426699E-2</v>
      </c>
      <c r="C93" s="229">
        <v>2.0146024209004749E-2</v>
      </c>
      <c r="D93" s="229">
        <v>9.5178998974654282E-3</v>
      </c>
      <c r="E93" s="229">
        <v>0</v>
      </c>
      <c r="F93" s="229">
        <v>1.107955593018134E-2</v>
      </c>
      <c r="G93" s="229">
        <v>9.4769088955914682E-3</v>
      </c>
      <c r="H93" s="229">
        <v>1.0391244244353981E-2</v>
      </c>
      <c r="I93" s="229">
        <v>1.298106733843526E-2</v>
      </c>
      <c r="J93" s="229">
        <v>1.8122114654478761E-2</v>
      </c>
      <c r="K93" s="229">
        <v>8.3021492870953579E-3</v>
      </c>
      <c r="L93" s="229">
        <v>8.3013360743933364E-3</v>
      </c>
      <c r="M93" s="229">
        <v>2.493127626367728E-2</v>
      </c>
      <c r="N93" s="229">
        <v>3.4710725094427783E-2</v>
      </c>
      <c r="O93" s="229">
        <v>1.964676066167121E-2</v>
      </c>
      <c r="P93" s="229">
        <v>1.3716487833091829E-2</v>
      </c>
      <c r="Q93" s="229">
        <v>2.5181479435929148E-3</v>
      </c>
      <c r="R93" s="229">
        <v>6.6248365606724042E-4</v>
      </c>
      <c r="S93" s="229">
        <v>4.4572482445635398E-4</v>
      </c>
      <c r="T93" s="229">
        <v>2.9344352643084261E-4</v>
      </c>
      <c r="U93" s="229">
        <v>3.1917984215612788E-4</v>
      </c>
      <c r="V93" s="229">
        <v>1.9938179518040109E-4</v>
      </c>
      <c r="W93" s="229">
        <v>4.5711192673196591E-4</v>
      </c>
      <c r="X93" s="229">
        <v>2.04394949074987E-4</v>
      </c>
      <c r="Y93" s="229">
        <v>1.166837608701332E-3</v>
      </c>
      <c r="DA93" s="73" t="s">
        <v>248</v>
      </c>
    </row>
    <row r="94" spans="1:105" ht="12" customHeight="1" x14ac:dyDescent="0.25">
      <c r="A94" s="64" t="s">
        <v>39</v>
      </c>
      <c r="B94" s="229">
        <v>5.0228365573500877</v>
      </c>
      <c r="C94" s="229">
        <v>4.9029698604478638</v>
      </c>
      <c r="D94" s="229">
        <v>3.8991731770014102</v>
      </c>
      <c r="E94" s="229">
        <v>3.117367742540059</v>
      </c>
      <c r="F94" s="229">
        <v>3.6802289900638159</v>
      </c>
      <c r="G94" s="229">
        <v>3.2326797656658819</v>
      </c>
      <c r="H94" s="229">
        <v>3.1555680159192612</v>
      </c>
      <c r="I94" s="229">
        <v>2.958073462940312</v>
      </c>
      <c r="J94" s="229">
        <v>2.674610154188731</v>
      </c>
      <c r="K94" s="229">
        <v>1.654485661979175</v>
      </c>
      <c r="L94" s="229">
        <v>3.37956689084956</v>
      </c>
      <c r="M94" s="229">
        <v>4.9749012001695112</v>
      </c>
      <c r="N94" s="229">
        <v>4.6331513177984149</v>
      </c>
      <c r="O94" s="229">
        <v>3.6046901042957522</v>
      </c>
      <c r="P94" s="229">
        <v>2.536861810406096</v>
      </c>
      <c r="Q94" s="229">
        <v>2.4083137668407408</v>
      </c>
      <c r="R94" s="229">
        <v>1.997116557083048</v>
      </c>
      <c r="S94" s="229">
        <v>2.074906202052591</v>
      </c>
      <c r="T94" s="229">
        <v>1.7451643416965359</v>
      </c>
      <c r="U94" s="229">
        <v>1.904497354558619</v>
      </c>
      <c r="V94" s="229">
        <v>1.4904460375976181</v>
      </c>
      <c r="W94" s="229">
        <v>1.4876105185797599</v>
      </c>
      <c r="X94" s="229">
        <v>1.1370740279174549</v>
      </c>
      <c r="Y94" s="229">
        <v>0.97750909077072312</v>
      </c>
      <c r="DA94" s="73" t="s">
        <v>249</v>
      </c>
    </row>
    <row r="95" spans="1:105" ht="12" customHeight="1" x14ac:dyDescent="0.25">
      <c r="A95" s="61" t="s">
        <v>207</v>
      </c>
      <c r="B95" s="263">
        <v>2.1809634727740019</v>
      </c>
      <c r="C95" s="263">
        <v>2.209218914039389</v>
      </c>
      <c r="D95" s="263">
        <v>2.3509588162869348</v>
      </c>
      <c r="E95" s="263">
        <v>1.911921606443761</v>
      </c>
      <c r="F95" s="263">
        <v>2.0563406883869768</v>
      </c>
      <c r="G95" s="263">
        <v>2.3739718807114119</v>
      </c>
      <c r="H95" s="263">
        <v>2.1860539253004538</v>
      </c>
      <c r="I95" s="263">
        <v>2.2676175682369619</v>
      </c>
      <c r="J95" s="263">
        <v>2.2947017984952249</v>
      </c>
      <c r="K95" s="263">
        <v>1.5936046353373921</v>
      </c>
      <c r="L95" s="263">
        <v>1.279638406298234</v>
      </c>
      <c r="M95" s="263">
        <v>1.3903703957484821</v>
      </c>
      <c r="N95" s="263">
        <v>1.180407934977078</v>
      </c>
      <c r="O95" s="263">
        <v>1.130261665054719</v>
      </c>
      <c r="P95" s="263">
        <v>1.101787478840148</v>
      </c>
      <c r="Q95" s="263">
        <v>1.13648992996075</v>
      </c>
      <c r="R95" s="263">
        <v>0.92178723647207106</v>
      </c>
      <c r="S95" s="263">
        <v>0.85896941609180666</v>
      </c>
      <c r="T95" s="263">
        <v>0.82452121017853242</v>
      </c>
      <c r="U95" s="263">
        <v>0.80976156933638133</v>
      </c>
      <c r="V95" s="263">
        <v>0.70746023979311368</v>
      </c>
      <c r="W95" s="263">
        <v>0.7358312031865345</v>
      </c>
      <c r="X95" s="263">
        <v>0.60381333544202487</v>
      </c>
      <c r="Y95" s="263">
        <v>0.53881341060189047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1.0000000000000002</v>
      </c>
      <c r="D100" s="232">
        <f t="shared" si="2"/>
        <v>0.99999999999999989</v>
      </c>
      <c r="E100" s="232">
        <f t="shared" si="2"/>
        <v>1.0000000000000004</v>
      </c>
      <c r="F100" s="232">
        <f t="shared" si="2"/>
        <v>1</v>
      </c>
      <c r="G100" s="232">
        <f t="shared" si="2"/>
        <v>1</v>
      </c>
      <c r="H100" s="232">
        <f t="shared" si="2"/>
        <v>1</v>
      </c>
      <c r="I100" s="232">
        <f t="shared" si="2"/>
        <v>0.99999999999999978</v>
      </c>
      <c r="J100" s="232">
        <f t="shared" si="2"/>
        <v>0.99999999999999989</v>
      </c>
      <c r="K100" s="232">
        <f t="shared" si="2"/>
        <v>1</v>
      </c>
      <c r="L100" s="232">
        <f t="shared" si="2"/>
        <v>0.99999999999999989</v>
      </c>
      <c r="M100" s="232">
        <f t="shared" si="2"/>
        <v>0.99999999999999989</v>
      </c>
      <c r="N100" s="232">
        <f t="shared" si="2"/>
        <v>0.99999999999999978</v>
      </c>
      <c r="O100" s="232">
        <f t="shared" si="2"/>
        <v>0.99999999999999956</v>
      </c>
      <c r="P100" s="232">
        <f t="shared" si="2"/>
        <v>0.99999999999999956</v>
      </c>
      <c r="Q100" s="232">
        <f t="shared" si="2"/>
        <v>1</v>
      </c>
      <c r="R100" s="232">
        <f t="shared" si="2"/>
        <v>1</v>
      </c>
      <c r="S100" s="232">
        <f t="shared" si="2"/>
        <v>1</v>
      </c>
      <c r="T100" s="232">
        <f t="shared" si="2"/>
        <v>0.99999999999999933</v>
      </c>
      <c r="U100" s="232">
        <f t="shared" si="2"/>
        <v>1.0000000000000002</v>
      </c>
      <c r="V100" s="232">
        <f t="shared" si="2"/>
        <v>1</v>
      </c>
      <c r="W100" s="232">
        <f t="shared" si="2"/>
        <v>1.0000000000000002</v>
      </c>
      <c r="X100" s="232">
        <f t="shared" si="2"/>
        <v>0.99999999999999989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1.3460488057167228E-3</v>
      </c>
      <c r="C101" s="266">
        <f t="shared" si="3"/>
        <v>1.2151528540911396E-3</v>
      </c>
      <c r="D101" s="266">
        <f t="shared" si="3"/>
        <v>1.5569020071074648E-3</v>
      </c>
      <c r="E101" s="266">
        <f t="shared" si="3"/>
        <v>1.6234087731017109E-3</v>
      </c>
      <c r="F101" s="266">
        <f t="shared" si="3"/>
        <v>1.6870242880400893E-3</v>
      </c>
      <c r="G101" s="266">
        <f t="shared" si="3"/>
        <v>1.5787745712250657E-3</v>
      </c>
      <c r="H101" s="266">
        <f t="shared" si="3"/>
        <v>1.5571658166781623E-3</v>
      </c>
      <c r="I101" s="266">
        <f t="shared" si="3"/>
        <v>1.5638985187446288E-3</v>
      </c>
      <c r="J101" s="266">
        <f t="shared" si="3"/>
        <v>1.5974292100176157E-3</v>
      </c>
      <c r="K101" s="266">
        <f t="shared" si="3"/>
        <v>1.6721367466649335E-3</v>
      </c>
      <c r="L101" s="266">
        <f t="shared" si="3"/>
        <v>1.9079678207237611E-3</v>
      </c>
      <c r="M101" s="266">
        <f t="shared" si="3"/>
        <v>1.8108603118200323E-3</v>
      </c>
      <c r="N101" s="266">
        <f t="shared" si="3"/>
        <v>1.658412938428294E-3</v>
      </c>
      <c r="O101" s="266">
        <f t="shared" si="3"/>
        <v>1.7490094903099293E-3</v>
      </c>
      <c r="P101" s="266">
        <f t="shared" si="3"/>
        <v>1.8379794136526434E-3</v>
      </c>
      <c r="Q101" s="266">
        <f t="shared" si="3"/>
        <v>1.8568930266249849E-3</v>
      </c>
      <c r="R101" s="266">
        <f t="shared" si="3"/>
        <v>1.9347232845186709E-3</v>
      </c>
      <c r="S101" s="266">
        <f t="shared" si="3"/>
        <v>1.8205521280188781E-3</v>
      </c>
      <c r="T101" s="266">
        <f t="shared" si="3"/>
        <v>1.8583546217430652E-3</v>
      </c>
      <c r="U101" s="266">
        <f t="shared" si="3"/>
        <v>1.9086930970094527E-3</v>
      </c>
      <c r="V101" s="266">
        <f t="shared" si="3"/>
        <v>1.8344601270104883E-3</v>
      </c>
      <c r="W101" s="266">
        <f t="shared" si="3"/>
        <v>1.8926705684112286E-3</v>
      </c>
      <c r="X101" s="266">
        <f t="shared" si="3"/>
        <v>1.8868430961439407E-3</v>
      </c>
      <c r="Y101" s="266">
        <f t="shared" si="3"/>
        <v>1.9862683889439697E-3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7.1789269638225235E-4</v>
      </c>
      <c r="C102" s="267">
        <f t="shared" si="4"/>
        <v>6.4808152218194114E-4</v>
      </c>
      <c r="D102" s="267">
        <f t="shared" si="4"/>
        <v>8.3034773712398126E-4</v>
      </c>
      <c r="E102" s="267">
        <f t="shared" si="4"/>
        <v>8.6581801232091238E-4</v>
      </c>
      <c r="F102" s="267">
        <f t="shared" si="4"/>
        <v>8.997462869547141E-4</v>
      </c>
      <c r="G102" s="267">
        <f t="shared" si="4"/>
        <v>8.4201310465336872E-4</v>
      </c>
      <c r="H102" s="267">
        <f t="shared" si="4"/>
        <v>8.3048843556168632E-4</v>
      </c>
      <c r="I102" s="267">
        <f t="shared" si="4"/>
        <v>8.3407920999713529E-4</v>
      </c>
      <c r="J102" s="267">
        <f t="shared" si="4"/>
        <v>8.5196224534272839E-4</v>
      </c>
      <c r="K102" s="267">
        <f t="shared" si="4"/>
        <v>8.9180626488796462E-4</v>
      </c>
      <c r="L102" s="267">
        <f t="shared" si="4"/>
        <v>1.0175828377193387E-3</v>
      </c>
      <c r="M102" s="267">
        <f t="shared" si="4"/>
        <v>9.6579216630401715E-4</v>
      </c>
      <c r="N102" s="267">
        <f t="shared" si="4"/>
        <v>8.8448690049509047E-4</v>
      </c>
      <c r="O102" s="267">
        <f t="shared" si="4"/>
        <v>9.3280506149862887E-4</v>
      </c>
      <c r="P102" s="267">
        <f t="shared" si="4"/>
        <v>9.8025568728140992E-4</v>
      </c>
      <c r="Q102" s="267">
        <f t="shared" si="4"/>
        <v>9.903429475333252E-4</v>
      </c>
      <c r="R102" s="267">
        <f t="shared" si="4"/>
        <v>1.0318524184099586E-3</v>
      </c>
      <c r="S102" s="267">
        <f t="shared" si="4"/>
        <v>9.7096113494340118E-4</v>
      </c>
      <c r="T102" s="267">
        <f t="shared" si="4"/>
        <v>9.9112246492963504E-4</v>
      </c>
      <c r="U102" s="267">
        <f t="shared" si="4"/>
        <v>1.0179696517383749E-3</v>
      </c>
      <c r="V102" s="267">
        <f t="shared" si="4"/>
        <v>9.7837873440559365E-4</v>
      </c>
      <c r="W102" s="267">
        <f t="shared" si="4"/>
        <v>1.0094243031526548E-3</v>
      </c>
      <c r="X102" s="267">
        <f t="shared" si="4"/>
        <v>1.006316317943435E-3</v>
      </c>
      <c r="Y102" s="267">
        <f t="shared" si="4"/>
        <v>1.0593431407701173E-3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1.7947317409556306E-2</v>
      </c>
      <c r="C103" s="267">
        <f t="shared" si="5"/>
        <v>1.6202038054548527E-2</v>
      </c>
      <c r="D103" s="267">
        <f t="shared" si="5"/>
        <v>2.075869342809953E-2</v>
      </c>
      <c r="E103" s="267">
        <f t="shared" si="5"/>
        <v>2.1645450308022816E-2</v>
      </c>
      <c r="F103" s="267">
        <f t="shared" si="5"/>
        <v>2.2493657173867851E-2</v>
      </c>
      <c r="G103" s="267">
        <f t="shared" si="5"/>
        <v>2.105032761633421E-2</v>
      </c>
      <c r="H103" s="267">
        <f t="shared" si="5"/>
        <v>2.0762210889042162E-2</v>
      </c>
      <c r="I103" s="267">
        <f t="shared" si="5"/>
        <v>2.085198024992839E-2</v>
      </c>
      <c r="J103" s="267">
        <f t="shared" si="5"/>
        <v>2.1299056133568209E-2</v>
      </c>
      <c r="K103" s="267">
        <f t="shared" si="5"/>
        <v>2.2295156622199115E-2</v>
      </c>
      <c r="L103" s="267">
        <f t="shared" si="5"/>
        <v>2.5439570942983481E-2</v>
      </c>
      <c r="M103" s="267">
        <f t="shared" si="5"/>
        <v>2.4144804157600432E-2</v>
      </c>
      <c r="N103" s="267">
        <f t="shared" si="5"/>
        <v>2.2112172512377262E-2</v>
      </c>
      <c r="O103" s="267">
        <f t="shared" si="5"/>
        <v>2.3320126537465714E-2</v>
      </c>
      <c r="P103" s="267">
        <f t="shared" si="5"/>
        <v>2.4506392182035253E-2</v>
      </c>
      <c r="Q103" s="267">
        <f t="shared" si="5"/>
        <v>2.4758573688333129E-2</v>
      </c>
      <c r="R103" s="267">
        <f t="shared" si="5"/>
        <v>2.5796310460248956E-2</v>
      </c>
      <c r="S103" s="267">
        <f t="shared" si="5"/>
        <v>2.4274028373585037E-2</v>
      </c>
      <c r="T103" s="267">
        <f t="shared" si="5"/>
        <v>2.4778061623240876E-2</v>
      </c>
      <c r="U103" s="267">
        <f t="shared" si="5"/>
        <v>2.5449241293459383E-2</v>
      </c>
      <c r="V103" s="267">
        <f t="shared" si="5"/>
        <v>2.445946836013984E-2</v>
      </c>
      <c r="W103" s="267">
        <f t="shared" si="5"/>
        <v>2.523560757881637E-2</v>
      </c>
      <c r="X103" s="267">
        <f t="shared" si="5"/>
        <v>2.5157907948585873E-2</v>
      </c>
      <c r="Y103" s="267">
        <f t="shared" si="5"/>
        <v>2.6483578519252936E-2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4.4868293523890775E-4</v>
      </c>
      <c r="C104" s="267">
        <f t="shared" si="6"/>
        <v>4.0505095136371324E-4</v>
      </c>
      <c r="D104" s="267">
        <f t="shared" si="6"/>
        <v>5.1896733570248833E-4</v>
      </c>
      <c r="E104" s="267">
        <f t="shared" si="6"/>
        <v>5.411362577005702E-4</v>
      </c>
      <c r="F104" s="267">
        <f t="shared" si="6"/>
        <v>5.6234142934669627E-4</v>
      </c>
      <c r="G104" s="267">
        <f t="shared" si="6"/>
        <v>5.2625819040835525E-4</v>
      </c>
      <c r="H104" s="267">
        <f t="shared" si="6"/>
        <v>5.1905527222605391E-4</v>
      </c>
      <c r="I104" s="267">
        <f t="shared" si="6"/>
        <v>5.2129950624820961E-4</v>
      </c>
      <c r="J104" s="267">
        <f t="shared" si="6"/>
        <v>5.3247640333920507E-4</v>
      </c>
      <c r="K104" s="267">
        <f t="shared" si="6"/>
        <v>5.5737891555497794E-4</v>
      </c>
      <c r="L104" s="267">
        <f t="shared" si="6"/>
        <v>6.3598927357458692E-4</v>
      </c>
      <c r="M104" s="267">
        <f t="shared" si="6"/>
        <v>6.0362010394001081E-4</v>
      </c>
      <c r="N104" s="267">
        <f t="shared" si="6"/>
        <v>5.5280431280943162E-4</v>
      </c>
      <c r="O104" s="267">
        <f t="shared" si="6"/>
        <v>5.8300316343664292E-4</v>
      </c>
      <c r="P104" s="267">
        <f t="shared" si="6"/>
        <v>6.1265980455088131E-4</v>
      </c>
      <c r="Q104" s="267">
        <f t="shared" si="6"/>
        <v>6.1896434220832814E-4</v>
      </c>
      <c r="R104" s="267">
        <f t="shared" si="6"/>
        <v>6.4490776150622397E-4</v>
      </c>
      <c r="S104" s="267">
        <f t="shared" si="6"/>
        <v>6.0685070933962602E-4</v>
      </c>
      <c r="T104" s="267">
        <f t="shared" si="6"/>
        <v>6.1945154058102182E-4</v>
      </c>
      <c r="U104" s="267">
        <f t="shared" si="6"/>
        <v>6.3623103233648442E-4</v>
      </c>
      <c r="V104" s="267">
        <f t="shared" si="6"/>
        <v>6.1148670900349616E-4</v>
      </c>
      <c r="W104" s="267">
        <f t="shared" si="6"/>
        <v>6.3089018947040925E-4</v>
      </c>
      <c r="X104" s="267">
        <f t="shared" si="6"/>
        <v>6.2894769871464694E-4</v>
      </c>
      <c r="Y104" s="267">
        <f t="shared" si="6"/>
        <v>6.6208946298132324E-4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9.599031246992067E-4</v>
      </c>
      <c r="C105" s="268">
        <f t="shared" si="7"/>
        <v>8.8642028110463237E-4</v>
      </c>
      <c r="D105" s="268">
        <f t="shared" si="7"/>
        <v>1.1124233066985543E-3</v>
      </c>
      <c r="E105" s="268">
        <f t="shared" si="7"/>
        <v>1.168421455406662E-3</v>
      </c>
      <c r="F105" s="268">
        <f t="shared" si="7"/>
        <v>1.2334126205537897E-3</v>
      </c>
      <c r="G105" s="268">
        <f t="shared" si="7"/>
        <v>1.1825244735509395E-3</v>
      </c>
      <c r="H105" s="268">
        <f t="shared" si="7"/>
        <v>1.1959935136460645E-3</v>
      </c>
      <c r="I105" s="268">
        <f t="shared" si="7"/>
        <v>1.1249783590933573E-3</v>
      </c>
      <c r="J105" s="268">
        <f t="shared" si="7"/>
        <v>1.1702957632228159E-3</v>
      </c>
      <c r="K105" s="268">
        <f t="shared" si="7"/>
        <v>1.2618285976870743E-3</v>
      </c>
      <c r="L105" s="268">
        <f t="shared" si="7"/>
        <v>1.5076771766389739E-3</v>
      </c>
      <c r="M105" s="268">
        <f t="shared" si="7"/>
        <v>1.5707565116530933E-3</v>
      </c>
      <c r="N105" s="268">
        <f t="shared" si="7"/>
        <v>1.5778804477084997E-3</v>
      </c>
      <c r="O105" s="268">
        <f t="shared" si="7"/>
        <v>1.8120384002642594E-3</v>
      </c>
      <c r="P105" s="268">
        <f t="shared" si="7"/>
        <v>1.9815500601826075E-3</v>
      </c>
      <c r="Q105" s="268">
        <f t="shared" si="7"/>
        <v>2.1458270610820581E-3</v>
      </c>
      <c r="R105" s="268">
        <f t="shared" si="7"/>
        <v>2.424540757832543E-3</v>
      </c>
      <c r="S105" s="268">
        <f t="shared" si="7"/>
        <v>2.4678896953973552E-3</v>
      </c>
      <c r="T105" s="268">
        <f t="shared" si="7"/>
        <v>2.7904267687885909E-3</v>
      </c>
      <c r="U105" s="268">
        <f t="shared" si="7"/>
        <v>3.1684536275362685E-3</v>
      </c>
      <c r="V105" s="268">
        <f t="shared" si="7"/>
        <v>3.5801850054860904E-3</v>
      </c>
      <c r="W105" s="268">
        <f t="shared" si="7"/>
        <v>3.8438901918354208E-3</v>
      </c>
      <c r="X105" s="268">
        <f t="shared" si="7"/>
        <v>5.7616997679398266E-3</v>
      </c>
      <c r="Y105" s="268">
        <f t="shared" si="7"/>
        <v>7.5982907283476276E-3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0.22950952800754321</v>
      </c>
      <c r="C106" s="269">
        <f t="shared" si="8"/>
        <v>0.23561198670744668</v>
      </c>
      <c r="D106" s="269">
        <f t="shared" si="8"/>
        <v>0.21432119038166519</v>
      </c>
      <c r="E106" s="269">
        <f t="shared" si="8"/>
        <v>0.2099371892568071</v>
      </c>
      <c r="F106" s="269">
        <f t="shared" si="8"/>
        <v>0.21519295763258567</v>
      </c>
      <c r="G106" s="269">
        <f t="shared" si="8"/>
        <v>0.21991587757914366</v>
      </c>
      <c r="H106" s="269">
        <f t="shared" si="8"/>
        <v>0.22056622692265998</v>
      </c>
      <c r="I106" s="269">
        <f t="shared" si="8"/>
        <v>0.22255501551483281</v>
      </c>
      <c r="J106" s="269">
        <f t="shared" si="8"/>
        <v>0.22590208069718734</v>
      </c>
      <c r="K106" s="269">
        <f t="shared" si="8"/>
        <v>0.2149347994599842</v>
      </c>
      <c r="L106" s="269">
        <f t="shared" si="8"/>
        <v>0.18360048427768641</v>
      </c>
      <c r="M106" s="269">
        <f t="shared" si="8"/>
        <v>0.18038340342376932</v>
      </c>
      <c r="N106" s="269">
        <f t="shared" si="8"/>
        <v>0.18797436038539025</v>
      </c>
      <c r="O106" s="269">
        <f t="shared" si="8"/>
        <v>0.19182469332224544</v>
      </c>
      <c r="P106" s="269">
        <f t="shared" si="8"/>
        <v>0.18887486162975023</v>
      </c>
      <c r="Q106" s="269">
        <f t="shared" si="8"/>
        <v>0.18545787543415826</v>
      </c>
      <c r="R106" s="269">
        <f t="shared" si="8"/>
        <v>0.18836982780450745</v>
      </c>
      <c r="S106" s="269">
        <f t="shared" si="8"/>
        <v>0.17876744369816899</v>
      </c>
      <c r="T106" s="269">
        <f t="shared" si="8"/>
        <v>0.18501264682616916</v>
      </c>
      <c r="U106" s="269">
        <f t="shared" si="8"/>
        <v>0.18087310692948932</v>
      </c>
      <c r="V106" s="269">
        <f t="shared" si="8"/>
        <v>0.18932106171489033</v>
      </c>
      <c r="W106" s="269">
        <f t="shared" si="8"/>
        <v>0.19255418608171601</v>
      </c>
      <c r="X106" s="269">
        <f t="shared" si="8"/>
        <v>0.18706929039085876</v>
      </c>
      <c r="Y106" s="269">
        <f t="shared" si="8"/>
        <v>0.17281187788500363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0.4467316138512234</v>
      </c>
      <c r="C107" s="269">
        <f t="shared" si="9"/>
        <v>0.47066616045000836</v>
      </c>
      <c r="D107" s="269">
        <f t="shared" si="9"/>
        <v>0.43975916172154494</v>
      </c>
      <c r="E107" s="269">
        <f t="shared" si="9"/>
        <v>0.43348428501397396</v>
      </c>
      <c r="F107" s="269">
        <f t="shared" si="9"/>
        <v>0.41078084669562609</v>
      </c>
      <c r="G107" s="269">
        <f t="shared" si="9"/>
        <v>0.43348116356930128</v>
      </c>
      <c r="H107" s="269">
        <f t="shared" si="9"/>
        <v>0.43908681084170753</v>
      </c>
      <c r="I107" s="269">
        <f t="shared" si="9"/>
        <v>0.43641124231026929</v>
      </c>
      <c r="J107" s="269">
        <f t="shared" si="9"/>
        <v>0.42996666646627735</v>
      </c>
      <c r="K107" s="269">
        <f t="shared" si="9"/>
        <v>0.43521275603389847</v>
      </c>
      <c r="L107" s="269">
        <f t="shared" si="9"/>
        <v>0.40154696682747654</v>
      </c>
      <c r="M107" s="269">
        <f t="shared" si="9"/>
        <v>0.39859981421724966</v>
      </c>
      <c r="N107" s="269">
        <f t="shared" si="9"/>
        <v>0.40939664708732387</v>
      </c>
      <c r="O107" s="269">
        <f t="shared" si="9"/>
        <v>0.40526773625889317</v>
      </c>
      <c r="P107" s="269">
        <f t="shared" si="9"/>
        <v>0.41023015063169821</v>
      </c>
      <c r="Q107" s="269">
        <f t="shared" si="9"/>
        <v>0.41476740145229796</v>
      </c>
      <c r="R107" s="269">
        <f t="shared" si="9"/>
        <v>0.39609673135166085</v>
      </c>
      <c r="S107" s="269">
        <f t="shared" si="9"/>
        <v>0.42201075679026884</v>
      </c>
      <c r="T107" s="269">
        <f t="shared" si="9"/>
        <v>0.41576191153377251</v>
      </c>
      <c r="U107" s="269">
        <f t="shared" si="9"/>
        <v>0.40223212780072981</v>
      </c>
      <c r="V107" s="269">
        <f t="shared" si="9"/>
        <v>0.41287462774758948</v>
      </c>
      <c r="W107" s="269">
        <f t="shared" si="9"/>
        <v>0.40320723106209644</v>
      </c>
      <c r="X107" s="269">
        <f t="shared" si="9"/>
        <v>0.4072190142874812</v>
      </c>
      <c r="Y107" s="269">
        <f t="shared" si="9"/>
        <v>0.40780290642382117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0.17270435752671442</v>
      </c>
      <c r="C108" s="269">
        <f t="shared" si="10"/>
        <v>0.15577060716130459</v>
      </c>
      <c r="D108" s="269">
        <f t="shared" si="10"/>
        <v>0.19209082532446461</v>
      </c>
      <c r="E108" s="269">
        <f t="shared" si="10"/>
        <v>0.19945235237008188</v>
      </c>
      <c r="F108" s="269">
        <f t="shared" si="10"/>
        <v>0.20967408068757876</v>
      </c>
      <c r="G108" s="269">
        <f t="shared" si="10"/>
        <v>0.1966232630105515</v>
      </c>
      <c r="H108" s="269">
        <f t="shared" si="10"/>
        <v>0.19050041861256067</v>
      </c>
      <c r="I108" s="269">
        <f t="shared" si="10"/>
        <v>0.1934980368731129</v>
      </c>
      <c r="J108" s="269">
        <f t="shared" si="10"/>
        <v>0.19576816456344168</v>
      </c>
      <c r="K108" s="269">
        <f t="shared" si="10"/>
        <v>0.20011223267471084</v>
      </c>
      <c r="L108" s="269">
        <f t="shared" si="10"/>
        <v>0.22712319773550244</v>
      </c>
      <c r="M108" s="269">
        <f t="shared" si="10"/>
        <v>0.21552467055589311</v>
      </c>
      <c r="N108" s="269">
        <f t="shared" si="10"/>
        <v>0.19787473538618253</v>
      </c>
      <c r="O108" s="269">
        <f t="shared" si="10"/>
        <v>0.20820642332107944</v>
      </c>
      <c r="P108" s="269">
        <f t="shared" si="10"/>
        <v>0.21676028481853257</v>
      </c>
      <c r="Q108" s="269">
        <f t="shared" si="10"/>
        <v>0.2186738323687428</v>
      </c>
      <c r="R108" s="269">
        <f t="shared" si="10"/>
        <v>0.22611781070012632</v>
      </c>
      <c r="S108" s="269">
        <f t="shared" si="10"/>
        <v>0.21395376421624748</v>
      </c>
      <c r="T108" s="269">
        <f t="shared" si="10"/>
        <v>0.21816877417363073</v>
      </c>
      <c r="U108" s="269">
        <f t="shared" si="10"/>
        <v>0.22263558335135694</v>
      </c>
      <c r="V108" s="269">
        <f t="shared" si="10"/>
        <v>0.21484975637330611</v>
      </c>
      <c r="W108" s="269">
        <f t="shared" si="10"/>
        <v>0.22197916070703852</v>
      </c>
      <c r="X108" s="269">
        <f t="shared" si="10"/>
        <v>0.21931434865158864</v>
      </c>
      <c r="Y108" s="269">
        <f t="shared" si="10"/>
        <v>0.23007553450864432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0.11397039504038929</v>
      </c>
      <c r="C109" s="270">
        <f t="shared" si="11"/>
        <v>0.10301976131217083</v>
      </c>
      <c r="D109" s="270">
        <f t="shared" si="11"/>
        <v>0.1139369273911929</v>
      </c>
      <c r="E109" s="270">
        <f t="shared" si="11"/>
        <v>0.11882235457754635</v>
      </c>
      <c r="F109" s="270">
        <f t="shared" si="11"/>
        <v>0.13371025724326566</v>
      </c>
      <c r="G109" s="270">
        <f t="shared" si="11"/>
        <v>0.12228046210992283</v>
      </c>
      <c r="H109" s="270">
        <f t="shared" si="11"/>
        <v>0.11075484325846786</v>
      </c>
      <c r="I109" s="270">
        <f t="shared" si="11"/>
        <v>0.11852415801696657</v>
      </c>
      <c r="J109" s="270">
        <f t="shared" si="11"/>
        <v>0.11525942442990418</v>
      </c>
      <c r="K109" s="270">
        <f t="shared" si="11"/>
        <v>0.10553390600365295</v>
      </c>
      <c r="L109" s="270">
        <f t="shared" si="11"/>
        <v>0.13464138836455067</v>
      </c>
      <c r="M109" s="270">
        <f t="shared" si="11"/>
        <v>0.12279942878472104</v>
      </c>
      <c r="N109" s="270">
        <f t="shared" si="11"/>
        <v>0.10798709982031232</v>
      </c>
      <c r="O109" s="270">
        <f t="shared" si="11"/>
        <v>0.11537393464871147</v>
      </c>
      <c r="P109" s="270">
        <f t="shared" si="11"/>
        <v>0.11275519070161572</v>
      </c>
      <c r="Q109" s="270">
        <f t="shared" si="11"/>
        <v>0.11207164381348507</v>
      </c>
      <c r="R109" s="270">
        <f t="shared" si="11"/>
        <v>0.11380895650216102</v>
      </c>
      <c r="S109" s="270">
        <f t="shared" si="11"/>
        <v>0.10891321721240729</v>
      </c>
      <c r="T109" s="270">
        <f t="shared" si="11"/>
        <v>0.11216332066223331</v>
      </c>
      <c r="U109" s="270">
        <f t="shared" si="11"/>
        <v>0.10803621170016804</v>
      </c>
      <c r="V109" s="270">
        <f t="shared" si="11"/>
        <v>0.10505210153482845</v>
      </c>
      <c r="W109" s="270">
        <f t="shared" si="11"/>
        <v>0.1163959990251153</v>
      </c>
      <c r="X109" s="270">
        <f t="shared" si="11"/>
        <v>9.7962234576167678E-2</v>
      </c>
      <c r="Y109" s="270">
        <f t="shared" si="11"/>
        <v>0.10700802928430611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5.8733962486325092E-2</v>
      </c>
      <c r="C110" s="270">
        <f t="shared" si="12"/>
        <v>5.2750845849133726E-2</v>
      </c>
      <c r="D110" s="270">
        <f t="shared" si="12"/>
        <v>7.8153897933271668E-2</v>
      </c>
      <c r="E110" s="270">
        <f t="shared" si="12"/>
        <v>8.0629997792535588E-2</v>
      </c>
      <c r="F110" s="270">
        <f t="shared" si="12"/>
        <v>7.5963823444313114E-2</v>
      </c>
      <c r="G110" s="270">
        <f t="shared" si="12"/>
        <v>7.4342800900628656E-2</v>
      </c>
      <c r="H110" s="270">
        <f t="shared" si="12"/>
        <v>7.9745575354092796E-2</v>
      </c>
      <c r="I110" s="270">
        <f t="shared" si="12"/>
        <v>7.4973878856146398E-2</v>
      </c>
      <c r="J110" s="270">
        <f t="shared" si="12"/>
        <v>8.0508740133537496E-2</v>
      </c>
      <c r="K110" s="270">
        <f t="shared" si="12"/>
        <v>9.457832667105788E-2</v>
      </c>
      <c r="L110" s="270">
        <f t="shared" si="12"/>
        <v>9.2481809370951643E-2</v>
      </c>
      <c r="M110" s="270">
        <f t="shared" si="12"/>
        <v>9.2725241771172071E-2</v>
      </c>
      <c r="N110" s="270">
        <f t="shared" si="12"/>
        <v>8.9887635565870219E-2</v>
      </c>
      <c r="O110" s="270">
        <f t="shared" si="12"/>
        <v>9.2832488672367944E-2</v>
      </c>
      <c r="P110" s="270">
        <f t="shared" si="12"/>
        <v>0.10400509411691684</v>
      </c>
      <c r="Q110" s="270">
        <f t="shared" si="12"/>
        <v>0.10660218855525773</v>
      </c>
      <c r="R110" s="270">
        <f t="shared" si="12"/>
        <v>0.1123088541979653</v>
      </c>
      <c r="S110" s="270">
        <f t="shared" si="12"/>
        <v>0.10504054700384019</v>
      </c>
      <c r="T110" s="270">
        <f t="shared" si="12"/>
        <v>0.10600545351139734</v>
      </c>
      <c r="U110" s="270">
        <f t="shared" si="12"/>
        <v>0.11459937165118889</v>
      </c>
      <c r="V110" s="270">
        <f t="shared" si="12"/>
        <v>0.1097976548384777</v>
      </c>
      <c r="W110" s="270">
        <f t="shared" si="12"/>
        <v>0.10558316168192323</v>
      </c>
      <c r="X110" s="270">
        <f t="shared" si="12"/>
        <v>0.12135211407542103</v>
      </c>
      <c r="Y110" s="270">
        <f t="shared" si="12"/>
        <v>0.12306750522433825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0.12963465564292556</v>
      </c>
      <c r="C111" s="269">
        <f t="shared" si="13"/>
        <v>0.11859450201795078</v>
      </c>
      <c r="D111" s="269">
        <f t="shared" si="13"/>
        <v>0.1290514887575932</v>
      </c>
      <c r="E111" s="269">
        <f t="shared" si="13"/>
        <v>0.13128193855258466</v>
      </c>
      <c r="F111" s="269">
        <f t="shared" si="13"/>
        <v>0.13747593318544638</v>
      </c>
      <c r="G111" s="269">
        <f t="shared" si="13"/>
        <v>0.1247997978848318</v>
      </c>
      <c r="H111" s="269">
        <f t="shared" si="13"/>
        <v>0.12498162969591772</v>
      </c>
      <c r="I111" s="269">
        <f t="shared" si="13"/>
        <v>0.12263946945777297</v>
      </c>
      <c r="J111" s="269">
        <f t="shared" si="13"/>
        <v>0.12291186851760295</v>
      </c>
      <c r="K111" s="269">
        <f t="shared" si="13"/>
        <v>0.12306190468441242</v>
      </c>
      <c r="L111" s="269">
        <f t="shared" si="13"/>
        <v>0.1572205631076945</v>
      </c>
      <c r="M111" s="269">
        <f t="shared" si="13"/>
        <v>0.17639627855177012</v>
      </c>
      <c r="N111" s="269">
        <f t="shared" si="13"/>
        <v>0.17796850002928455</v>
      </c>
      <c r="O111" s="269">
        <f t="shared" si="13"/>
        <v>0.16630416444480642</v>
      </c>
      <c r="P111" s="269">
        <f t="shared" si="13"/>
        <v>0.15421586577231577</v>
      </c>
      <c r="Q111" s="269">
        <f t="shared" si="13"/>
        <v>0.15073028967901919</v>
      </c>
      <c r="R111" s="269">
        <f t="shared" si="13"/>
        <v>0.15758329546118913</v>
      </c>
      <c r="S111" s="269">
        <f t="shared" si="13"/>
        <v>0.15512775325403044</v>
      </c>
      <c r="T111" s="269">
        <f t="shared" si="13"/>
        <v>0.15001925044714387</v>
      </c>
      <c r="U111" s="269">
        <f t="shared" si="13"/>
        <v>0.16207859321634416</v>
      </c>
      <c r="V111" s="269">
        <f t="shared" si="13"/>
        <v>0.1514905752281685</v>
      </c>
      <c r="W111" s="269">
        <f t="shared" si="13"/>
        <v>0.14964693931746323</v>
      </c>
      <c r="X111" s="269">
        <f t="shared" si="13"/>
        <v>0.15195563184074345</v>
      </c>
      <c r="Y111" s="269">
        <f t="shared" si="13"/>
        <v>0.15152011094223494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2.6503417005454586E-2</v>
      </c>
      <c r="C112" s="270">
        <f t="shared" si="14"/>
        <v>2.6552888540784695E-2</v>
      </c>
      <c r="D112" s="270">
        <f t="shared" si="14"/>
        <v>2.8749149399287559E-2</v>
      </c>
      <c r="E112" s="270">
        <f t="shared" si="14"/>
        <v>2.9502124428007117E-2</v>
      </c>
      <c r="F112" s="270">
        <f t="shared" si="14"/>
        <v>3.2416429608973812E-2</v>
      </c>
      <c r="G112" s="270">
        <f t="shared" si="14"/>
        <v>3.0613460075357871E-2</v>
      </c>
      <c r="H112" s="270">
        <f t="shared" si="14"/>
        <v>3.0384869531148773E-2</v>
      </c>
      <c r="I112" s="270">
        <f t="shared" si="14"/>
        <v>3.2182237278938902E-2</v>
      </c>
      <c r="J112" s="270">
        <f t="shared" si="14"/>
        <v>3.2224287584084368E-2</v>
      </c>
      <c r="K112" s="270">
        <f t="shared" si="14"/>
        <v>3.0202552444304778E-2</v>
      </c>
      <c r="L112" s="270">
        <f t="shared" si="14"/>
        <v>4.0467247584782276E-2</v>
      </c>
      <c r="M112" s="270">
        <f t="shared" si="14"/>
        <v>3.6908078179098067E-2</v>
      </c>
      <c r="N112" s="270">
        <f t="shared" si="14"/>
        <v>3.2456147084277437E-2</v>
      </c>
      <c r="O112" s="270">
        <f t="shared" si="14"/>
        <v>3.4676302992499061E-2</v>
      </c>
      <c r="P112" s="270">
        <f t="shared" si="14"/>
        <v>3.3889224361214144E-2</v>
      </c>
      <c r="Q112" s="270">
        <f t="shared" si="14"/>
        <v>3.3683780392655988E-2</v>
      </c>
      <c r="R112" s="270">
        <f t="shared" si="14"/>
        <v>3.4205939763996399E-2</v>
      </c>
      <c r="S112" s="270">
        <f t="shared" si="14"/>
        <v>3.2734497020011952E-2</v>
      </c>
      <c r="T112" s="270">
        <f t="shared" si="14"/>
        <v>3.371133439949707E-2</v>
      </c>
      <c r="U112" s="270">
        <f t="shared" si="14"/>
        <v>3.2470907943665583E-2</v>
      </c>
      <c r="V112" s="270">
        <f t="shared" si="14"/>
        <v>3.1574016383441164E-2</v>
      </c>
      <c r="W112" s="270">
        <f t="shared" si="14"/>
        <v>3.4983490349001445E-2</v>
      </c>
      <c r="X112" s="270">
        <f t="shared" si="14"/>
        <v>2.9443115885130274E-2</v>
      </c>
      <c r="Y112" s="270">
        <f t="shared" si="14"/>
        <v>3.2161881775037926E-2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8.0077376980460746E-2</v>
      </c>
      <c r="C113" s="270">
        <f t="shared" si="15"/>
        <v>7.3191551105446076E-2</v>
      </c>
      <c r="D113" s="270">
        <f t="shared" si="15"/>
        <v>7.2719750137547792E-2</v>
      </c>
      <c r="E113" s="270">
        <f t="shared" si="15"/>
        <v>7.2881052773527771E-2</v>
      </c>
      <c r="F113" s="270">
        <f t="shared" si="15"/>
        <v>7.6511570389416195E-2</v>
      </c>
      <c r="G113" s="270">
        <f t="shared" si="15"/>
        <v>6.7367291266097556E-2</v>
      </c>
      <c r="H113" s="270">
        <f t="shared" si="15"/>
        <v>6.8473457461564746E-2</v>
      </c>
      <c r="I113" s="270">
        <f t="shared" si="15"/>
        <v>6.5426234656029827E-2</v>
      </c>
      <c r="J113" s="270">
        <f t="shared" si="15"/>
        <v>6.4707264686766908E-2</v>
      </c>
      <c r="K113" s="270">
        <f t="shared" si="15"/>
        <v>6.325632283268405E-2</v>
      </c>
      <c r="L113" s="270">
        <f t="shared" si="15"/>
        <v>8.8957373113510554E-2</v>
      </c>
      <c r="M113" s="270">
        <f t="shared" si="15"/>
        <v>0.1116190929481919</v>
      </c>
      <c r="N113" s="270">
        <f t="shared" si="15"/>
        <v>0.11849610446867712</v>
      </c>
      <c r="O113" s="270">
        <f t="shared" si="15"/>
        <v>0.1037265203517183</v>
      </c>
      <c r="P113" s="270">
        <f t="shared" si="15"/>
        <v>8.9067309159474486E-2</v>
      </c>
      <c r="Q113" s="270">
        <f t="shared" si="15"/>
        <v>8.5006605288455162E-2</v>
      </c>
      <c r="R113" s="270">
        <f t="shared" si="15"/>
        <v>8.9622280352256167E-2</v>
      </c>
      <c r="S113" s="270">
        <f t="shared" si="15"/>
        <v>9.0822712631658295E-2</v>
      </c>
      <c r="T113" s="270">
        <f t="shared" si="15"/>
        <v>8.4447364216674467E-2</v>
      </c>
      <c r="U113" s="270">
        <f t="shared" si="15"/>
        <v>9.5164181666545708E-2</v>
      </c>
      <c r="V113" s="270">
        <f t="shared" si="15"/>
        <v>8.6916238983594782E-2</v>
      </c>
      <c r="W113" s="270">
        <f t="shared" si="15"/>
        <v>8.2929819387950007E-2</v>
      </c>
      <c r="X113" s="270">
        <f t="shared" si="15"/>
        <v>8.603943657878356E-2</v>
      </c>
      <c r="Y113" s="270">
        <f t="shared" si="15"/>
        <v>8.236957906452172E-2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2.3053861657010243E-2</v>
      </c>
      <c r="C114" s="271">
        <f t="shared" si="16"/>
        <v>1.8850062371720006E-2</v>
      </c>
      <c r="D114" s="271">
        <f t="shared" si="16"/>
        <v>2.7582589220757847E-2</v>
      </c>
      <c r="E114" s="271">
        <f t="shared" si="16"/>
        <v>2.8898761351049771E-2</v>
      </c>
      <c r="F114" s="271">
        <f t="shared" si="16"/>
        <v>2.8547933187056364E-2</v>
      </c>
      <c r="G114" s="271">
        <f t="shared" si="16"/>
        <v>2.6819046543376367E-2</v>
      </c>
      <c r="H114" s="271">
        <f t="shared" si="16"/>
        <v>2.6123302703204204E-2</v>
      </c>
      <c r="I114" s="271">
        <f t="shared" si="16"/>
        <v>2.5030997522804251E-2</v>
      </c>
      <c r="J114" s="271">
        <f t="shared" si="16"/>
        <v>2.5980316246751681E-2</v>
      </c>
      <c r="K114" s="271">
        <f t="shared" si="16"/>
        <v>2.9603029407423573E-2</v>
      </c>
      <c r="L114" s="271">
        <f t="shared" si="16"/>
        <v>2.779594240940169E-2</v>
      </c>
      <c r="M114" s="271">
        <f t="shared" si="16"/>
        <v>2.786910742448016E-2</v>
      </c>
      <c r="N114" s="271">
        <f t="shared" si="16"/>
        <v>2.7016248476330003E-2</v>
      </c>
      <c r="O114" s="271">
        <f t="shared" si="16"/>
        <v>2.7901341100589051E-2</v>
      </c>
      <c r="P114" s="271">
        <f t="shared" si="16"/>
        <v>3.1259332251627144E-2</v>
      </c>
      <c r="Q114" s="271">
        <f t="shared" si="16"/>
        <v>3.2039903997908056E-2</v>
      </c>
      <c r="R114" s="271">
        <f t="shared" si="16"/>
        <v>3.3755075344936568E-2</v>
      </c>
      <c r="S114" s="271">
        <f t="shared" si="16"/>
        <v>3.1570543602360203E-2</v>
      </c>
      <c r="T114" s="271">
        <f t="shared" si="16"/>
        <v>3.1860551830972333E-2</v>
      </c>
      <c r="U114" s="271">
        <f t="shared" si="16"/>
        <v>3.4443503606132866E-2</v>
      </c>
      <c r="V114" s="271">
        <f t="shared" si="16"/>
        <v>3.3000319861132547E-2</v>
      </c>
      <c r="W114" s="271">
        <f t="shared" si="16"/>
        <v>3.1733629580511798E-2</v>
      </c>
      <c r="X114" s="271">
        <f t="shared" si="16"/>
        <v>3.6473079376829629E-2</v>
      </c>
      <c r="Y114" s="271">
        <f t="shared" si="16"/>
        <v>3.6988650102675283E-2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0.99999999999999989</v>
      </c>
      <c r="C117" s="232">
        <f t="shared" si="17"/>
        <v>1</v>
      </c>
      <c r="D117" s="232">
        <f t="shared" si="17"/>
        <v>0.99999999999999978</v>
      </c>
      <c r="E117" s="232">
        <f t="shared" si="17"/>
        <v>0.99999999999999989</v>
      </c>
      <c r="F117" s="232">
        <f t="shared" si="17"/>
        <v>1</v>
      </c>
      <c r="G117" s="232">
        <f t="shared" si="17"/>
        <v>1</v>
      </c>
      <c r="H117" s="232">
        <f t="shared" si="17"/>
        <v>0.99999999999999989</v>
      </c>
      <c r="I117" s="232">
        <f t="shared" si="17"/>
        <v>1</v>
      </c>
      <c r="J117" s="232">
        <f t="shared" si="17"/>
        <v>1.0000000000000004</v>
      </c>
      <c r="K117" s="232">
        <f t="shared" si="17"/>
        <v>1</v>
      </c>
      <c r="L117" s="232">
        <f t="shared" si="17"/>
        <v>1</v>
      </c>
      <c r="M117" s="232">
        <f t="shared" si="17"/>
        <v>1.0000000000000002</v>
      </c>
      <c r="N117" s="232">
        <f t="shared" si="17"/>
        <v>1</v>
      </c>
      <c r="O117" s="232">
        <f t="shared" si="17"/>
        <v>1</v>
      </c>
      <c r="P117" s="232">
        <f t="shared" si="17"/>
        <v>1.0000000000000002</v>
      </c>
      <c r="Q117" s="232">
        <f t="shared" si="17"/>
        <v>1</v>
      </c>
      <c r="R117" s="232">
        <f t="shared" si="17"/>
        <v>0.99999999999999989</v>
      </c>
      <c r="S117" s="232">
        <f t="shared" si="17"/>
        <v>1.0000000000000002</v>
      </c>
      <c r="T117" s="232">
        <f t="shared" si="17"/>
        <v>1.0000000000000002</v>
      </c>
      <c r="U117" s="232">
        <f t="shared" si="17"/>
        <v>1.0000000000000002</v>
      </c>
      <c r="V117" s="232">
        <f t="shared" si="17"/>
        <v>1</v>
      </c>
      <c r="W117" s="232">
        <f t="shared" si="17"/>
        <v>0.99999999999999956</v>
      </c>
      <c r="X117" s="232">
        <f t="shared" si="17"/>
        <v>1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1.9529234610422374E-3</v>
      </c>
      <c r="C118" s="266">
        <f t="shared" si="18"/>
        <v>1.8968580111174524E-3</v>
      </c>
      <c r="D118" s="266">
        <f t="shared" si="18"/>
        <v>2.1030672463162562E-3</v>
      </c>
      <c r="E118" s="266">
        <f t="shared" si="18"/>
        <v>2.1374684017402218E-3</v>
      </c>
      <c r="F118" s="266">
        <f t="shared" si="18"/>
        <v>2.1359030578468681E-3</v>
      </c>
      <c r="G118" s="266">
        <f t="shared" si="18"/>
        <v>2.1085949229892914E-3</v>
      </c>
      <c r="H118" s="266">
        <f t="shared" si="18"/>
        <v>2.1084163440446661E-3</v>
      </c>
      <c r="I118" s="266">
        <f t="shared" si="18"/>
        <v>2.1073681641907561E-3</v>
      </c>
      <c r="J118" s="266">
        <f t="shared" si="18"/>
        <v>2.1217745945763316E-3</v>
      </c>
      <c r="K118" s="266">
        <f t="shared" si="18"/>
        <v>2.1846616604469047E-3</v>
      </c>
      <c r="L118" s="266">
        <f t="shared" si="18"/>
        <v>2.2567250561534259E-3</v>
      </c>
      <c r="M118" s="266">
        <f t="shared" si="18"/>
        <v>2.1826978434566009E-3</v>
      </c>
      <c r="N118" s="266">
        <f t="shared" si="18"/>
        <v>2.1010527147196346E-3</v>
      </c>
      <c r="O118" s="266">
        <f t="shared" si="18"/>
        <v>2.1602751237694046E-3</v>
      </c>
      <c r="P118" s="266">
        <f t="shared" si="18"/>
        <v>2.2305477464126576E-3</v>
      </c>
      <c r="Q118" s="266">
        <f t="shared" si="18"/>
        <v>2.2508314588319377E-3</v>
      </c>
      <c r="R118" s="266">
        <f t="shared" si="18"/>
        <v>2.265253026654427E-3</v>
      </c>
      <c r="S118" s="266">
        <f t="shared" si="18"/>
        <v>2.239156654529915E-3</v>
      </c>
      <c r="T118" s="266">
        <f t="shared" si="18"/>
        <v>2.2551112777712502E-3</v>
      </c>
      <c r="U118" s="266">
        <f t="shared" si="18"/>
        <v>2.2563945320538325E-3</v>
      </c>
      <c r="V118" s="266">
        <f t="shared" si="18"/>
        <v>2.2341398463882564E-3</v>
      </c>
      <c r="W118" s="266">
        <f t="shared" si="18"/>
        <v>2.2556461130853267E-3</v>
      </c>
      <c r="X118" s="266">
        <f t="shared" si="18"/>
        <v>2.2540610310912718E-3</v>
      </c>
      <c r="Y118" s="266">
        <f t="shared" si="18"/>
        <v>2.3133364168818784E-3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1.4430034998600873E-3</v>
      </c>
      <c r="C119" s="267">
        <f t="shared" si="19"/>
        <v>1.4015770732352982E-3</v>
      </c>
      <c r="D119" s="267">
        <f t="shared" si="19"/>
        <v>1.5539438474746459E-3</v>
      </c>
      <c r="E119" s="267">
        <f t="shared" si="19"/>
        <v>1.5793626560794234E-3</v>
      </c>
      <c r="F119" s="267">
        <f t="shared" si="19"/>
        <v>1.5782060328109464E-3</v>
      </c>
      <c r="G119" s="267">
        <f t="shared" si="19"/>
        <v>1.5580282148061882E-3</v>
      </c>
      <c r="H119" s="267">
        <f t="shared" si="19"/>
        <v>1.557896263888891E-3</v>
      </c>
      <c r="I119" s="267">
        <f t="shared" si="19"/>
        <v>1.5571217700452531E-3</v>
      </c>
      <c r="J119" s="267">
        <f t="shared" si="19"/>
        <v>1.5677665955499754E-3</v>
      </c>
      <c r="K119" s="267">
        <f t="shared" si="19"/>
        <v>1.6142334735190389E-3</v>
      </c>
      <c r="L119" s="267">
        <f t="shared" si="19"/>
        <v>1.6674806868843877E-3</v>
      </c>
      <c r="M119" s="267">
        <f t="shared" si="19"/>
        <v>1.6127824208553667E-3</v>
      </c>
      <c r="N119" s="267">
        <f t="shared" si="19"/>
        <v>1.5524553220907817E-3</v>
      </c>
      <c r="O119" s="267">
        <f t="shared" si="19"/>
        <v>1.5962144069877171E-3</v>
      </c>
      <c r="P119" s="267">
        <f t="shared" si="19"/>
        <v>1.6481384288151997E-3</v>
      </c>
      <c r="Q119" s="267">
        <f t="shared" si="19"/>
        <v>1.6631259429677294E-3</v>
      </c>
      <c r="R119" s="267">
        <f t="shared" si="19"/>
        <v>1.6737819534343224E-3</v>
      </c>
      <c r="S119" s="267">
        <f t="shared" si="19"/>
        <v>1.6544994996871463E-3</v>
      </c>
      <c r="T119" s="267">
        <f t="shared" si="19"/>
        <v>1.6662882756609419E-3</v>
      </c>
      <c r="U119" s="267">
        <f t="shared" si="19"/>
        <v>1.6672364645981511E-3</v>
      </c>
      <c r="V119" s="267">
        <f t="shared" si="19"/>
        <v>1.6507926100670712E-3</v>
      </c>
      <c r="W119" s="267">
        <f t="shared" si="19"/>
        <v>1.6666834622852292E-3</v>
      </c>
      <c r="X119" s="267">
        <f t="shared" si="19"/>
        <v>1.6655122546518453E-3</v>
      </c>
      <c r="Y119" s="267">
        <f t="shared" si="19"/>
        <v>1.7093104837466791E-3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3.6075087496502178E-2</v>
      </c>
      <c r="C120" s="267">
        <f t="shared" si="20"/>
        <v>3.5039426830882452E-2</v>
      </c>
      <c r="D120" s="267">
        <f t="shared" si="20"/>
        <v>3.884859618686614E-2</v>
      </c>
      <c r="E120" s="267">
        <f t="shared" si="20"/>
        <v>3.9484066401985582E-2</v>
      </c>
      <c r="F120" s="267">
        <f t="shared" si="20"/>
        <v>3.945515082027367E-2</v>
      </c>
      <c r="G120" s="267">
        <f t="shared" si="20"/>
        <v>3.8950705370154715E-2</v>
      </c>
      <c r="H120" s="267">
        <f t="shared" si="20"/>
        <v>3.8947406597222269E-2</v>
      </c>
      <c r="I120" s="267">
        <f t="shared" si="20"/>
        <v>3.8928044251131326E-2</v>
      </c>
      <c r="J120" s="267">
        <f t="shared" si="20"/>
        <v>3.9194164888749397E-2</v>
      </c>
      <c r="K120" s="267">
        <f t="shared" si="20"/>
        <v>4.0355836837975993E-2</v>
      </c>
      <c r="L120" s="267">
        <f t="shared" si="20"/>
        <v>4.1687017172109674E-2</v>
      </c>
      <c r="M120" s="267">
        <f t="shared" si="20"/>
        <v>4.0319560521384162E-2</v>
      </c>
      <c r="N120" s="267">
        <f t="shared" si="20"/>
        <v>3.8811383052269534E-2</v>
      </c>
      <c r="O120" s="267">
        <f t="shared" si="20"/>
        <v>3.9905360174692941E-2</v>
      </c>
      <c r="P120" s="267">
        <f t="shared" si="20"/>
        <v>4.1203460720379996E-2</v>
      </c>
      <c r="Q120" s="267">
        <f t="shared" si="20"/>
        <v>4.1578148574193216E-2</v>
      </c>
      <c r="R120" s="267">
        <f t="shared" si="20"/>
        <v>4.18445488358581E-2</v>
      </c>
      <c r="S120" s="267">
        <f t="shared" si="20"/>
        <v>4.1362487492178669E-2</v>
      </c>
      <c r="T120" s="267">
        <f t="shared" si="20"/>
        <v>4.1657206891523565E-2</v>
      </c>
      <c r="U120" s="267">
        <f t="shared" si="20"/>
        <v>4.1680911614953783E-2</v>
      </c>
      <c r="V120" s="267">
        <f t="shared" si="20"/>
        <v>4.1269815251676771E-2</v>
      </c>
      <c r="W120" s="267">
        <f t="shared" si="20"/>
        <v>4.1667086557130736E-2</v>
      </c>
      <c r="X120" s="267">
        <f t="shared" si="20"/>
        <v>4.1637806366296139E-2</v>
      </c>
      <c r="Y120" s="267">
        <f t="shared" si="20"/>
        <v>4.2732762093666977E-2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9.0187718741255481E-4</v>
      </c>
      <c r="C121" s="267">
        <f t="shared" si="21"/>
        <v>8.7598567077206151E-4</v>
      </c>
      <c r="D121" s="267">
        <f t="shared" si="21"/>
        <v>9.7121490467165408E-4</v>
      </c>
      <c r="E121" s="267">
        <f t="shared" si="21"/>
        <v>9.8710166004964016E-4</v>
      </c>
      <c r="F121" s="267">
        <f t="shared" si="21"/>
        <v>9.8637877050684235E-4</v>
      </c>
      <c r="G121" s="267">
        <f t="shared" si="21"/>
        <v>9.7376763425386758E-4</v>
      </c>
      <c r="H121" s="267">
        <f t="shared" si="21"/>
        <v>9.7368516493055745E-4</v>
      </c>
      <c r="I121" s="267">
        <f t="shared" si="21"/>
        <v>9.732011062782833E-4</v>
      </c>
      <c r="J121" s="267">
        <f t="shared" si="21"/>
        <v>9.798541222187354E-4</v>
      </c>
      <c r="K121" s="267">
        <f t="shared" si="21"/>
        <v>1.0088959209493995E-3</v>
      </c>
      <c r="L121" s="267">
        <f t="shared" si="21"/>
        <v>1.0421754293027424E-3</v>
      </c>
      <c r="M121" s="267">
        <f t="shared" si="21"/>
        <v>1.007989013034605E-3</v>
      </c>
      <c r="N121" s="267">
        <f t="shared" si="21"/>
        <v>9.7028457630673841E-4</v>
      </c>
      <c r="O121" s="267">
        <f t="shared" si="21"/>
        <v>9.9763400436732362E-4</v>
      </c>
      <c r="P121" s="267">
        <f t="shared" si="21"/>
        <v>1.0300865180095005E-3</v>
      </c>
      <c r="Q121" s="267">
        <f t="shared" si="21"/>
        <v>1.0394537143548308E-3</v>
      </c>
      <c r="R121" s="267">
        <f t="shared" si="21"/>
        <v>1.0461137208964521E-3</v>
      </c>
      <c r="S121" s="267">
        <f t="shared" si="21"/>
        <v>1.0340621873044669E-3</v>
      </c>
      <c r="T121" s="267">
        <f t="shared" si="21"/>
        <v>1.0414301722880893E-3</v>
      </c>
      <c r="U121" s="267">
        <f t="shared" si="21"/>
        <v>1.042022790373845E-3</v>
      </c>
      <c r="V121" s="267">
        <f t="shared" si="21"/>
        <v>1.0317453812919198E-3</v>
      </c>
      <c r="W121" s="267">
        <f t="shared" si="21"/>
        <v>1.0416771639282687E-3</v>
      </c>
      <c r="X121" s="267">
        <f t="shared" si="21"/>
        <v>1.0409451591574042E-3</v>
      </c>
      <c r="Y121" s="267">
        <f t="shared" si="21"/>
        <v>1.0683190523416751E-3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1.3926815466060805E-3</v>
      </c>
      <c r="C122" s="268">
        <f t="shared" si="22"/>
        <v>1.3837052727723705E-3</v>
      </c>
      <c r="D122" s="268">
        <f t="shared" si="22"/>
        <v>1.5026642715318128E-3</v>
      </c>
      <c r="E122" s="268">
        <f t="shared" si="22"/>
        <v>1.5384073205883739E-3</v>
      </c>
      <c r="F122" s="268">
        <f t="shared" si="22"/>
        <v>1.5615956489211812E-3</v>
      </c>
      <c r="G122" s="268">
        <f t="shared" si="22"/>
        <v>1.579367407283021E-3</v>
      </c>
      <c r="H122" s="268">
        <f t="shared" si="22"/>
        <v>1.6193858383830361E-3</v>
      </c>
      <c r="I122" s="268">
        <f t="shared" si="22"/>
        <v>1.5159190644031947E-3</v>
      </c>
      <c r="J122" s="268">
        <f t="shared" si="22"/>
        <v>1.5544374692629467E-3</v>
      </c>
      <c r="K122" s="268">
        <f t="shared" si="22"/>
        <v>1.6485903828862033E-3</v>
      </c>
      <c r="L122" s="268">
        <f t="shared" si="22"/>
        <v>1.7832653277250602E-3</v>
      </c>
      <c r="M122" s="268">
        <f t="shared" si="22"/>
        <v>1.8932917289102057E-3</v>
      </c>
      <c r="N122" s="268">
        <f t="shared" si="22"/>
        <v>1.9990256475584762E-3</v>
      </c>
      <c r="O122" s="268">
        <f t="shared" si="22"/>
        <v>2.2381247792498415E-3</v>
      </c>
      <c r="P122" s="268">
        <f t="shared" si="22"/>
        <v>2.4047832028544682E-3</v>
      </c>
      <c r="Q122" s="268">
        <f t="shared" si="22"/>
        <v>2.6010626272182221E-3</v>
      </c>
      <c r="R122" s="268">
        <f t="shared" si="22"/>
        <v>2.8387513262877581E-3</v>
      </c>
      <c r="S122" s="268">
        <f t="shared" si="22"/>
        <v>3.0353383180014575E-3</v>
      </c>
      <c r="T122" s="268">
        <f t="shared" si="22"/>
        <v>3.3861797971517444E-3</v>
      </c>
      <c r="U122" s="268">
        <f t="shared" si="22"/>
        <v>3.7456422153150154E-3</v>
      </c>
      <c r="V122" s="268">
        <f t="shared" si="22"/>
        <v>4.3602114106634417E-3</v>
      </c>
      <c r="W122" s="268">
        <f t="shared" si="22"/>
        <v>4.5810697936824046E-3</v>
      </c>
      <c r="X122" s="268">
        <f t="shared" si="22"/>
        <v>6.883043400006188E-3</v>
      </c>
      <c r="Y122" s="268">
        <f t="shared" si="22"/>
        <v>8.8494599953271164E-3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0.20922592020656072</v>
      </c>
      <c r="C123" s="269">
        <f t="shared" si="23"/>
        <v>0.23016949039442017</v>
      </c>
      <c r="D123" s="269">
        <f t="shared" si="23"/>
        <v>0.18512318506014838</v>
      </c>
      <c r="E123" s="269">
        <f t="shared" si="23"/>
        <v>0.17678419130831269</v>
      </c>
      <c r="F123" s="269">
        <f t="shared" si="23"/>
        <v>0.17230199183328931</v>
      </c>
      <c r="G123" s="269">
        <f t="shared" si="23"/>
        <v>0.18637900139640884</v>
      </c>
      <c r="H123" s="269">
        <f t="shared" si="23"/>
        <v>0.19035623328407611</v>
      </c>
      <c r="I123" s="269">
        <f t="shared" si="23"/>
        <v>0.19023947813991343</v>
      </c>
      <c r="J123" s="269">
        <f t="shared" si="23"/>
        <v>0.19050055288861698</v>
      </c>
      <c r="K123" s="269">
        <f t="shared" si="23"/>
        <v>0.18066343773537155</v>
      </c>
      <c r="L123" s="269">
        <f t="shared" si="23"/>
        <v>0.13908090037861273</v>
      </c>
      <c r="M123" s="269">
        <f t="shared" si="23"/>
        <v>0.14027590746237939</v>
      </c>
      <c r="N123" s="269">
        <f t="shared" si="23"/>
        <v>0.15433354965092713</v>
      </c>
      <c r="O123" s="269">
        <f t="shared" si="23"/>
        <v>0.15280524511073212</v>
      </c>
      <c r="P123" s="269">
        <f t="shared" si="23"/>
        <v>0.14887986712235296</v>
      </c>
      <c r="Q123" s="269">
        <f t="shared" si="23"/>
        <v>0.14652254990611122</v>
      </c>
      <c r="R123" s="269">
        <f t="shared" si="23"/>
        <v>0.14294353040412258</v>
      </c>
      <c r="S123" s="269">
        <f t="shared" si="23"/>
        <v>0.14377607378617568</v>
      </c>
      <c r="T123" s="269">
        <f t="shared" si="23"/>
        <v>0.14601797116473275</v>
      </c>
      <c r="U123" s="269">
        <f t="shared" si="23"/>
        <v>0.1396235649467405</v>
      </c>
      <c r="V123" s="269">
        <f t="shared" si="23"/>
        <v>0.15036389149581936</v>
      </c>
      <c r="W123" s="269">
        <f t="shared" si="23"/>
        <v>0.14804003163614859</v>
      </c>
      <c r="X123" s="269">
        <f t="shared" si="23"/>
        <v>0.14669624720896618</v>
      </c>
      <c r="Y123" s="269">
        <f t="shared" si="23"/>
        <v>0.13176402650122696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0.2679317568795242</v>
      </c>
      <c r="C124" s="269">
        <f t="shared" si="24"/>
        <v>0.26023984534369171</v>
      </c>
      <c r="D124" s="269">
        <f t="shared" si="24"/>
        <v>0.28853076599355343</v>
      </c>
      <c r="E124" s="269">
        <f t="shared" si="24"/>
        <v>0.29325043995686845</v>
      </c>
      <c r="F124" s="269">
        <f t="shared" si="24"/>
        <v>0.29303568226265575</v>
      </c>
      <c r="G124" s="269">
        <f t="shared" si="24"/>
        <v>0.28928913679098206</v>
      </c>
      <c r="H124" s="269">
        <f t="shared" si="24"/>
        <v>0.28926463661402696</v>
      </c>
      <c r="I124" s="269">
        <f t="shared" si="24"/>
        <v>0.28912083135212829</v>
      </c>
      <c r="J124" s="269">
        <f t="shared" si="24"/>
        <v>0.29109732468664407</v>
      </c>
      <c r="K124" s="269">
        <f t="shared" si="24"/>
        <v>0.29972512929845868</v>
      </c>
      <c r="L124" s="269">
        <f t="shared" si="24"/>
        <v>0.30961188246801108</v>
      </c>
      <c r="M124" s="269">
        <f t="shared" si="24"/>
        <v>0.29945570300147462</v>
      </c>
      <c r="N124" s="269">
        <f t="shared" si="24"/>
        <v>0.28825438189517988</v>
      </c>
      <c r="O124" s="269">
        <f t="shared" si="24"/>
        <v>0.29637941312137772</v>
      </c>
      <c r="P124" s="269">
        <f t="shared" si="24"/>
        <v>0.30602048079296507</v>
      </c>
      <c r="Q124" s="269">
        <f t="shared" si="24"/>
        <v>0.30880330910802695</v>
      </c>
      <c r="R124" s="269">
        <f t="shared" si="24"/>
        <v>0.31078187922647621</v>
      </c>
      <c r="S124" s="269">
        <f t="shared" si="24"/>
        <v>0.30720158180520868</v>
      </c>
      <c r="T124" s="269">
        <f t="shared" si="24"/>
        <v>0.30939047979362266</v>
      </c>
      <c r="U124" s="269">
        <f t="shared" si="24"/>
        <v>0.30956653614263702</v>
      </c>
      <c r="V124" s="269">
        <f t="shared" si="24"/>
        <v>0.30651329972650154</v>
      </c>
      <c r="W124" s="269">
        <f t="shared" si="24"/>
        <v>0.3094638566402837</v>
      </c>
      <c r="X124" s="269">
        <f t="shared" si="24"/>
        <v>0.30924639097307399</v>
      </c>
      <c r="Y124" s="269">
        <f t="shared" si="24"/>
        <v>0.31737869035469596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0.32641052893029143</v>
      </c>
      <c r="C125" s="269">
        <f t="shared" si="25"/>
        <v>0.316756745778635</v>
      </c>
      <c r="D125" s="269">
        <f t="shared" si="25"/>
        <v>0.33801420488013434</v>
      </c>
      <c r="E125" s="269">
        <f t="shared" si="25"/>
        <v>0.34209555048388379</v>
      </c>
      <c r="F125" s="269">
        <f t="shared" si="25"/>
        <v>0.34581306564415365</v>
      </c>
      <c r="G125" s="269">
        <f t="shared" si="25"/>
        <v>0.3420931522102254</v>
      </c>
      <c r="H125" s="269">
        <f t="shared" si="25"/>
        <v>0.33601130947492452</v>
      </c>
      <c r="I125" s="269">
        <f t="shared" si="25"/>
        <v>0.33966035402818323</v>
      </c>
      <c r="J125" s="269">
        <f t="shared" si="25"/>
        <v>0.33873193312984834</v>
      </c>
      <c r="K125" s="269">
        <f t="shared" si="25"/>
        <v>0.34058261969649883</v>
      </c>
      <c r="L125" s="269">
        <f t="shared" si="25"/>
        <v>0.34994963694885128</v>
      </c>
      <c r="M125" s="269">
        <f t="shared" si="25"/>
        <v>0.3384091575735762</v>
      </c>
      <c r="N125" s="269">
        <f t="shared" si="25"/>
        <v>0.32656607514228359</v>
      </c>
      <c r="O125" s="269">
        <f t="shared" si="25"/>
        <v>0.33500205440706954</v>
      </c>
      <c r="P125" s="269">
        <f t="shared" si="25"/>
        <v>0.34267864609204063</v>
      </c>
      <c r="Q125" s="269">
        <f t="shared" si="25"/>
        <v>0.3452942572711431</v>
      </c>
      <c r="R125" s="269">
        <f t="shared" si="25"/>
        <v>0.34488085051944356</v>
      </c>
      <c r="S125" s="269">
        <f t="shared" si="25"/>
        <v>0.34279757389536009</v>
      </c>
      <c r="T125" s="269">
        <f t="shared" si="25"/>
        <v>0.34488032912219591</v>
      </c>
      <c r="U125" s="269">
        <f t="shared" si="25"/>
        <v>0.34285458503810468</v>
      </c>
      <c r="V125" s="269">
        <f t="shared" si="25"/>
        <v>0.34085792150908856</v>
      </c>
      <c r="W125" s="269">
        <f t="shared" si="25"/>
        <v>0.34462326190196824</v>
      </c>
      <c r="X125" s="269">
        <f t="shared" si="25"/>
        <v>0.34129771300420514</v>
      </c>
      <c r="Y125" s="269">
        <f t="shared" si="25"/>
        <v>0.34906616235843257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0.21540358020076797</v>
      </c>
      <c r="C126" s="270">
        <f t="shared" si="26"/>
        <v>0.20948884349114372</v>
      </c>
      <c r="D126" s="270">
        <f t="shared" si="26"/>
        <v>0.20049005387721006</v>
      </c>
      <c r="E126" s="270">
        <f t="shared" si="26"/>
        <v>0.20380104980448599</v>
      </c>
      <c r="F126" s="270">
        <f t="shared" si="26"/>
        <v>0.22052679956307691</v>
      </c>
      <c r="G126" s="270">
        <f t="shared" si="26"/>
        <v>0.21274852271504471</v>
      </c>
      <c r="H126" s="270">
        <f t="shared" si="26"/>
        <v>0.19535327105845024</v>
      </c>
      <c r="I126" s="270">
        <f t="shared" si="26"/>
        <v>0.20805357058653007</v>
      </c>
      <c r="J126" s="270">
        <f t="shared" si="26"/>
        <v>0.19943001322834053</v>
      </c>
      <c r="K126" s="270">
        <f t="shared" si="26"/>
        <v>0.17961427791350848</v>
      </c>
      <c r="L126" s="270">
        <f t="shared" si="26"/>
        <v>0.20745439235729241</v>
      </c>
      <c r="M126" s="270">
        <f t="shared" si="26"/>
        <v>0.19281528717046229</v>
      </c>
      <c r="N126" s="270">
        <f t="shared" si="26"/>
        <v>0.17821842331459128</v>
      </c>
      <c r="O126" s="270">
        <f t="shared" si="26"/>
        <v>0.18563550785722674</v>
      </c>
      <c r="P126" s="270">
        <f t="shared" si="26"/>
        <v>0.17825588355277888</v>
      </c>
      <c r="Q126" s="270">
        <f t="shared" si="26"/>
        <v>0.17696536706083202</v>
      </c>
      <c r="R126" s="270">
        <f t="shared" si="26"/>
        <v>0.17358442306541283</v>
      </c>
      <c r="S126" s="270">
        <f t="shared" si="26"/>
        <v>0.17450119077043277</v>
      </c>
      <c r="T126" s="270">
        <f t="shared" si="26"/>
        <v>0.17730733049195865</v>
      </c>
      <c r="U126" s="270">
        <f t="shared" si="26"/>
        <v>0.16637372145985035</v>
      </c>
      <c r="V126" s="270">
        <f t="shared" si="26"/>
        <v>0.16666456403658408</v>
      </c>
      <c r="W126" s="270">
        <f t="shared" si="26"/>
        <v>0.18070511091495287</v>
      </c>
      <c r="X126" s="270">
        <f t="shared" si="26"/>
        <v>0.15244915267601805</v>
      </c>
      <c r="Y126" s="270">
        <f t="shared" si="26"/>
        <v>0.16235051764014524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0.11100694872952346</v>
      </c>
      <c r="C127" s="270">
        <f t="shared" si="27"/>
        <v>0.10726790228749135</v>
      </c>
      <c r="D127" s="270">
        <f t="shared" si="27"/>
        <v>0.13752415100292414</v>
      </c>
      <c r="E127" s="270">
        <f t="shared" si="27"/>
        <v>0.1382945006793978</v>
      </c>
      <c r="F127" s="270">
        <f t="shared" si="27"/>
        <v>0.12528626608107676</v>
      </c>
      <c r="G127" s="270">
        <f t="shared" si="27"/>
        <v>0.12934462949518069</v>
      </c>
      <c r="H127" s="270">
        <f t="shared" si="27"/>
        <v>0.14065803841647428</v>
      </c>
      <c r="I127" s="270">
        <f t="shared" si="27"/>
        <v>0.13160678344165325</v>
      </c>
      <c r="J127" s="270">
        <f t="shared" si="27"/>
        <v>0.13930191990150792</v>
      </c>
      <c r="K127" s="270">
        <f t="shared" si="27"/>
        <v>0.16096834178299033</v>
      </c>
      <c r="L127" s="270">
        <f t="shared" si="27"/>
        <v>0.14249524459155885</v>
      </c>
      <c r="M127" s="270">
        <f t="shared" si="27"/>
        <v>0.145593870403114</v>
      </c>
      <c r="N127" s="270">
        <f t="shared" si="27"/>
        <v>0.14834765182769238</v>
      </c>
      <c r="O127" s="270">
        <f t="shared" si="27"/>
        <v>0.14936654654984266</v>
      </c>
      <c r="P127" s="270">
        <f t="shared" si="27"/>
        <v>0.16442276253926166</v>
      </c>
      <c r="Q127" s="270">
        <f t="shared" si="27"/>
        <v>0.16832889021031111</v>
      </c>
      <c r="R127" s="270">
        <f t="shared" si="27"/>
        <v>0.17129642745403073</v>
      </c>
      <c r="S127" s="270">
        <f t="shared" si="27"/>
        <v>0.1682963831249274</v>
      </c>
      <c r="T127" s="270">
        <f t="shared" si="27"/>
        <v>0.16757299863023731</v>
      </c>
      <c r="U127" s="270">
        <f t="shared" si="27"/>
        <v>0.17648086357825429</v>
      </c>
      <c r="V127" s="270">
        <f t="shared" si="27"/>
        <v>0.17419335747250453</v>
      </c>
      <c r="W127" s="270">
        <f t="shared" si="27"/>
        <v>0.16391815098701534</v>
      </c>
      <c r="X127" s="270">
        <f t="shared" si="27"/>
        <v>0.18884856032818709</v>
      </c>
      <c r="Y127" s="270">
        <f t="shared" si="27"/>
        <v>0.18671564471828733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0.15466622079220038</v>
      </c>
      <c r="C128" s="269">
        <f t="shared" si="28"/>
        <v>0.15223636562447354</v>
      </c>
      <c r="D128" s="269">
        <f t="shared" si="28"/>
        <v>0.14335235760930332</v>
      </c>
      <c r="E128" s="269">
        <f t="shared" si="28"/>
        <v>0.14214341181049178</v>
      </c>
      <c r="F128" s="269">
        <f t="shared" si="28"/>
        <v>0.1431320259295418</v>
      </c>
      <c r="G128" s="269">
        <f t="shared" si="28"/>
        <v>0.13706824605289661</v>
      </c>
      <c r="H128" s="269">
        <f t="shared" si="28"/>
        <v>0.13916103041850278</v>
      </c>
      <c r="I128" s="269">
        <f t="shared" si="28"/>
        <v>0.13589768212372616</v>
      </c>
      <c r="J128" s="269">
        <f t="shared" si="28"/>
        <v>0.13425219162453345</v>
      </c>
      <c r="K128" s="269">
        <f t="shared" si="28"/>
        <v>0.13221659499389343</v>
      </c>
      <c r="L128" s="269">
        <f t="shared" si="28"/>
        <v>0.15292091653234974</v>
      </c>
      <c r="M128" s="269">
        <f t="shared" si="28"/>
        <v>0.174842910434929</v>
      </c>
      <c r="N128" s="269">
        <f t="shared" si="28"/>
        <v>0.18541179199866428</v>
      </c>
      <c r="O128" s="269">
        <f t="shared" si="28"/>
        <v>0.16891567887175352</v>
      </c>
      <c r="P128" s="269">
        <f t="shared" si="28"/>
        <v>0.15390398937616975</v>
      </c>
      <c r="Q128" s="269">
        <f t="shared" si="28"/>
        <v>0.15024726139715297</v>
      </c>
      <c r="R128" s="269">
        <f t="shared" si="28"/>
        <v>0.15172529098682652</v>
      </c>
      <c r="S128" s="269">
        <f t="shared" si="28"/>
        <v>0.15689922636155407</v>
      </c>
      <c r="T128" s="269">
        <f t="shared" si="28"/>
        <v>0.1497050035050532</v>
      </c>
      <c r="U128" s="269">
        <f t="shared" si="28"/>
        <v>0.15756310625522343</v>
      </c>
      <c r="V128" s="269">
        <f t="shared" si="28"/>
        <v>0.15171818276850299</v>
      </c>
      <c r="W128" s="269">
        <f t="shared" si="28"/>
        <v>0.14666068673148724</v>
      </c>
      <c r="X128" s="269">
        <f t="shared" si="28"/>
        <v>0.14927828060255185</v>
      </c>
      <c r="Y128" s="269">
        <f t="shared" si="28"/>
        <v>0.14511793274368007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3.1621045514283311E-2</v>
      </c>
      <c r="C129" s="270">
        <f t="shared" si="29"/>
        <v>3.4085182529531875E-2</v>
      </c>
      <c r="D129" s="270">
        <f t="shared" si="29"/>
        <v>3.1934992655460306E-2</v>
      </c>
      <c r="E129" s="270">
        <f t="shared" si="29"/>
        <v>3.1942951696854113E-2</v>
      </c>
      <c r="F129" s="270">
        <f t="shared" si="29"/>
        <v>3.3750120008830688E-2</v>
      </c>
      <c r="G129" s="270">
        <f t="shared" si="29"/>
        <v>3.3622917258343391E-2</v>
      </c>
      <c r="H129" s="270">
        <f t="shared" si="29"/>
        <v>3.3832090070950178E-2</v>
      </c>
      <c r="I129" s="270">
        <f t="shared" si="29"/>
        <v>3.5661369631653859E-2</v>
      </c>
      <c r="J129" s="270">
        <f t="shared" si="29"/>
        <v>3.5197424657839191E-2</v>
      </c>
      <c r="K129" s="270">
        <f t="shared" si="29"/>
        <v>3.2449348598586066E-2</v>
      </c>
      <c r="L129" s="270">
        <f t="shared" si="29"/>
        <v>3.9360554802029941E-2</v>
      </c>
      <c r="M129" s="270">
        <f t="shared" si="29"/>
        <v>3.6583060937419323E-2</v>
      </c>
      <c r="N129" s="270">
        <f t="shared" si="29"/>
        <v>3.38135815679622E-2</v>
      </c>
      <c r="O129" s="270">
        <f t="shared" si="29"/>
        <v>3.5220833346506837E-2</v>
      </c>
      <c r="P129" s="270">
        <f t="shared" si="29"/>
        <v>3.3820688941015767E-2</v>
      </c>
      <c r="Q129" s="270">
        <f t="shared" si="29"/>
        <v>3.3575837797942765E-2</v>
      </c>
      <c r="R129" s="270">
        <f t="shared" si="29"/>
        <v>3.2934367497400266E-2</v>
      </c>
      <c r="S129" s="270">
        <f t="shared" si="29"/>
        <v>3.3108306863465956E-2</v>
      </c>
      <c r="T129" s="270">
        <f t="shared" si="29"/>
        <v>3.364071890370391E-2</v>
      </c>
      <c r="U129" s="270">
        <f t="shared" si="29"/>
        <v>3.1566272985243511E-2</v>
      </c>
      <c r="V129" s="270">
        <f t="shared" si="29"/>
        <v>3.1621454873899661E-2</v>
      </c>
      <c r="W129" s="270">
        <f t="shared" si="29"/>
        <v>3.4285383598554972E-2</v>
      </c>
      <c r="X129" s="270">
        <f t="shared" si="29"/>
        <v>2.8924348914690558E-2</v>
      </c>
      <c r="Y129" s="270">
        <f t="shared" si="29"/>
        <v>3.0802946007078055E-2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9.553977065079744E-2</v>
      </c>
      <c r="C130" s="270">
        <f t="shared" si="30"/>
        <v>9.3953897905186948E-2</v>
      </c>
      <c r="D130" s="270">
        <f t="shared" si="30"/>
        <v>8.0778205097332301E-2</v>
      </c>
      <c r="E130" s="270">
        <f t="shared" si="30"/>
        <v>7.8910790104003911E-2</v>
      </c>
      <c r="F130" s="270">
        <f t="shared" si="30"/>
        <v>7.9659441642889836E-2</v>
      </c>
      <c r="G130" s="270">
        <f t="shared" si="30"/>
        <v>7.3989835013193617E-2</v>
      </c>
      <c r="H130" s="270">
        <f t="shared" si="30"/>
        <v>7.6241899868426125E-2</v>
      </c>
      <c r="I130" s="270">
        <f t="shared" si="30"/>
        <v>7.2499283298831402E-2</v>
      </c>
      <c r="J130" s="270">
        <f t="shared" si="30"/>
        <v>7.0677406527125647E-2</v>
      </c>
      <c r="K130" s="270">
        <f t="shared" si="30"/>
        <v>6.7962019913635638E-2</v>
      </c>
      <c r="L130" s="270">
        <f t="shared" si="30"/>
        <v>8.6524578973235344E-2</v>
      </c>
      <c r="M130" s="270">
        <f t="shared" si="30"/>
        <v>0.11063616098590814</v>
      </c>
      <c r="N130" s="270">
        <f t="shared" si="30"/>
        <v>0.12345204387733294</v>
      </c>
      <c r="O130" s="270">
        <f t="shared" si="30"/>
        <v>0.1053553629321784</v>
      </c>
      <c r="P130" s="270">
        <f t="shared" si="30"/>
        <v>8.8887185076547207E-2</v>
      </c>
      <c r="Q130" s="270">
        <f t="shared" si="30"/>
        <v>8.4734194251581324E-2</v>
      </c>
      <c r="R130" s="270">
        <f t="shared" si="30"/>
        <v>8.6290659968448452E-2</v>
      </c>
      <c r="S130" s="270">
        <f t="shared" si="30"/>
        <v>9.1859857756269675E-2</v>
      </c>
      <c r="T130" s="270">
        <f t="shared" si="30"/>
        <v>8.4270471411960396E-2</v>
      </c>
      <c r="U130" s="270">
        <f t="shared" si="30"/>
        <v>9.2512920861811163E-2</v>
      </c>
      <c r="V130" s="270">
        <f t="shared" si="30"/>
        <v>8.7046826588403792E-2</v>
      </c>
      <c r="W130" s="270">
        <f t="shared" si="30"/>
        <v>8.1274928290736057E-2</v>
      </c>
      <c r="X130" s="270">
        <f t="shared" si="30"/>
        <v>8.4523482288264493E-2</v>
      </c>
      <c r="Y130" s="270">
        <f t="shared" si="30"/>
        <v>7.888921781061492E-2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2.7505404627119649E-2</v>
      </c>
      <c r="C131" s="271">
        <f t="shared" si="31"/>
        <v>2.4197285189754704E-2</v>
      </c>
      <c r="D131" s="271">
        <f t="shared" si="31"/>
        <v>3.0639159856510705E-2</v>
      </c>
      <c r="E131" s="271">
        <f t="shared" si="31"/>
        <v>3.1289670009633751E-2</v>
      </c>
      <c r="F131" s="271">
        <f t="shared" si="31"/>
        <v>2.9722464277821284E-2</v>
      </c>
      <c r="G131" s="271">
        <f t="shared" si="31"/>
        <v>2.9455493781359584E-2</v>
      </c>
      <c r="H131" s="271">
        <f t="shared" si="31"/>
        <v>2.9087040479126476E-2</v>
      </c>
      <c r="I131" s="271">
        <f t="shared" si="31"/>
        <v>2.7737029193240909E-2</v>
      </c>
      <c r="J131" s="271">
        <f t="shared" si="31"/>
        <v>2.8377360439568615E-2</v>
      </c>
      <c r="K131" s="271">
        <f t="shared" si="31"/>
        <v>3.1805226481671743E-2</v>
      </c>
      <c r="L131" s="271">
        <f t="shared" si="31"/>
        <v>2.7035782757084431E-2</v>
      </c>
      <c r="M131" s="271">
        <f t="shared" si="31"/>
        <v>2.7623688511601529E-2</v>
      </c>
      <c r="N131" s="271">
        <f t="shared" si="31"/>
        <v>2.8146166553369142E-2</v>
      </c>
      <c r="O131" s="271">
        <f t="shared" si="31"/>
        <v>2.8339482593068267E-2</v>
      </c>
      <c r="P131" s="271">
        <f t="shared" si="31"/>
        <v>3.119611535860679E-2</v>
      </c>
      <c r="Q131" s="271">
        <f t="shared" si="31"/>
        <v>3.1937229347628875E-2</v>
      </c>
      <c r="R131" s="271">
        <f t="shared" si="31"/>
        <v>3.250026352097779E-2</v>
      </c>
      <c r="S131" s="271">
        <f t="shared" si="31"/>
        <v>3.1931061741818451E-2</v>
      </c>
      <c r="T131" s="271">
        <f t="shared" si="31"/>
        <v>3.1793813189388904E-2</v>
      </c>
      <c r="U131" s="271">
        <f t="shared" si="31"/>
        <v>3.3483912408168746E-2</v>
      </c>
      <c r="V131" s="271">
        <f t="shared" si="31"/>
        <v>3.3049901306199538E-2</v>
      </c>
      <c r="W131" s="271">
        <f t="shared" si="31"/>
        <v>3.1100374842196202E-2</v>
      </c>
      <c r="X131" s="271">
        <f t="shared" si="31"/>
        <v>3.5830449399596807E-2</v>
      </c>
      <c r="Y131" s="271">
        <f t="shared" si="31"/>
        <v>3.5425768925987089E-2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364.64996549029621</v>
      </c>
      <c r="C136" s="272">
        <f t="shared" si="32"/>
        <v>390.999757964747</v>
      </c>
      <c r="D136" s="272">
        <f t="shared" si="32"/>
        <v>343.22480095785704</v>
      </c>
      <c r="E136" s="272">
        <f t="shared" si="32"/>
        <v>298.74393102228152</v>
      </c>
      <c r="F136" s="272">
        <f t="shared" si="32"/>
        <v>299.08335843405075</v>
      </c>
      <c r="G136" s="272">
        <f t="shared" si="32"/>
        <v>340.82841595827961</v>
      </c>
      <c r="H136" s="272">
        <f t="shared" si="32"/>
        <v>292.82799457620985</v>
      </c>
      <c r="I136" s="272">
        <f t="shared" si="32"/>
        <v>272.50564153954571</v>
      </c>
      <c r="J136" s="272">
        <f t="shared" si="32"/>
        <v>287.97750626943628</v>
      </c>
      <c r="K136" s="272">
        <f t="shared" si="32"/>
        <v>351.39825648760262</v>
      </c>
      <c r="L136" s="272">
        <f t="shared" si="32"/>
        <v>240.69494861325336</v>
      </c>
      <c r="M136" s="272">
        <f t="shared" si="32"/>
        <v>232.60286461706019</v>
      </c>
      <c r="N136" s="272">
        <f t="shared" si="32"/>
        <v>240.14124367602511</v>
      </c>
      <c r="O136" s="272">
        <f t="shared" si="32"/>
        <v>227.32583152841551</v>
      </c>
      <c r="P136" s="272">
        <f t="shared" si="32"/>
        <v>201.35922543332475</v>
      </c>
      <c r="Q136" s="272">
        <f t="shared" si="32"/>
        <v>198.59179064873229</v>
      </c>
      <c r="R136" s="272">
        <f t="shared" si="32"/>
        <v>191.18559832435028</v>
      </c>
      <c r="S136" s="272">
        <f t="shared" si="32"/>
        <v>231.38463819335604</v>
      </c>
      <c r="T136" s="272">
        <f t="shared" si="32"/>
        <v>219.31184877920325</v>
      </c>
      <c r="U136" s="272">
        <f t="shared" si="32"/>
        <v>211.40489512602107</v>
      </c>
      <c r="V136" s="272">
        <f t="shared" si="32"/>
        <v>214.67005876220512</v>
      </c>
      <c r="W136" s="272">
        <f t="shared" si="32"/>
        <v>222.52596828525208</v>
      </c>
      <c r="X136" s="272">
        <f t="shared" si="32"/>
        <v>203.65136124464402</v>
      </c>
      <c r="Y136" s="272">
        <f t="shared" si="32"/>
        <v>207.66860034619671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0.49083665055285736</v>
      </c>
      <c r="C137" s="273">
        <f>IF(C$6=0,0,C$6/ISI!C$8*1000)</f>
        <v>0.47512447183980694</v>
      </c>
      <c r="D137" s="273">
        <f>IF(D$6=0,0,D$6/ISI!D$8*1000)</f>
        <v>0.53436738150034779</v>
      </c>
      <c r="E137" s="273">
        <f>IF(E$6=0,0,E$6/ISI!E$8*1000)</f>
        <v>0.48498351853246408</v>
      </c>
      <c r="F137" s="273">
        <f>IF(F$6=0,0,F$6/ISI!F$8*1000)</f>
        <v>0.50456088982684322</v>
      </c>
      <c r="G137" s="273">
        <f>IF(G$6=0,0,G$6/ISI!G$8*1000)</f>
        <v>0.5380912362658512</v>
      </c>
      <c r="H137" s="273">
        <f>IF(H$6=0,0,H$6/ISI!H$8*1000)</f>
        <v>0.45598174332049224</v>
      </c>
      <c r="I137" s="273">
        <f>IF(I$6=0,0,I$6/ISI!I$8*1000)</f>
        <v>0.42617116915325043</v>
      </c>
      <c r="J137" s="273">
        <f>IF(J$6=0,0,J$6/ISI!J$8*1000)</f>
        <v>0.46002368034282864</v>
      </c>
      <c r="K137" s="273">
        <f>IF(K$6=0,0,K$6/ISI!K$8*1000)</f>
        <v>0.58758593738690967</v>
      </c>
      <c r="L137" s="273">
        <f>IF(L$6=0,0,L$6/ISI!L$8*1000)</f>
        <v>0.4592382165648467</v>
      </c>
      <c r="M137" s="273">
        <f>IF(M$6=0,0,M$6/ISI!M$8*1000)</f>
        <v>0.42121129595068241</v>
      </c>
      <c r="N137" s="273">
        <f>IF(N$6=0,0,N$6/ISI!N$8*1000)</f>
        <v>0.39825334556258185</v>
      </c>
      <c r="O137" s="273">
        <f>IF(O$6=0,0,O$6/ISI!O$8*1000)</f>
        <v>0.39759503673579499</v>
      </c>
      <c r="P137" s="273">
        <f>IF(P$6=0,0,P$6/ISI!P$8*1000)</f>
        <v>0.37009411109549273</v>
      </c>
      <c r="Q137" s="273">
        <f>IF(Q$6=0,0,Q$6/ISI!Q$8*1000)</f>
        <v>0.36876371120059986</v>
      </c>
      <c r="R137" s="273">
        <f>IF(R$6=0,0,R$6/ISI!R$8*1000)</f>
        <v>0.36989122874275432</v>
      </c>
      <c r="S137" s="273">
        <f>IF(S$6=0,0,S$6/ISI!S$8*1000)</f>
        <v>0.42124779545379254</v>
      </c>
      <c r="T137" s="273">
        <f>IF(T$6=0,0,T$6/ISI!T$8*1000)</f>
        <v>0.40755918778184869</v>
      </c>
      <c r="U137" s="273">
        <f>IF(U$6=0,0,U$6/ISI!U$8*1000)</f>
        <v>0.40350706400104364</v>
      </c>
      <c r="V137" s="273">
        <f>IF(V$6=0,0,V$6/ISI!V$8*1000)</f>
        <v>0.39380366326226379</v>
      </c>
      <c r="W137" s="273">
        <f>IF(W$6=0,0,W$6/ISI!W$8*1000)</f>
        <v>0.42116835088070698</v>
      </c>
      <c r="X137" s="273">
        <f>IF(X$6=0,0,X$6/ISI!X$8*1000)</f>
        <v>0.38425816498477239</v>
      </c>
      <c r="Y137" s="273">
        <f>IF(Y$6=0,0,Y$6/ISI!Y$8*1000)</f>
        <v>0.41248557624388921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0.261779546961524</v>
      </c>
      <c r="C138" s="274">
        <f>IF(C$7=0,0,C$7/ISI!C$8*1000)</f>
        <v>0.2533997183145637</v>
      </c>
      <c r="D138" s="274">
        <f>IF(D$7=0,0,D$7/ISI!D$8*1000)</f>
        <v>0.28499593680018559</v>
      </c>
      <c r="E138" s="274">
        <f>IF(E$7=0,0,E$7/ISI!E$8*1000)</f>
        <v>0.25865787655064748</v>
      </c>
      <c r="F138" s="274">
        <f>IF(F$7=0,0,F$7/ISI!F$8*1000)</f>
        <v>0.269099141240983</v>
      </c>
      <c r="G138" s="274">
        <f>IF(G$7=0,0,G$7/ISI!G$8*1000)</f>
        <v>0.28698199267512076</v>
      </c>
      <c r="H138" s="274">
        <f>IF(H$7=0,0,H$7/ISI!H$8*1000)</f>
        <v>0.24319026310426245</v>
      </c>
      <c r="I138" s="274">
        <f>IF(I$7=0,0,I$7/ISI!I$8*1000)</f>
        <v>0.22729129021506689</v>
      </c>
      <c r="J138" s="274">
        <f>IF(J$7=0,0,J$7/ISI!J$8*1000)</f>
        <v>0.24534596284950858</v>
      </c>
      <c r="K138" s="274">
        <f>IF(K$7=0,0,K$7/ISI!K$8*1000)</f>
        <v>0.3133791666063519</v>
      </c>
      <c r="L138" s="274">
        <f>IF(L$7=0,0,L$7/ISI!L$8*1000)</f>
        <v>0.24492704883458474</v>
      </c>
      <c r="M138" s="274">
        <f>IF(M$7=0,0,M$7/ISI!M$8*1000)</f>
        <v>0.22464602450703061</v>
      </c>
      <c r="N138" s="274">
        <f>IF(N$7=0,0,N$7/ISI!N$8*1000)</f>
        <v>0.21240178430004372</v>
      </c>
      <c r="O138" s="274">
        <f>IF(O$7=0,0,O$7/ISI!O$8*1000)</f>
        <v>0.21205068625909065</v>
      </c>
      <c r="P138" s="274">
        <f>IF(P$7=0,0,P$7/ISI!P$8*1000)</f>
        <v>0.19738352591759611</v>
      </c>
      <c r="Q138" s="274">
        <f>IF(Q$7=0,0,Q$7/ISI!Q$8*1000)</f>
        <v>0.19667397930698657</v>
      </c>
      <c r="R138" s="274">
        <f>IF(R$7=0,0,R$7/ISI!R$8*1000)</f>
        <v>0.19727532199613576</v>
      </c>
      <c r="S138" s="274">
        <f>IF(S$7=0,0,S$7/ISI!S$8*1000)</f>
        <v>0.22466549090868926</v>
      </c>
      <c r="T138" s="274">
        <f>IF(T$7=0,0,T$7/ISI!T$8*1000)</f>
        <v>0.2173649001503194</v>
      </c>
      <c r="U138" s="274">
        <f>IF(U$7=0,0,U$7/ISI!U$8*1000)</f>
        <v>0.21520376746722331</v>
      </c>
      <c r="V138" s="274">
        <f>IF(V$7=0,0,V$7/ISI!V$8*1000)</f>
        <v>0.21002862040654066</v>
      </c>
      <c r="W138" s="274">
        <f>IF(W$7=0,0,W$7/ISI!W$8*1000)</f>
        <v>0.22462312046971022</v>
      </c>
      <c r="X138" s="274">
        <f>IF(X$7=0,0,X$7/ISI!X$8*1000)</f>
        <v>0.20493768799187859</v>
      </c>
      <c r="Y138" s="274">
        <f>IF(Y$7=0,0,Y$7/ISI!Y$8*1000)</f>
        <v>0.2199923073300743</v>
      </c>
      <c r="DA138" s="77"/>
    </row>
    <row r="139" spans="1:105" ht="12" customHeight="1" x14ac:dyDescent="0.25">
      <c r="A139" s="173" t="s">
        <v>93</v>
      </c>
      <c r="B139" s="274">
        <f>IF(B$8=0,0,B$8/ISI!B$8*1000)</f>
        <v>6.5444886740380994</v>
      </c>
      <c r="C139" s="274">
        <f>IF(C$8=0,0,C$8/ISI!C$8*1000)</f>
        <v>6.3349929578640927</v>
      </c>
      <c r="D139" s="274">
        <f>IF(D$8=0,0,D$8/ISI!D$8*1000)</f>
        <v>7.1248984200046381</v>
      </c>
      <c r="E139" s="274">
        <f>IF(E$8=0,0,E$8/ISI!E$8*1000)</f>
        <v>6.4664469137661893</v>
      </c>
      <c r="F139" s="274">
        <f>IF(F$8=0,0,F$8/ISI!F$8*1000)</f>
        <v>6.7274785310245742</v>
      </c>
      <c r="G139" s="274">
        <f>IF(G$8=0,0,G$8/ISI!G$8*1000)</f>
        <v>7.1745498168780157</v>
      </c>
      <c r="H139" s="274">
        <f>IF(H$8=0,0,H$8/ISI!H$8*1000)</f>
        <v>6.0797565776065632</v>
      </c>
      <c r="I139" s="274">
        <f>IF(I$8=0,0,I$8/ISI!I$8*1000)</f>
        <v>5.6822822553766743</v>
      </c>
      <c r="J139" s="274">
        <f>IF(J$8=0,0,J$8/ISI!J$8*1000)</f>
        <v>6.1336490712377145</v>
      </c>
      <c r="K139" s="274">
        <f>IF(K$8=0,0,K$8/ISI!K$8*1000)</f>
        <v>7.8344791651587986</v>
      </c>
      <c r="L139" s="274">
        <f>IF(L$8=0,0,L$8/ISI!L$8*1000)</f>
        <v>6.1231762208646217</v>
      </c>
      <c r="M139" s="274">
        <f>IF(M$8=0,0,M$8/ISI!M$8*1000)</f>
        <v>5.6161506126757654</v>
      </c>
      <c r="N139" s="274">
        <f>IF(N$8=0,0,N$8/ISI!N$8*1000)</f>
        <v>5.3100446075010934</v>
      </c>
      <c r="O139" s="274">
        <f>IF(O$8=0,0,O$8/ISI!O$8*1000)</f>
        <v>5.3012671564772642</v>
      </c>
      <c r="P139" s="274">
        <f>IF(P$8=0,0,P$8/ISI!P$8*1000)</f>
        <v>4.9345881479399045</v>
      </c>
      <c r="Q139" s="274">
        <f>IF(Q$8=0,0,Q$8/ISI!Q$8*1000)</f>
        <v>4.9168494826746638</v>
      </c>
      <c r="R139" s="274">
        <f>IF(R$8=0,0,R$8/ISI!R$8*1000)</f>
        <v>4.9318830499033925</v>
      </c>
      <c r="S139" s="274">
        <f>IF(S$8=0,0,S$8/ISI!S$8*1000)</f>
        <v>5.6166372727172327</v>
      </c>
      <c r="T139" s="274">
        <f>IF(T$8=0,0,T$8/ISI!T$8*1000)</f>
        <v>5.4341225037579841</v>
      </c>
      <c r="U139" s="274">
        <f>IF(U$8=0,0,U$8/ISI!U$8*1000)</f>
        <v>5.3800941866805845</v>
      </c>
      <c r="V139" s="274">
        <f>IF(V$8=0,0,V$8/ISI!V$8*1000)</f>
        <v>5.2507155101635163</v>
      </c>
      <c r="W139" s="274">
        <f>IF(W$8=0,0,W$8/ISI!W$8*1000)</f>
        <v>5.6155780117427563</v>
      </c>
      <c r="X139" s="274">
        <f>IF(X$8=0,0,X$8/ISI!X$8*1000)</f>
        <v>5.1234421997969646</v>
      </c>
      <c r="Y139" s="274">
        <f>IF(Y$8=0,0,Y$8/ISI!Y$8*1000)</f>
        <v>5.4998076832518583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0.16361221685095254</v>
      </c>
      <c r="C140" s="274">
        <f>IF(C$9=0,0,C$9/ISI!C$8*1000)</f>
        <v>0.15837482394660232</v>
      </c>
      <c r="D140" s="274">
        <f>IF(D$9=0,0,D$9/ISI!D$8*1000)</f>
        <v>0.17812246050011596</v>
      </c>
      <c r="E140" s="274">
        <f>IF(E$9=0,0,E$9/ISI!E$8*1000)</f>
        <v>0.16166117284415463</v>
      </c>
      <c r="F140" s="274">
        <f>IF(F$9=0,0,F$9/ISI!F$8*1000)</f>
        <v>0.16818696327561439</v>
      </c>
      <c r="G140" s="274">
        <f>IF(G$9=0,0,G$9/ISI!G$8*1000)</f>
        <v>0.17936374542195041</v>
      </c>
      <c r="H140" s="274">
        <f>IF(H$9=0,0,H$9/ISI!H$8*1000)</f>
        <v>0.15199391444016402</v>
      </c>
      <c r="I140" s="274">
        <f>IF(I$9=0,0,I$9/ISI!I$8*1000)</f>
        <v>0.14205705638441682</v>
      </c>
      <c r="J140" s="274">
        <f>IF(J$9=0,0,J$9/ISI!J$8*1000)</f>
        <v>0.15334122678094284</v>
      </c>
      <c r="K140" s="274">
        <f>IF(K$9=0,0,K$9/ISI!K$8*1000)</f>
        <v>0.19586197912896994</v>
      </c>
      <c r="L140" s="274">
        <f>IF(L$9=0,0,L$9/ISI!L$8*1000)</f>
        <v>0.15307940552161553</v>
      </c>
      <c r="M140" s="274">
        <f>IF(M$9=0,0,M$9/ISI!M$8*1000)</f>
        <v>0.14040376531689416</v>
      </c>
      <c r="N140" s="274">
        <f>IF(N$9=0,0,N$9/ISI!N$8*1000)</f>
        <v>0.13275111518752733</v>
      </c>
      <c r="O140" s="274">
        <f>IF(O$9=0,0,O$9/ISI!O$8*1000)</f>
        <v>0.13253167891193163</v>
      </c>
      <c r="P140" s="274">
        <f>IF(P$9=0,0,P$9/ISI!P$8*1000)</f>
        <v>0.12336470369849763</v>
      </c>
      <c r="Q140" s="274">
        <f>IF(Q$9=0,0,Q$9/ISI!Q$8*1000)</f>
        <v>0.12292123706686658</v>
      </c>
      <c r="R140" s="274">
        <f>IF(R$9=0,0,R$9/ISI!R$8*1000)</f>
        <v>0.12329707624758482</v>
      </c>
      <c r="S140" s="274">
        <f>IF(S$9=0,0,S$9/ISI!S$8*1000)</f>
        <v>0.14041593181793083</v>
      </c>
      <c r="T140" s="274">
        <f>IF(T$9=0,0,T$9/ISI!T$8*1000)</f>
        <v>0.13585306259394961</v>
      </c>
      <c r="U140" s="274">
        <f>IF(U$9=0,0,U$9/ISI!U$8*1000)</f>
        <v>0.13450235466701455</v>
      </c>
      <c r="V140" s="274">
        <f>IF(V$9=0,0,V$9/ISI!V$8*1000)</f>
        <v>0.13126788775408793</v>
      </c>
      <c r="W140" s="274">
        <f>IF(W$9=0,0,W$9/ISI!W$8*1000)</f>
        <v>0.14038945029356889</v>
      </c>
      <c r="X140" s="274">
        <f>IF(X$9=0,0,X$9/ISI!X$8*1000)</f>
        <v>0.12808605499492415</v>
      </c>
      <c r="Y140" s="274">
        <f>IF(Y$9=0,0,Y$9/ISI!Y$8*1000)</f>
        <v>0.13749519208129643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0.35002864129559319</v>
      </c>
      <c r="C141" s="275">
        <f>IF(C$10=0,0,C$10/ISI!C$8*1000)</f>
        <v>0.34659011536695411</v>
      </c>
      <c r="D141" s="275">
        <f>IF(D$10=0,0,D$10/ISI!D$8*1000)</f>
        <v>0.38181126802249249</v>
      </c>
      <c r="E141" s="275">
        <f>IF(E$10=0,0,E$10/ISI!E$8*1000)</f>
        <v>0.34905881867896155</v>
      </c>
      <c r="F141" s="275">
        <f>IF(F$10=0,0,F$10/ISI!F$8*1000)</f>
        <v>0.36889318889017081</v>
      </c>
      <c r="G141" s="275">
        <f>IF(G$10=0,0,G$10/ISI!G$8*1000)</f>
        <v>0.40303794315226515</v>
      </c>
      <c r="H141" s="275">
        <f>IF(H$10=0,0,H$10/ISI!H$8*1000)</f>
        <v>0.35022038212713191</v>
      </c>
      <c r="I141" s="275">
        <f>IF(I$10=0,0,I$10/ISI!I$8*1000)</f>
        <v>0.30656294946284079</v>
      </c>
      <c r="J141" s="275">
        <f>IF(J$10=0,0,J$10/ISI!J$8*1000)</f>
        <v>0.33701885549059318</v>
      </c>
      <c r="K141" s="275">
        <f>IF(K$10=0,0,K$10/ISI!K$8*1000)</f>
        <v>0.44340436921343451</v>
      </c>
      <c r="L141" s="275">
        <f>IF(L$10=0,0,L$10/ISI!L$8*1000)</f>
        <v>0.36289028055649269</v>
      </c>
      <c r="M141" s="275">
        <f>IF(M$10=0,0,M$10/ISI!M$8*1000)</f>
        <v>0.36536246422641022</v>
      </c>
      <c r="N141" s="275">
        <f>IF(N$10=0,0,N$10/ISI!N$8*1000)</f>
        <v>0.37891417308480246</v>
      </c>
      <c r="O141" s="275">
        <f>IF(O$10=0,0,O$10/ISI!O$8*1000)</f>
        <v>0.41192313610149273</v>
      </c>
      <c r="P141" s="275">
        <f>IF(P$10=0,0,P$10/ISI!P$8*1000)</f>
        <v>0.39900338527572798</v>
      </c>
      <c r="Q141" s="275">
        <f>IF(Q$10=0,0,Q$10/ISI!Q$8*1000)</f>
        <v>0.42614363848279252</v>
      </c>
      <c r="R141" s="275">
        <f>IF(R$10=0,0,R$10/ISI!R$8*1000)</f>
        <v>0.46353727544798845</v>
      </c>
      <c r="S141" s="275">
        <f>IF(S$10=0,0,S$10/ISI!S$8*1000)</f>
        <v>0.57103176427062863</v>
      </c>
      <c r="T141" s="275">
        <f>IF(T$10=0,0,T$10/ISI!T$8*1000)</f>
        <v>0.6119736535460043</v>
      </c>
      <c r="U141" s="275">
        <f>IF(U$10=0,0,U$10/ISI!U$8*1000)</f>
        <v>0.66982660684096573</v>
      </c>
      <c r="V141" s="275">
        <f>IF(V$10=0,0,V$10/ISI!V$8*1000)</f>
        <v>0.76855852550726456</v>
      </c>
      <c r="W141" s="275">
        <f>IF(W$10=0,0,W$10/ISI!W$8*1000)</f>
        <v>0.85536538692036013</v>
      </c>
      <c r="X141" s="275">
        <f>IF(X$10=0,0,X$10/ISI!X$8*1000)</f>
        <v>1.1733780008238954</v>
      </c>
      <c r="Y141" s="275">
        <f>IF(Y$10=0,0,Y$10/ISI!Y$8*1000)</f>
        <v>1.5779264005794353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83.690641467644795</v>
      </c>
      <c r="C142" s="276">
        <f>IF(C$16=0,0,C$16/ISI!C$8*1000)</f>
        <v>92.124229776204814</v>
      </c>
      <c r="D142" s="276">
        <f>IF(D$16=0,0,D$16/ISI!D$8*1000)</f>
        <v>73.56034790979804</v>
      </c>
      <c r="E142" s="276">
        <f>IF(E$16=0,0,E$16/ISI!E$8*1000)</f>
        <v>62.717461186347229</v>
      </c>
      <c r="F142" s="276">
        <f>IF(F$16=0,0,F$16/ISI!F$8*1000)</f>
        <v>64.360632480110112</v>
      </c>
      <c r="G142" s="276">
        <f>IF(G$16=0,0,G$16/ISI!G$8*1000)</f>
        <v>74.953580199374471</v>
      </c>
      <c r="H142" s="276">
        <f>IF(H$16=0,0,H$16/ISI!H$8*1000)</f>
        <v>64.587965901003741</v>
      </c>
      <c r="I142" s="276">
        <f>IF(I$16=0,0,I$16/ISI!I$8*1000)</f>
        <v>60.647497280713083</v>
      </c>
      <c r="J142" s="276">
        <f>IF(J$16=0,0,J$16/ISI!J$8*1000)</f>
        <v>65.054717860252978</v>
      </c>
      <c r="K142" s="276">
        <f>IF(K$16=0,0,K$16/ISI!K$8*1000)</f>
        <v>75.527713788750958</v>
      </c>
      <c r="L142" s="276">
        <f>IF(L$16=0,0,L$16/ISI!L$8*1000)</f>
        <v>44.191709128586169</v>
      </c>
      <c r="M142" s="276">
        <f>IF(M$16=0,0,M$16/ISI!M$8*1000)</f>
        <v>41.95769636574358</v>
      </c>
      <c r="N142" s="276">
        <f>IF(N$16=0,0,N$16/ISI!N$8*1000)</f>
        <v>45.140396682152968</v>
      </c>
      <c r="O142" s="276">
        <f>IF(O$16=0,0,O$16/ISI!O$8*1000)</f>
        <v>43.606707917162758</v>
      </c>
      <c r="P142" s="276">
        <f>IF(P$16=0,0,P$16/ISI!P$8*1000)</f>
        <v>38.031695841592907</v>
      </c>
      <c r="Q142" s="276">
        <f>IF(Q$16=0,0,Q$16/ISI!Q$8*1000)</f>
        <v>36.83041157237902</v>
      </c>
      <c r="R142" s="276">
        <f>IF(R$16=0,0,R$16/ISI!R$8*1000)</f>
        <v>36.01359823505959</v>
      </c>
      <c r="S142" s="276">
        <f>IF(S$16=0,0,S$16/ISI!S$8*1000)</f>
        <v>41.364040280851981</v>
      </c>
      <c r="T142" s="276">
        <f>IF(T$16=0,0,T$16/ISI!T$8*1000)</f>
        <v>40.575465622980964</v>
      </c>
      <c r="U142" s="276">
        <f>IF(U$16=0,0,U$16/ISI!U$8*1000)</f>
        <v>38.237460201546284</v>
      </c>
      <c r="V142" s="276">
        <f>IF(V$16=0,0,V$16/ISI!V$8*1000)</f>
        <v>40.641563443258569</v>
      </c>
      <c r="W142" s="276">
        <f>IF(W$16=0,0,W$16/ISI!W$8*1000)</f>
        <v>42.848306705212444</v>
      </c>
      <c r="X142" s="276">
        <f>IF(X$16=0,0,X$16/ISI!X$8*1000)</f>
        <v>38.096915635168003</v>
      </c>
      <c r="Y142" s="276">
        <f>IF(Y$16=0,0,Y$16/ISI!Y$8*1000)</f>
        <v>35.887600803576568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162.90066757427294</v>
      </c>
      <c r="C143" s="276">
        <f>IF(C$22=0,0,C$22/ISI!C$8*1000)</f>
        <v>184.03035481814999</v>
      </c>
      <c r="D143" s="276">
        <f>IF(D$22=0,0,D$22/ISI!D$8*1000)</f>
        <v>150.93625075127136</v>
      </c>
      <c r="E143" s="276">
        <f>IF(E$22=0,0,E$22/ISI!E$8*1000)</f>
        <v>129.50079934145762</v>
      </c>
      <c r="F143" s="276">
        <f>IF(F$22=0,0,F$22/ISI!F$8*1000)</f>
        <v>122.85771521011077</v>
      </c>
      <c r="G143" s="276">
        <f>IF(G$22=0,0,G$22/ISI!G$8*1000)</f>
        <v>147.74269832707685</v>
      </c>
      <c r="H143" s="276">
        <f>IF(H$22=0,0,H$22/ISI!H$8*1000)</f>
        <v>128.57691026364083</v>
      </c>
      <c r="I143" s="276">
        <f>IF(I$22=0,0,I$22/ISI!I$8*1000)</f>
        <v>118.92452556083011</v>
      </c>
      <c r="J143" s="276">
        <f>IF(J$22=0,0,J$22/ISI!J$8*1000)</f>
        <v>123.820728387941</v>
      </c>
      <c r="K143" s="276">
        <f>IF(K$22=0,0,K$22/ISI!K$8*1000)</f>
        <v>152.93300367147629</v>
      </c>
      <c r="L143" s="276">
        <f>IF(L$22=0,0,L$22/ISI!L$8*1000)</f>
        <v>96.650326546347216</v>
      </c>
      <c r="M143" s="276">
        <f>IF(M$22=0,0,M$22/ISI!M$8*1000)</f>
        <v>92.715458622760295</v>
      </c>
      <c r="N143" s="276">
        <f>IF(N$22=0,0,N$22/ISI!N$8*1000)</f>
        <v>98.313019988344706</v>
      </c>
      <c r="O143" s="276">
        <f>IF(O$22=0,0,O$22/ISI!O$8*1000)</f>
        <v>92.127825136691513</v>
      </c>
      <c r="P143" s="276">
        <f>IF(P$22=0,0,P$22/ISI!P$8*1000)</f>
        <v>82.60362538059492</v>
      </c>
      <c r="Q143" s="276">
        <f>IF(Q$22=0,0,Q$22/ISI!Q$8*1000)</f>
        <v>82.36940095713345</v>
      </c>
      <c r="R143" s="276">
        <f>IF(R$22=0,0,R$22/ISI!R$8*1000)</f>
        <v>75.727990577786713</v>
      </c>
      <c r="S143" s="276">
        <f>IF(S$22=0,0,S$22/ISI!S$8*1000)</f>
        <v>97.646806273620726</v>
      </c>
      <c r="T143" s="276">
        <f>IF(T$22=0,0,T$22/ISI!T$8*1000)</f>
        <v>91.181513470447229</v>
      </c>
      <c r="U143" s="276">
        <f>IF(U$22=0,0,U$22/ISI!U$8*1000)</f>
        <v>85.033840794029572</v>
      </c>
      <c r="V143" s="276">
        <f>IF(V$22=0,0,V$22/ISI!V$8*1000)</f>
        <v>88.631820599998591</v>
      </c>
      <c r="W143" s="276">
        <f>IF(W$22=0,0,W$22/ISI!W$8*1000)</f>
        <v>89.724079511708339</v>
      </c>
      <c r="X143" s="276">
        <f>IF(X$22=0,0,X$22/ISI!X$8*1000)</f>
        <v>82.930706584347703</v>
      </c>
      <c r="Y143" s="276">
        <f>IF(Y$22=0,0,Y$22/ISI!Y$8*1000)</f>
        <v>84.687858794145981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62.976638012140192</v>
      </c>
      <c r="C144" s="276">
        <f>IF(C$28=0,0,C$28/ISI!C$8*1000)</f>
        <v>60.906269698091755</v>
      </c>
      <c r="D144" s="276">
        <f>IF(D$28=0,0,D$28/ISI!D$8*1000)</f>
        <v>65.930335287819872</v>
      </c>
      <c r="E144" s="276">
        <f>IF(E$28=0,0,E$28/ISI!E$8*1000)</f>
        <v>59.585179798679512</v>
      </c>
      <c r="F144" s="276">
        <f>IF(F$28=0,0,F$28/ISI!F$8*1000)</f>
        <v>62.710028228613183</v>
      </c>
      <c r="G144" s="276">
        <f>IF(G$28=0,0,G$28/ISI!G$8*1000)</f>
        <v>67.014795272434455</v>
      </c>
      <c r="H144" s="276">
        <f>IF(H$28=0,0,H$28/ISI!H$8*1000)</f>
        <v>55.783855548244617</v>
      </c>
      <c r="I144" s="276">
        <f>IF(I$28=0,0,I$28/ISI!I$8*1000)</f>
        <v>52.729306674750319</v>
      </c>
      <c r="J144" s="276">
        <f>IF(J$28=0,0,J$28/ISI!J$8*1000)</f>
        <v>56.376827837924559</v>
      </c>
      <c r="K144" s="276">
        <f>IF(K$28=0,0,K$28/ISI!K$8*1000)</f>
        <v>70.319089663734857</v>
      </c>
      <c r="L144" s="276">
        <f>IF(L$28=0,0,L$28/ISI!L$8*1000)</f>
        <v>54.667406407824537</v>
      </c>
      <c r="M144" s="276">
        <f>IF(M$28=0,0,M$28/ISI!M$8*1000)</f>
        <v>50.13165576694891</v>
      </c>
      <c r="N144" s="276">
        <f>IF(N$28=0,0,N$28/ISI!N$8*1000)</f>
        <v>47.517885047702258</v>
      </c>
      <c r="O144" s="276">
        <f>IF(O$28=0,0,O$28/ISI!O$8*1000)</f>
        <v>47.330698311021685</v>
      </c>
      <c r="P144" s="276">
        <f>IF(P$28=0,0,P$28/ISI!P$8*1000)</f>
        <v>43.646683055766594</v>
      </c>
      <c r="Q144" s="276">
        <f>IF(Q$28=0,0,Q$28/ISI!Q$8*1000)</f>
        <v>43.42682793812935</v>
      </c>
      <c r="R144" s="276">
        <f>IF(R$28=0,0,R$28/ISI!R$8*1000)</f>
        <v>43.230468930495825</v>
      </c>
      <c r="S144" s="276">
        <f>IF(S$28=0,0,S$28/ISI!S$8*1000)</f>
        <v>49.505614323283027</v>
      </c>
      <c r="T144" s="276">
        <f>IF(T$28=0,0,T$28/ISI!T$8*1000)</f>
        <v>47.846997209911464</v>
      </c>
      <c r="U144" s="276">
        <f>IF(U$28=0,0,U$28/ISI!U$8*1000)</f>
        <v>47.066252149714124</v>
      </c>
      <c r="V144" s="276">
        <f>IF(V$28=0,0,V$28/ISI!V$8*1000)</f>
        <v>46.121809825703075</v>
      </c>
      <c r="W144" s="276">
        <f>IF(W$28=0,0,W$28/ISI!W$8*1000)</f>
        <v>49.396127675481317</v>
      </c>
      <c r="X144" s="276">
        <f>IF(X$28=0,0,X$28/ISI!X$8*1000)</f>
        <v>44.663665643378494</v>
      </c>
      <c r="Y144" s="276">
        <f>IF(Y$28=0,0,Y$28/ISI!Y$8*1000)</f>
        <v>47.779464225313248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47.271272706539243</v>
      </c>
      <c r="C145" s="277">
        <f>IF(C$35=0,0,C$35/ISI!C$8*1000)</f>
        <v>46.37042158496844</v>
      </c>
      <c r="D145" s="277">
        <f>IF(D$35=0,0,D$35/ISI!D$8*1000)</f>
        <v>44.293671542140061</v>
      </c>
      <c r="E145" s="277">
        <f>IF(E$35=0,0,E$35/ISI!E$8*1000)</f>
        <v>39.219682395424741</v>
      </c>
      <c r="F145" s="277">
        <f>IF(F$35=0,0,F$35/ISI!F$8*1000)</f>
        <v>41.116763800958466</v>
      </c>
      <c r="G145" s="277">
        <f>IF(G$35=0,0,G$35/ISI!G$8*1000)</f>
        <v>42.53531742500067</v>
      </c>
      <c r="H145" s="277">
        <f>IF(H$35=0,0,H$35/ISI!H$8*1000)</f>
        <v>36.598119982722061</v>
      </c>
      <c r="I145" s="277">
        <f>IF(I$35=0,0,I$35/ISI!I$8*1000)</f>
        <v>33.419947302659956</v>
      </c>
      <c r="J145" s="277">
        <f>IF(J$35=0,0,J$35/ISI!J$8*1000)</f>
        <v>35.395853386616132</v>
      </c>
      <c r="K145" s="277">
        <f>IF(K$35=0,0,K$35/ISI!K$8*1000)</f>
        <v>43.243738746146057</v>
      </c>
      <c r="L145" s="277">
        <f>IF(L$35=0,0,L$35/ISI!L$8*1000)</f>
        <v>37.84219535815329</v>
      </c>
      <c r="M145" s="277">
        <f>IF(M$35=0,0,M$35/ISI!M$8*1000)</f>
        <v>41.030279698930634</v>
      </c>
      <c r="N145" s="277">
        <f>IF(N$35=0,0,N$35/ISI!N$8*1000)</f>
        <v>42.737576932189107</v>
      </c>
      <c r="O145" s="277">
        <f>IF(O$35=0,0,O$35/ISI!O$8*1000)</f>
        <v>37.805232469053983</v>
      </c>
      <c r="P145" s="277">
        <f>IF(P$35=0,0,P$35/ISI!P$8*1000)</f>
        <v>31.052787281443088</v>
      </c>
      <c r="Q145" s="277">
        <f>IF(Q$35=0,0,Q$35/ISI!Q$8*1000)</f>
        <v>29.933798132358554</v>
      </c>
      <c r="R145" s="277">
        <f>IF(R$35=0,0,R$35/ISI!R$8*1000)</f>
        <v>30.127656628670319</v>
      </c>
      <c r="S145" s="277">
        <f>IF(S$35=0,0,S$35/ISI!S$8*1000)</f>
        <v>35.894179060432045</v>
      </c>
      <c r="T145" s="277">
        <f>IF(T$35=0,0,T$35/ISI!T$8*1000)</f>
        <v>32.900999168033451</v>
      </c>
      <c r="U145" s="277">
        <f>IF(U$35=0,0,U$35/ISI!U$8*1000)</f>
        <v>34.264208001074266</v>
      </c>
      <c r="V145" s="277">
        <f>IF(V$35=0,0,V$35/ISI!V$8*1000)</f>
        <v>32.520490686151184</v>
      </c>
      <c r="W145" s="277">
        <f>IF(W$35=0,0,W$35/ISI!W$8*1000)</f>
        <v>33.300330072542849</v>
      </c>
      <c r="X145" s="277">
        <f>IF(X$35=0,0,X$35/ISI!X$8*1000)</f>
        <v>30.945971273157383</v>
      </c>
      <c r="Y145" s="277">
        <f>IF(Y$35=0,0,Y$35/ISI!Y$8*1000)</f>
        <v>31.465969363674372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151.61028528502686</v>
      </c>
      <c r="C147" s="272">
        <f t="shared" si="33"/>
        <v>159.23449088771815</v>
      </c>
      <c r="D147" s="272">
        <f t="shared" si="33"/>
        <v>145.28416622603578</v>
      </c>
      <c r="E147" s="272">
        <f t="shared" si="33"/>
        <v>131.77270048233004</v>
      </c>
      <c r="F147" s="272">
        <f t="shared" si="33"/>
        <v>131.87790358082717</v>
      </c>
      <c r="G147" s="272">
        <f t="shared" si="33"/>
        <v>144.56489106531873</v>
      </c>
      <c r="H147" s="272">
        <f t="shared" si="33"/>
        <v>129.91976887403465</v>
      </c>
      <c r="I147" s="272">
        <f t="shared" si="33"/>
        <v>123.50914547465112</v>
      </c>
      <c r="J147" s="272">
        <f t="shared" si="33"/>
        <v>128.40500308347828</v>
      </c>
      <c r="K147" s="272">
        <f t="shared" si="33"/>
        <v>147.71948046182089</v>
      </c>
      <c r="L147" s="272">
        <f t="shared" si="33"/>
        <v>113.21486916874782</v>
      </c>
      <c r="M147" s="272">
        <f t="shared" si="33"/>
        <v>110.52331696877992</v>
      </c>
      <c r="N147" s="272">
        <f t="shared" si="33"/>
        <v>113.03019495764288</v>
      </c>
      <c r="O147" s="272">
        <f t="shared" si="33"/>
        <v>108.75462821649015</v>
      </c>
      <c r="P147" s="272">
        <f t="shared" si="33"/>
        <v>99.86596717538194</v>
      </c>
      <c r="Q147" s="272">
        <f t="shared" si="33"/>
        <v>98.898909880565441</v>
      </c>
      <c r="R147" s="272">
        <f t="shared" si="33"/>
        <v>96.293085311080404</v>
      </c>
      <c r="S147" s="272">
        <f t="shared" si="33"/>
        <v>110.10591602555178</v>
      </c>
      <c r="T147" s="272">
        <f t="shared" si="33"/>
        <v>106.0396927630396</v>
      </c>
      <c r="U147" s="272">
        <f t="shared" si="33"/>
        <v>103.33988869867099</v>
      </c>
      <c r="V147" s="272">
        <f t="shared" si="33"/>
        <v>104.45786975014639</v>
      </c>
      <c r="W147" s="272">
        <f t="shared" si="33"/>
        <v>107.12712302528064</v>
      </c>
      <c r="X147" s="272">
        <f t="shared" si="33"/>
        <v>100.66701903414135</v>
      </c>
      <c r="Y147" s="272">
        <f t="shared" si="33"/>
        <v>102.05692888214007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0.29608328306843579</v>
      </c>
      <c r="C148" s="273">
        <f>IF(C$55=0,0,C$55/ISI!C$9*1000)</f>
        <v>0.3020452196865771</v>
      </c>
      <c r="D148" s="273">
        <f>IF(D$55=0,0,D$55/ISI!D$9*1000)</f>
        <v>0.30554237139834234</v>
      </c>
      <c r="E148" s="273">
        <f>IF(E$55=0,0,E$55/ISI!E$9*1000)</f>
        <v>0.2816599834929589</v>
      </c>
      <c r="F148" s="273">
        <f>IF(F$55=0,0,F$55/ISI!F$9*1000)</f>
        <v>0.28167841752072315</v>
      </c>
      <c r="G148" s="273">
        <f>IF(G$55=0,0,G$55/ISI!G$9*1000)</f>
        <v>0.30482879534283108</v>
      </c>
      <c r="H148" s="273">
        <f>IF(H$55=0,0,H$55/ISI!H$9*1000)</f>
        <v>0.27392496410852019</v>
      </c>
      <c r="I148" s="273">
        <f>IF(I$55=0,0,I$55/ISI!I$9*1000)</f>
        <v>0.26027924115968459</v>
      </c>
      <c r="J148" s="273">
        <f>IF(J$55=0,0,J$55/ISI!J$9*1000)</f>
        <v>0.27244647335901967</v>
      </c>
      <c r="K148" s="273">
        <f>IF(K$55=0,0,K$55/ISI!K$9*1000)</f>
        <v>0.32271708546607575</v>
      </c>
      <c r="L148" s="273">
        <f>IF(L$55=0,0,L$55/ISI!L$9*1000)</f>
        <v>0.25549483198224521</v>
      </c>
      <c r="M148" s="273">
        <f>IF(M$55=0,0,M$55/ISI!M$9*1000)</f>
        <v>0.24123900559942621</v>
      </c>
      <c r="N148" s="273">
        <f>IF(N$55=0,0,N$55/ISI!N$9*1000)</f>
        <v>0.23748239796104509</v>
      </c>
      <c r="O148" s="273">
        <f>IF(O$55=0,0,O$55/ISI!O$9*1000)</f>
        <v>0.23493991793087385</v>
      </c>
      <c r="P148" s="273">
        <f>IF(P$55=0,0,P$55/ISI!P$9*1000)</f>
        <v>0.22275580802636855</v>
      </c>
      <c r="Q148" s="273">
        <f>IF(Q$55=0,0,Q$55/ISI!Q$9*1000)</f>
        <v>0.22260477760336139</v>
      </c>
      <c r="R148" s="273">
        <f>IF(R$55=0,0,R$55/ISI!R$9*1000)</f>
        <v>0.21812820294681784</v>
      </c>
      <c r="S148" s="273">
        <f>IF(S$55=0,0,S$55/ISI!S$9*1000)</f>
        <v>0.24654439457172622</v>
      </c>
      <c r="T148" s="273">
        <f>IF(T$55=0,0,T$55/ISI!T$9*1000)</f>
        <v>0.23913130704132898</v>
      </c>
      <c r="U148" s="273">
        <f>IF(U$55=0,0,U$55/ISI!U$9*1000)</f>
        <v>0.23317555980273277</v>
      </c>
      <c r="V148" s="273">
        <f>IF(V$55=0,0,V$55/ISI!V$9*1000)</f>
        <v>0.23337348907763655</v>
      </c>
      <c r="W148" s="273">
        <f>IF(W$55=0,0,W$55/ISI!W$9*1000)</f>
        <v>0.24164087865798795</v>
      </c>
      <c r="X148" s="273">
        <f>IF(X$55=0,0,X$55/ISI!X$9*1000)</f>
        <v>0.22690960472098129</v>
      </c>
      <c r="Y148" s="273">
        <f>IF(Y$55=0,0,Y$55/ISI!Y$9*1000)</f>
        <v>0.23609201017817863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0.21877417228108012</v>
      </c>
      <c r="C149" s="274">
        <f>IF(C$56=0,0,C$56/ISI!C$9*1000)</f>
        <v>0.22317941169652075</v>
      </c>
      <c r="D149" s="274">
        <f>IF(D$56=0,0,D$56/ISI!D$9*1000)</f>
        <v>0.22576343624243203</v>
      </c>
      <c r="E149" s="274">
        <f>IF(E$56=0,0,E$56/ISI!E$9*1000)</f>
        <v>0.20811688223253108</v>
      </c>
      <c r="F149" s="274">
        <f>IF(F$56=0,0,F$56/ISI!F$9*1000)</f>
        <v>0.2081305030257217</v>
      </c>
      <c r="G149" s="274">
        <f>IF(G$56=0,0,G$56/ISI!G$9*1000)</f>
        <v>0.2252361791501496</v>
      </c>
      <c r="H149" s="274">
        <f>IF(H$56=0,0,H$56/ISI!H$9*1000)</f>
        <v>0.20240152253416679</v>
      </c>
      <c r="I149" s="274">
        <f>IF(I$56=0,0,I$56/ISI!I$9*1000)</f>
        <v>0.19231877921826543</v>
      </c>
      <c r="J149" s="274">
        <f>IF(J$56=0,0,J$56/ISI!J$9*1000)</f>
        <v>0.20130907453576879</v>
      </c>
      <c r="K149" s="274">
        <f>IF(K$56=0,0,K$56/ISI!K$9*1000)</f>
        <v>0.23845373005231296</v>
      </c>
      <c r="L149" s="274">
        <f>IF(L$56=0,0,L$56/ISI!L$9*1000)</f>
        <v>0.18878360780702969</v>
      </c>
      <c r="M149" s="274">
        <f>IF(M$56=0,0,M$56/ISI!M$9*1000)</f>
        <v>0.17825006270187391</v>
      </c>
      <c r="N149" s="274">
        <f>IF(N$56=0,0,N$56/ISI!N$9*1000)</f>
        <v>0.17547432771895133</v>
      </c>
      <c r="O149" s="274">
        <f>IF(O$56=0,0,O$56/ISI!O$9*1000)</f>
        <v>0.17359570438575447</v>
      </c>
      <c r="P149" s="274">
        <f>IF(P$56=0,0,P$56/ISI!P$9*1000)</f>
        <v>0.16459293823254426</v>
      </c>
      <c r="Q149" s="274">
        <f>IF(Q$56=0,0,Q$56/ISI!Q$9*1000)</f>
        <v>0.16448134275359585</v>
      </c>
      <c r="R149" s="274">
        <f>IF(R$56=0,0,R$56/ISI!R$9*1000)</f>
        <v>0.16117362843419805</v>
      </c>
      <c r="S149" s="274">
        <f>IF(S$56=0,0,S$56/ISI!S$9*1000)</f>
        <v>0.18217018297687032</v>
      </c>
      <c r="T149" s="274">
        <f>IF(T$56=0,0,T$56/ISI!T$9*1000)</f>
        <v>0.17669269680574129</v>
      </c>
      <c r="U149" s="274">
        <f>IF(U$56=0,0,U$56/ISI!U$9*1000)</f>
        <v>0.1722920306859386</v>
      </c>
      <c r="V149" s="274">
        <f>IF(V$56=0,0,V$56/ISI!V$9*1000)</f>
        <v>0.1724382794468903</v>
      </c>
      <c r="W149" s="274">
        <f>IF(W$56=0,0,W$56/ISI!W$9*1000)</f>
        <v>0.17854700430843048</v>
      </c>
      <c r="X149" s="274">
        <f>IF(X$56=0,0,X$56/ISI!X$9*1000)</f>
        <v>0.16766215384063299</v>
      </c>
      <c r="Y149" s="274">
        <f>IF(Y$56=0,0,Y$56/ISI!Y$9*1000)</f>
        <v>0.17444697847723128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5.4693543070270021</v>
      </c>
      <c r="C150" s="274">
        <f>IF(C$57=0,0,C$57/ISI!C$9*1000)</f>
        <v>5.5794852924130174</v>
      </c>
      <c r="D150" s="274">
        <f>IF(D$57=0,0,D$57/ISI!D$9*1000)</f>
        <v>5.6440859060608002</v>
      </c>
      <c r="E150" s="274">
        <f>IF(E$57=0,0,E$57/ISI!E$9*1000)</f>
        <v>5.2029220558132767</v>
      </c>
      <c r="F150" s="274">
        <f>IF(F$57=0,0,F$57/ISI!F$9*1000)</f>
        <v>5.203262575643044</v>
      </c>
      <c r="G150" s="274">
        <f>IF(G$57=0,0,G$57/ISI!G$9*1000)</f>
        <v>5.6309044787537417</v>
      </c>
      <c r="H150" s="274">
        <f>IF(H$57=0,0,H$57/ISI!H$9*1000)</f>
        <v>5.0600380633541704</v>
      </c>
      <c r="I150" s="274">
        <f>IF(I$57=0,0,I$57/ISI!I$9*1000)</f>
        <v>4.8079694804566362</v>
      </c>
      <c r="J150" s="274">
        <f>IF(J$57=0,0,J$57/ISI!J$9*1000)</f>
        <v>5.0327268633942213</v>
      </c>
      <c r="K150" s="274">
        <f>IF(K$57=0,0,K$57/ISI!K$9*1000)</f>
        <v>5.9613432513078273</v>
      </c>
      <c r="L150" s="274">
        <f>IF(L$57=0,0,L$57/ISI!L$9*1000)</f>
        <v>4.7195901951757406</v>
      </c>
      <c r="M150" s="274">
        <f>IF(M$57=0,0,M$57/ISI!M$9*1000)</f>
        <v>4.4562515675468468</v>
      </c>
      <c r="N150" s="274">
        <f>IF(N$57=0,0,N$57/ISI!N$9*1000)</f>
        <v>4.3868581929737811</v>
      </c>
      <c r="O150" s="274">
        <f>IF(O$57=0,0,O$57/ISI!O$9*1000)</f>
        <v>4.3398926096438633</v>
      </c>
      <c r="P150" s="274">
        <f>IF(P$57=0,0,P$57/ISI!P$9*1000)</f>
        <v>4.1148234558136076</v>
      </c>
      <c r="Q150" s="274">
        <f>IF(Q$57=0,0,Q$57/ISI!Q$9*1000)</f>
        <v>4.1120335688398946</v>
      </c>
      <c r="R150" s="274">
        <f>IF(R$57=0,0,R$57/ISI!R$9*1000)</f>
        <v>4.0293407108549548</v>
      </c>
      <c r="S150" s="274">
        <f>IF(S$57=0,0,S$57/ISI!S$9*1000)</f>
        <v>4.5542545744217593</v>
      </c>
      <c r="T150" s="274">
        <f>IF(T$57=0,0,T$57/ISI!T$9*1000)</f>
        <v>4.4173174201435339</v>
      </c>
      <c r="U150" s="274">
        <f>IF(U$57=0,0,U$57/ISI!U$9*1000)</f>
        <v>4.3073007671484653</v>
      </c>
      <c r="V150" s="274">
        <f>IF(V$57=0,0,V$57/ISI!V$9*1000)</f>
        <v>4.3109569861722568</v>
      </c>
      <c r="W150" s="274">
        <f>IF(W$57=0,0,W$57/ISI!W$9*1000)</f>
        <v>4.4636751077107624</v>
      </c>
      <c r="X150" s="274">
        <f>IF(X$57=0,0,X$57/ISI!X$9*1000)</f>
        <v>4.1915538460158253</v>
      </c>
      <c r="Y150" s="274">
        <f>IF(Y$57=0,0,Y$57/ISI!Y$9*1000)</f>
        <v>4.3611744619307826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0.13673385767567511</v>
      </c>
      <c r="C151" s="274">
        <f>IF(C$58=0,0,C$58/ISI!C$9*1000)</f>
        <v>0.13948713231032547</v>
      </c>
      <c r="D151" s="274">
        <f>IF(D$58=0,0,D$58/ISI!D$9*1000)</f>
        <v>0.1411021476515201</v>
      </c>
      <c r="E151" s="274">
        <f>IF(E$58=0,0,E$58/ISI!E$9*1000)</f>
        <v>0.13007305139533201</v>
      </c>
      <c r="F151" s="274">
        <f>IF(F$58=0,0,F$58/ISI!F$9*1000)</f>
        <v>0.13008156439107615</v>
      </c>
      <c r="G151" s="274">
        <f>IF(G$58=0,0,G$58/ISI!G$9*1000)</f>
        <v>0.1407726119688435</v>
      </c>
      <c r="H151" s="274">
        <f>IF(H$58=0,0,H$58/ISI!H$9*1000)</f>
        <v>0.12650095158385435</v>
      </c>
      <c r="I151" s="274">
        <f>IF(I$58=0,0,I$58/ISI!I$9*1000)</f>
        <v>0.12019923701141591</v>
      </c>
      <c r="J151" s="274">
        <f>IF(J$58=0,0,J$58/ISI!J$9*1000)</f>
        <v>0.12581817158485559</v>
      </c>
      <c r="K151" s="274">
        <f>IF(K$58=0,0,K$58/ISI!K$9*1000)</f>
        <v>0.14903358128269564</v>
      </c>
      <c r="L151" s="274">
        <f>IF(L$58=0,0,L$58/ISI!L$9*1000)</f>
        <v>0.11798975487939357</v>
      </c>
      <c r="M151" s="274">
        <f>IF(M$58=0,0,M$58/ISI!M$9*1000)</f>
        <v>0.11140628918867126</v>
      </c>
      <c r="N151" s="274">
        <f>IF(N$58=0,0,N$58/ISI!N$9*1000)</f>
        <v>0.10967145482434455</v>
      </c>
      <c r="O151" s="274">
        <f>IF(O$58=0,0,O$58/ISI!O$9*1000)</f>
        <v>0.10849731524109658</v>
      </c>
      <c r="P151" s="274">
        <f>IF(P$58=0,0,P$58/ISI!P$9*1000)</f>
        <v>0.10287058639534025</v>
      </c>
      <c r="Q151" s="274">
        <f>IF(Q$58=0,0,Q$58/ISI!Q$9*1000)</f>
        <v>0.10280083922099741</v>
      </c>
      <c r="R151" s="274">
        <f>IF(R$58=0,0,R$58/ISI!R$9*1000)</f>
        <v>0.10073351777137382</v>
      </c>
      <c r="S151" s="274">
        <f>IF(S$58=0,0,S$58/ISI!S$9*1000)</f>
        <v>0.113856364360544</v>
      </c>
      <c r="T151" s="274">
        <f>IF(T$58=0,0,T$58/ISI!T$9*1000)</f>
        <v>0.11043293550358836</v>
      </c>
      <c r="U151" s="274">
        <f>IF(U$58=0,0,U$58/ISI!U$9*1000)</f>
        <v>0.10768251917871167</v>
      </c>
      <c r="V151" s="274">
        <f>IF(V$58=0,0,V$58/ISI!V$9*1000)</f>
        <v>0.10777392465430649</v>
      </c>
      <c r="W151" s="274">
        <f>IF(W$58=0,0,W$58/ISI!W$9*1000)</f>
        <v>0.1115918776927691</v>
      </c>
      <c r="X151" s="274">
        <f>IF(X$58=0,0,X$58/ISI!X$9*1000)</f>
        <v>0.1047888461503957</v>
      </c>
      <c r="Y151" s="274">
        <f>IF(Y$58=0,0,Y$58/ISI!Y$9*1000)</f>
        <v>0.10902936154826963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0.21114484659214036</v>
      </c>
      <c r="C152" s="275">
        <f>IF(C$59=0,0,C$59/ISI!C$9*1000)</f>
        <v>0.22033360464855953</v>
      </c>
      <c r="D152" s="275">
        <f>IF(D$59=0,0,D$59/ISI!D$9*1000)</f>
        <v>0.21831332580715285</v>
      </c>
      <c r="E152" s="275">
        <f>IF(E$59=0,0,E$59/ISI!E$9*1000)</f>
        <v>0.20272008707571565</v>
      </c>
      <c r="F152" s="275">
        <f>IF(F$59=0,0,F$59/ISI!F$9*1000)</f>
        <v>0.20593996042066673</v>
      </c>
      <c r="G152" s="275">
        <f>IF(G$59=0,0,G$59/ISI!G$9*1000)</f>
        <v>0.22832107718598482</v>
      </c>
      <c r="H152" s="275">
        <f>IF(H$59=0,0,H$59/ISI!H$9*1000)</f>
        <v>0.21039023384060887</v>
      </c>
      <c r="I152" s="275">
        <f>IF(I$59=0,0,I$59/ISI!I$9*1000)</f>
        <v>0.1872298682531712</v>
      </c>
      <c r="J152" s="275">
        <f>IF(J$59=0,0,J$59/ISI!J$9*1000)</f>
        <v>0.1995975480337828</v>
      </c>
      <c r="K152" s="275">
        <f>IF(K$59=0,0,K$59/ISI!K$9*1000)</f>
        <v>0.24352891485430436</v>
      </c>
      <c r="L152" s="275">
        <f>IF(L$59=0,0,L$59/ISI!L$9*1000)</f>
        <v>0.20189215077155687</v>
      </c>
      <c r="M152" s="275">
        <f>IF(M$59=0,0,M$59/ISI!M$9*1000)</f>
        <v>0.20925288186871197</v>
      </c>
      <c r="N152" s="275">
        <f>IF(N$59=0,0,N$59/ISI!N$9*1000)</f>
        <v>0.22595025866886284</v>
      </c>
      <c r="O152" s="275">
        <f>IF(O$59=0,0,O$59/ISI!O$9*1000)</f>
        <v>0.24340642826943057</v>
      </c>
      <c r="P152" s="275">
        <f>IF(P$59=0,0,P$59/ISI!P$9*1000)</f>
        <v>0.24015600040017412</v>
      </c>
      <c r="Q152" s="275">
        <f>IF(Q$59=0,0,Q$59/ISI!Q$9*1000)</f>
        <v>0.25724225836296172</v>
      </c>
      <c r="R152" s="275">
        <f>IF(R$59=0,0,R$59/ISI!R$9*1000)</f>
        <v>0.27335212363916972</v>
      </c>
      <c r="S152" s="275">
        <f>IF(S$59=0,0,S$59/ISI!S$9*1000)</f>
        <v>0.33420870595100799</v>
      </c>
      <c r="T152" s="275">
        <f>IF(T$59=0,0,T$59/ISI!T$9*1000)</f>
        <v>0.3590694653303827</v>
      </c>
      <c r="U152" s="275">
        <f>IF(U$59=0,0,U$59/ISI!U$9*1000)</f>
        <v>0.38707424963569703</v>
      </c>
      <c r="V152" s="275">
        <f>IF(V$59=0,0,V$59/ISI!V$9*1000)</f>
        <v>0.45545839561818391</v>
      </c>
      <c r="W152" s="275">
        <f>IF(W$59=0,0,W$59/ISI!W$9*1000)</f>
        <v>0.49075682737521215</v>
      </c>
      <c r="X152" s="275">
        <f>IF(X$59=0,0,X$59/ISI!X$9*1000)</f>
        <v>0.69289546096124377</v>
      </c>
      <c r="Y152" s="275">
        <f>IF(Y$59=0,0,Y$59/ISI!Y$9*1000)</f>
        <v>0.90314870938844327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31.720801451538946</v>
      </c>
      <c r="C153" s="276">
        <f>IF(C$65=0,0,C$65/ISI!C$9*1000)</f>
        <v>36.650921620841025</v>
      </c>
      <c r="D153" s="276">
        <f>IF(D$65=0,0,D$65/ISI!D$9*1000)</f>
        <v>26.895467590571783</v>
      </c>
      <c r="E153" s="276">
        <f>IF(E$65=0,0,E$65/ISI!E$9*1000)</f>
        <v>23.295330291281221</v>
      </c>
      <c r="F153" s="276">
        <f>IF(F$65=0,0,F$65/ISI!F$9*1000)</f>
        <v>22.722825465774992</v>
      </c>
      <c r="G153" s="276">
        <f>IF(G$65=0,0,G$65/ISI!G$9*1000)</f>
        <v>26.943860033734733</v>
      </c>
      <c r="H153" s="276">
        <f>IF(H$65=0,0,H$65/ISI!H$9*1000)</f>
        <v>24.731037831998993</v>
      </c>
      <c r="I153" s="276">
        <f>IF(I$65=0,0,I$65/ISI!I$9*1000)</f>
        <v>23.49631538060428</v>
      </c>
      <c r="J153" s="276">
        <f>IF(J$65=0,0,J$65/ISI!J$9*1000)</f>
        <v>24.461224081067176</v>
      </c>
      <c r="K153" s="276">
        <f>IF(K$65=0,0,K$65/ISI!K$9*1000)</f>
        <v>26.687509160715617</v>
      </c>
      <c r="L153" s="276">
        <f>IF(L$65=0,0,L$65/ISI!L$9*1000)</f>
        <v>15.746025940236288</v>
      </c>
      <c r="M153" s="276">
        <f>IF(M$65=0,0,M$65/ISI!M$9*1000)</f>
        <v>15.503758583547794</v>
      </c>
      <c r="N153" s="276">
        <f>IF(N$65=0,0,N$65/ISI!N$9*1000)</f>
        <v>17.444351205549349</v>
      </c>
      <c r="O153" s="276">
        <f>IF(O$65=0,0,O$65/ISI!O$9*1000)</f>
        <v>16.618277621547321</v>
      </c>
      <c r="P153" s="276">
        <f>IF(P$65=0,0,P$65/ISI!P$9*1000)</f>
        <v>14.868031923116122</v>
      </c>
      <c r="Q153" s="276">
        <f>IF(Q$65=0,0,Q$65/ISI!Q$9*1000)</f>
        <v>14.490920458635143</v>
      </c>
      <c r="R153" s="276">
        <f>IF(R$65=0,0,R$65/ISI!R$9*1000)</f>
        <v>13.764473567871194</v>
      </c>
      <c r="S153" s="276">
        <f>IF(S$65=0,0,S$65/ISI!S$9*1000)</f>
        <v>15.830596306784194</v>
      </c>
      <c r="T153" s="276">
        <f>IF(T$65=0,0,T$65/ISI!T$9*1000)</f>
        <v>15.483700800190636</v>
      </c>
      <c r="U153" s="276">
        <f>IF(U$65=0,0,U$65/ISI!U$9*1000)</f>
        <v>14.42868366130782</v>
      </c>
      <c r="V153" s="276">
        <f>IF(V$65=0,0,V$65/ISI!V$9*1000)</f>
        <v>15.706691792995443</v>
      </c>
      <c r="W153" s="276">
        <f>IF(W$65=0,0,W$65/ISI!W$9*1000)</f>
        <v>15.859102681752134</v>
      </c>
      <c r="X153" s="276">
        <f>IF(X$65=0,0,X$65/ISI!X$9*1000)</f>
        <v>14.767473910022103</v>
      </c>
      <c r="Y153" s="276">
        <f>IF(Y$65=0,0,Y$65/ISI!Y$9*1000)</f>
        <v>13.447431881860144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40.621210097423138</v>
      </c>
      <c r="C154" s="276">
        <f>IF(C$71=0,0,C$71/ISI!C$9*1000)</f>
        <v>41.439159282001256</v>
      </c>
      <c r="D154" s="276">
        <f>IF(D$71=0,0,D$71/ISI!D$9*1000)</f>
        <v>41.918951767932853</v>
      </c>
      <c r="E154" s="276">
        <f>IF(E$71=0,0,E$71/ISI!E$9*1000)</f>
        <v>38.642402390747932</v>
      </c>
      <c r="F154" s="276">
        <f>IF(F$71=0,0,F$71/ISI!F$9*1000)</f>
        <v>38.644931451176419</v>
      </c>
      <c r="G154" s="276">
        <f>IF(G$71=0,0,G$71/ISI!G$9*1000)</f>
        <v>41.821052546568403</v>
      </c>
      <c r="H154" s="276">
        <f>IF(H$71=0,0,H$71/ISI!H$9*1000)</f>
        <v>37.581194732326004</v>
      </c>
      <c r="I154" s="276">
        <f>IF(I$71=0,0,I$71/ISI!I$9*1000)</f>
        <v>35.709066819222087</v>
      </c>
      <c r="J154" s="276">
        <f>IF(J$71=0,0,J$71/ISI!J$9*1000)</f>
        <v>37.378352873980795</v>
      </c>
      <c r="K154" s="276">
        <f>IF(K$71=0,0,K$71/ISI!K$9*1000)</f>
        <v>44.275240381320408</v>
      </c>
      <c r="L154" s="276">
        <f>IF(L$71=0,0,L$71/ISI!L$9*1000)</f>
        <v>35.052668766705594</v>
      </c>
      <c r="M154" s="276">
        <f>IF(M$71=0,0,M$71/ISI!M$9*1000)</f>
        <v>33.096837580940793</v>
      </c>
      <c r="N154" s="276">
        <f>IF(N$71=0,0,N$71/ISI!N$9*1000)</f>
        <v>32.581448983007022</v>
      </c>
      <c r="O154" s="276">
        <f>IF(O$71=0,0,O$71/ISI!O$9*1000)</f>
        <v>32.232632885036971</v>
      </c>
      <c r="P154" s="276">
        <f>IF(P$71=0,0,P$71/ISI!P$9*1000)</f>
        <v>30.561031289864843</v>
      </c>
      <c r="Q154" s="276">
        <f>IF(Q$71=0,0,Q$71/ISI!Q$9*1000)</f>
        <v>30.540310638295143</v>
      </c>
      <c r="R154" s="276">
        <f>IF(R$71=0,0,R$71/ISI!R$9*1000)</f>
        <v>29.926146009492964</v>
      </c>
      <c r="S154" s="276">
        <f>IF(S$71=0,0,S$71/ISI!S$9*1000)</f>
        <v>33.824711569160975</v>
      </c>
      <c r="T154" s="276">
        <f>IF(T$71=0,0,T$71/ISI!T$9*1000)</f>
        <v>32.80767142112515</v>
      </c>
      <c r="U154" s="276">
        <f>IF(U$71=0,0,U$71/ISI!U$9*1000)</f>
        <v>31.990571389813212</v>
      </c>
      <c r="V154" s="276">
        <f>IF(V$71=0,0,V$71/ISI!V$9*1000)</f>
        <v>32.017726339518489</v>
      </c>
      <c r="W154" s="276">
        <f>IF(W$71=0,0,W$71/ISI!W$9*1000)</f>
        <v>33.151972642181491</v>
      </c>
      <c r="X154" s="276">
        <f>IF(X$71=0,0,X$71/ISI!X$9*1000)</f>
        <v>31.130912326325952</v>
      </c>
      <c r="Y154" s="276">
        <f>IF(Y$71=0,0,Y$71/ISI!Y$9*1000)</f>
        <v>32.390694430235968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49.48719341115801</v>
      </c>
      <c r="C155" s="276">
        <f>IF(C$72=0,0,C$72/ISI!C$9*1000)</f>
        <v>50.438599149311301</v>
      </c>
      <c r="D155" s="276">
        <f>IF(D$72=0,0,D$72/ISI!D$9*1000)</f>
        <v>49.108111928566757</v>
      </c>
      <c r="E155" s="276">
        <f>IF(E$72=0,0,E$72/ISI!E$9*1000)</f>
        <v>45.078854510250636</v>
      </c>
      <c r="F155" s="276">
        <f>IF(F$72=0,0,F$72/ISI!F$9*1000)</f>
        <v>45.605102128009946</v>
      </c>
      <c r="G155" s="276">
        <f>IF(G$72=0,0,G$72/ISI!G$9*1000)</f>
        <v>49.454659283462739</v>
      </c>
      <c r="H155" s="276">
        <f>IF(H$72=0,0,H$72/ISI!H$9*1000)</f>
        <v>43.654511666043931</v>
      </c>
      <c r="I155" s="276">
        <f>IF(I$72=0,0,I$72/ISI!I$9*1000)</f>
        <v>41.951160077638384</v>
      </c>
      <c r="J155" s="276">
        <f>IF(J$72=0,0,J$72/ISI!J$9*1000)</f>
        <v>43.494874918010723</v>
      </c>
      <c r="K155" s="276">
        <f>IF(K$72=0,0,K$72/ISI!K$9*1000)</f>
        <v>50.310687635892734</v>
      </c>
      <c r="L155" s="276">
        <f>IF(L$72=0,0,L$72/ISI!L$9*1000)</f>
        <v>39.619502362814991</v>
      </c>
      <c r="M155" s="276">
        <f>IF(M$72=0,0,M$72/ISI!M$9*1000)</f>
        <v>37.402102587642148</v>
      </c>
      <c r="N155" s="276">
        <f>IF(N$72=0,0,N$72/ISI!N$9*1000)</f>
        <v>36.911827139884565</v>
      </c>
      <c r="O155" s="276">
        <f>IF(O$72=0,0,O$72/ISI!O$9*1000)</f>
        <v>36.433023878801251</v>
      </c>
      <c r="P155" s="276">
        <f>IF(P$72=0,0,P$72/ISI!P$9*1000)</f>
        <v>34.221934422332048</v>
      </c>
      <c r="Q155" s="276">
        <f>IF(Q$72=0,0,Q$72/ISI!Q$9*1000)</f>
        <v>34.149225632135554</v>
      </c>
      <c r="R155" s="276">
        <f>IF(R$72=0,0,R$72/ISI!R$9*1000)</f>
        <v>33.209641161226749</v>
      </c>
      <c r="S155" s="276">
        <f>IF(S$72=0,0,S$72/ISI!S$9*1000)</f>
        <v>37.74404088508539</v>
      </c>
      <c r="T155" s="276">
        <f>IF(T$72=0,0,T$72/ISI!T$9*1000)</f>
        <v>36.571004140133631</v>
      </c>
      <c r="U155" s="276">
        <f>IF(U$72=0,0,U$72/ISI!U$9*1000)</f>
        <v>35.430554657666761</v>
      </c>
      <c r="V155" s="276">
        <f>IF(V$72=0,0,V$72/ISI!V$9*1000)</f>
        <v>35.605292368301996</v>
      </c>
      <c r="W155" s="276">
        <f>IF(W$72=0,0,W$72/ISI!W$9*1000)</f>
        <v>36.918498575145669</v>
      </c>
      <c r="X155" s="276">
        <f>IF(X$72=0,0,X$72/ISI!X$9*1000)</f>
        <v>34.357423371303227</v>
      </c>
      <c r="Y155" s="276">
        <f>IF(Y$72=0,0,Y$72/ISI!Y$9*1000)</f>
        <v>35.624620506976115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23.448989858262461</v>
      </c>
      <c r="C156" s="277">
        <f>IF(C$79=0,0,C$79/ISI!C$9*1000)</f>
        <v>24.241280174809557</v>
      </c>
      <c r="D156" s="277">
        <f>IF(D$79=0,0,D$79/ISI!D$9*1000)</f>
        <v>20.826827751804146</v>
      </c>
      <c r="E156" s="277">
        <f>IF(E$79=0,0,E$79/ISI!E$9*1000)</f>
        <v>18.730621230040427</v>
      </c>
      <c r="F156" s="277">
        <f>IF(F$79=0,0,F$79/ISI!F$9*1000)</f>
        <v>18.875951514864564</v>
      </c>
      <c r="G156" s="277">
        <f>IF(G$79=0,0,G$79/ISI!G$9*1000)</f>
        <v>19.815256059151302</v>
      </c>
      <c r="H156" s="277">
        <f>IF(H$79=0,0,H$79/ISI!H$9*1000)</f>
        <v>18.079768908244386</v>
      </c>
      <c r="I156" s="277">
        <f>IF(I$79=0,0,I$79/ISI!I$9*1000)</f>
        <v>16.78460659108719</v>
      </c>
      <c r="J156" s="277">
        <f>IF(J$79=0,0,J$79/ISI!J$9*1000)</f>
        <v>17.238653079511931</v>
      </c>
      <c r="K156" s="277">
        <f>IF(K$79=0,0,K$79/ISI!K$9*1000)</f>
        <v>19.530966720928927</v>
      </c>
      <c r="L156" s="277">
        <f>IF(L$79=0,0,L$79/ISI!L$9*1000)</f>
        <v>17.312921558374981</v>
      </c>
      <c r="M156" s="277">
        <f>IF(M$79=0,0,M$79/ISI!M$9*1000)</f>
        <v>19.324218409743654</v>
      </c>
      <c r="N156" s="277">
        <f>IF(N$79=0,0,N$79/ISI!N$9*1000)</f>
        <v>20.957130997054954</v>
      </c>
      <c r="O156" s="277">
        <f>IF(O$79=0,0,O$79/ISI!O$9*1000)</f>
        <v>18.370361855633593</v>
      </c>
      <c r="P156" s="277">
        <f>IF(P$79=0,0,P$79/ISI!P$9*1000)</f>
        <v>15.369770751200896</v>
      </c>
      <c r="Q156" s="277">
        <f>IF(Q$79=0,0,Q$79/ISI!Q$9*1000)</f>
        <v>14.859290364718786</v>
      </c>
      <c r="R156" s="277">
        <f>IF(R$79=0,0,R$79/ISI!R$9*1000)</f>
        <v>14.610096388842985</v>
      </c>
      <c r="S156" s="277">
        <f>IF(S$79=0,0,S$79/ISI!S$9*1000)</f>
        <v>17.27553304223931</v>
      </c>
      <c r="T156" s="277">
        <f>IF(T$79=0,0,T$79/ISI!T$9*1000)</f>
        <v>15.874672576765606</v>
      </c>
      <c r="U156" s="277">
        <f>IF(U$79=0,0,U$79/ISI!U$9*1000)</f>
        <v>16.282553863431655</v>
      </c>
      <c r="V156" s="277">
        <f>IF(V$79=0,0,V$79/ISI!V$9*1000)</f>
        <v>15.84815817436119</v>
      </c>
      <c r="W156" s="277">
        <f>IF(W$79=0,0,W$79/ISI!W$9*1000)</f>
        <v>15.711337430456183</v>
      </c>
      <c r="X156" s="277">
        <f>IF(X$79=0,0,X$79/ISI!X$9*1000)</f>
        <v>15.02739951480098</v>
      </c>
      <c r="Y156" s="277">
        <f>IF(Y$79=0,0,Y$79/ISI!Y$9*1000)</f>
        <v>14.810290541544944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CZ: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1070.1064642008621</v>
      </c>
      <c r="C5" s="223">
        <v>1159.8822973982301</v>
      </c>
      <c r="D5" s="223">
        <v>1073.880096593284</v>
      </c>
      <c r="E5" s="223">
        <v>996.50531241539352</v>
      </c>
      <c r="F5" s="223">
        <v>1016.922855279585</v>
      </c>
      <c r="G5" s="223">
        <v>999.85463865660688</v>
      </c>
      <c r="H5" s="223">
        <v>970.37322370921834</v>
      </c>
      <c r="I5" s="223">
        <v>914.4425034063139</v>
      </c>
      <c r="J5" s="223">
        <v>873.43531806715816</v>
      </c>
      <c r="K5" s="223">
        <v>794.06775937577197</v>
      </c>
      <c r="L5" s="223">
        <v>626.03752980856325</v>
      </c>
      <c r="M5" s="223">
        <v>653.03818010315069</v>
      </c>
      <c r="N5" s="223">
        <v>614.97793411325176</v>
      </c>
      <c r="O5" s="223">
        <v>593.19284950323083</v>
      </c>
      <c r="P5" s="223">
        <v>551.96779806423785</v>
      </c>
      <c r="Q5" s="223">
        <v>534.78661791317916</v>
      </c>
      <c r="R5" s="223">
        <v>525.75020544401934</v>
      </c>
      <c r="S5" s="223">
        <v>548.62378609613711</v>
      </c>
      <c r="T5" s="223">
        <v>556.86071735519556</v>
      </c>
      <c r="U5" s="223">
        <v>490.64917435465708</v>
      </c>
      <c r="V5" s="223">
        <v>499.81465676344033</v>
      </c>
      <c r="W5" s="223">
        <v>556.77455508132516</v>
      </c>
      <c r="X5" s="223">
        <v>463.73430499312138</v>
      </c>
      <c r="Y5" s="223">
        <v>374.98555533946569</v>
      </c>
      <c r="DA5" s="89" t="s">
        <v>254</v>
      </c>
    </row>
    <row r="6" spans="1:105" ht="12" customHeight="1" x14ac:dyDescent="0.25">
      <c r="A6" s="55" t="s">
        <v>91</v>
      </c>
      <c r="B6" s="259">
        <v>1.3454529730003439</v>
      </c>
      <c r="C6" s="259">
        <v>1.317158066372097</v>
      </c>
      <c r="D6" s="259">
        <v>1.5436638631761199</v>
      </c>
      <c r="E6" s="259">
        <v>1.4847233118131351</v>
      </c>
      <c r="F6" s="259">
        <v>1.5908080477415241</v>
      </c>
      <c r="G6" s="259">
        <v>1.467897733175779</v>
      </c>
      <c r="H6" s="259">
        <v>1.397656688453855</v>
      </c>
      <c r="I6" s="259">
        <v>1.3299179193951349</v>
      </c>
      <c r="J6" s="259">
        <v>1.2919971207524299</v>
      </c>
      <c r="K6" s="259">
        <v>1.219492414167541</v>
      </c>
      <c r="L6" s="259">
        <v>1.066717347703543</v>
      </c>
      <c r="M6" s="259">
        <v>1.0536440007566359</v>
      </c>
      <c r="N6" s="259">
        <v>0.91330919590056026</v>
      </c>
      <c r="O6" s="259">
        <v>0.93187151341568764</v>
      </c>
      <c r="P6" s="259">
        <v>0.90385951584595137</v>
      </c>
      <c r="Q6" s="259">
        <v>0.8817914772626162</v>
      </c>
      <c r="R6" s="259">
        <v>0.9041868444038057</v>
      </c>
      <c r="S6" s="259">
        <v>0.8848091908543142</v>
      </c>
      <c r="T6" s="259">
        <v>0.91833678275700803</v>
      </c>
      <c r="U6" s="259">
        <v>0.82728507120996353</v>
      </c>
      <c r="V6" s="259">
        <v>0.81644212780037906</v>
      </c>
      <c r="W6" s="259">
        <v>0.94107422683775011</v>
      </c>
      <c r="X6" s="259">
        <v>0.77323228836016844</v>
      </c>
      <c r="Y6" s="259">
        <v>0.65155955633197415</v>
      </c>
      <c r="DA6" s="67" t="s">
        <v>255</v>
      </c>
    </row>
    <row r="7" spans="1:105" ht="12" customHeight="1" x14ac:dyDescent="0.25">
      <c r="A7" s="173" t="s">
        <v>92</v>
      </c>
      <c r="B7" s="224">
        <v>0.18610625306704201</v>
      </c>
      <c r="C7" s="224">
        <v>0.1821924343315405</v>
      </c>
      <c r="D7" s="224">
        <v>0.2135232544992334</v>
      </c>
      <c r="E7" s="224">
        <v>0.20537045734616041</v>
      </c>
      <c r="F7" s="224">
        <v>0.22004435015953189</v>
      </c>
      <c r="G7" s="224">
        <v>0.20304310331839359</v>
      </c>
      <c r="H7" s="224">
        <v>0.19332719506515991</v>
      </c>
      <c r="I7" s="224">
        <v>0.18395740752901199</v>
      </c>
      <c r="J7" s="224">
        <v>0.17871211253147209</v>
      </c>
      <c r="K7" s="224">
        <v>0.16868308918913369</v>
      </c>
      <c r="L7" s="224">
        <v>0.1475508788835746</v>
      </c>
      <c r="M7" s="224">
        <v>0.14574254246144869</v>
      </c>
      <c r="N7" s="224">
        <v>0.12633109870922471</v>
      </c>
      <c r="O7" s="224">
        <v>0.12889868258640569</v>
      </c>
      <c r="P7" s="224">
        <v>0.12502399650428919</v>
      </c>
      <c r="Q7" s="224">
        <v>0.1219714929566366</v>
      </c>
      <c r="R7" s="224">
        <v>0.12506927336839871</v>
      </c>
      <c r="S7" s="224">
        <v>0.1223889102730724</v>
      </c>
      <c r="T7" s="224">
        <v>0.12702652647266111</v>
      </c>
      <c r="U7" s="224">
        <v>0.1144320373218633</v>
      </c>
      <c r="V7" s="224">
        <v>0.1129322156181914</v>
      </c>
      <c r="W7" s="224">
        <v>0.1301716237797427</v>
      </c>
      <c r="X7" s="224">
        <v>0.1069553279266704</v>
      </c>
      <c r="Y7" s="224">
        <v>9.0125266443583804E-2</v>
      </c>
      <c r="DA7" s="177" t="s">
        <v>256</v>
      </c>
    </row>
    <row r="8" spans="1:105" ht="12" customHeight="1" x14ac:dyDescent="0.25">
      <c r="A8" s="173" t="s">
        <v>93</v>
      </c>
      <c r="B8" s="224">
        <v>25.699316044878088</v>
      </c>
      <c r="C8" s="224">
        <v>25.158858843852261</v>
      </c>
      <c r="D8" s="224">
        <v>29.48531556502823</v>
      </c>
      <c r="E8" s="224">
        <v>28.35950003097885</v>
      </c>
      <c r="F8" s="224">
        <v>30.385810285495911</v>
      </c>
      <c r="G8" s="224">
        <v>28.038116919330498</v>
      </c>
      <c r="H8" s="224">
        <v>26.69645218347155</v>
      </c>
      <c r="I8" s="224">
        <v>25.402583078073551</v>
      </c>
      <c r="J8" s="224">
        <v>24.678263010000219</v>
      </c>
      <c r="K8" s="224">
        <v>23.29336037374453</v>
      </c>
      <c r="L8" s="224">
        <v>20.375224403462251</v>
      </c>
      <c r="M8" s="224">
        <v>20.12551216401944</v>
      </c>
      <c r="N8" s="224">
        <v>17.444995955377749</v>
      </c>
      <c r="O8" s="224">
        <v>17.79955228244345</v>
      </c>
      <c r="P8" s="224">
        <v>17.26449888924483</v>
      </c>
      <c r="Q8" s="224">
        <v>16.842980256171391</v>
      </c>
      <c r="R8" s="224">
        <v>17.27075114794701</v>
      </c>
      <c r="S8" s="224">
        <v>16.90062119709037</v>
      </c>
      <c r="T8" s="224">
        <v>17.541027214856701</v>
      </c>
      <c r="U8" s="224">
        <v>15.8018607345475</v>
      </c>
      <c r="V8" s="224">
        <v>15.594751132702219</v>
      </c>
      <c r="W8" s="224">
        <v>17.97533207218714</v>
      </c>
      <c r="X8" s="224">
        <v>14.76940580863185</v>
      </c>
      <c r="Y8" s="224">
        <v>12.44535133985071</v>
      </c>
      <c r="DA8" s="177" t="s">
        <v>257</v>
      </c>
    </row>
    <row r="9" spans="1:105" ht="12" customHeight="1" x14ac:dyDescent="0.25">
      <c r="A9" s="173" t="s">
        <v>94</v>
      </c>
      <c r="B9" s="224">
        <v>0.44391864724774383</v>
      </c>
      <c r="C9" s="224">
        <v>0.434583027997966</v>
      </c>
      <c r="D9" s="224">
        <v>0.50931633263869858</v>
      </c>
      <c r="E9" s="224">
        <v>0.48986949179464789</v>
      </c>
      <c r="F9" s="224">
        <v>0.5248710811567403</v>
      </c>
      <c r="G9" s="224">
        <v>0.48431806171292657</v>
      </c>
      <c r="H9" s="224">
        <v>0.46114273698590108</v>
      </c>
      <c r="I9" s="224">
        <v>0.43879301289281952</v>
      </c>
      <c r="J9" s="224">
        <v>0.42628142759490689</v>
      </c>
      <c r="K9" s="224">
        <v>0.40235923045227179</v>
      </c>
      <c r="L9" s="224">
        <v>0.35195263713474773</v>
      </c>
      <c r="M9" s="224">
        <v>0.34763921807950598</v>
      </c>
      <c r="N9" s="224">
        <v>0.30133716369066849</v>
      </c>
      <c r="O9" s="224">
        <v>0.30746161326003763</v>
      </c>
      <c r="P9" s="224">
        <v>0.29821933700259667</v>
      </c>
      <c r="Q9" s="224">
        <v>0.2909382101019074</v>
      </c>
      <c r="R9" s="224">
        <v>0.29832733576102549</v>
      </c>
      <c r="S9" s="224">
        <v>0.29193387428511591</v>
      </c>
      <c r="T9" s="224">
        <v>0.30299596529951101</v>
      </c>
      <c r="U9" s="224">
        <v>0.27295437081002027</v>
      </c>
      <c r="V9" s="224">
        <v>0.26937685092106223</v>
      </c>
      <c r="W9" s="224">
        <v>0.31049795579694578</v>
      </c>
      <c r="X9" s="224">
        <v>0.25512019992172208</v>
      </c>
      <c r="Y9" s="224">
        <v>0.2149755083622355</v>
      </c>
      <c r="DA9" s="177" t="s">
        <v>258</v>
      </c>
    </row>
    <row r="10" spans="1:105" ht="12" customHeight="1" x14ac:dyDescent="0.25">
      <c r="A10" s="56" t="s">
        <v>95</v>
      </c>
      <c r="B10" s="260">
        <v>1.5211840553820219</v>
      </c>
      <c r="C10" s="260">
        <v>1.514157139716523</v>
      </c>
      <c r="D10" s="260">
        <v>1.776510996425857</v>
      </c>
      <c r="E10" s="260">
        <v>1.7342889823833909</v>
      </c>
      <c r="F10" s="260">
        <v>1.887918342660206</v>
      </c>
      <c r="G10" s="260">
        <v>1.7990216662215699</v>
      </c>
      <c r="H10" s="260">
        <v>1.777263723315907</v>
      </c>
      <c r="I10" s="260">
        <v>1.52170470043795</v>
      </c>
      <c r="J10" s="260">
        <v>1.5257155761468391</v>
      </c>
      <c r="K10" s="260">
        <v>1.530225282157839</v>
      </c>
      <c r="L10" s="260">
        <v>1.4078278229100369</v>
      </c>
      <c r="M10" s="260">
        <v>1.5844006289744681</v>
      </c>
      <c r="N10" s="260">
        <v>1.5501723341037099</v>
      </c>
      <c r="O10" s="260">
        <v>1.7564647887472551</v>
      </c>
      <c r="P10" s="260">
        <v>1.795065617047314</v>
      </c>
      <c r="Q10" s="260">
        <v>1.9009522435030981</v>
      </c>
      <c r="R10" s="260">
        <v>2.1418603721306608</v>
      </c>
      <c r="S10" s="260">
        <v>2.2864860635132418</v>
      </c>
      <c r="T10" s="260">
        <v>2.6554247269068991</v>
      </c>
      <c r="U10" s="260">
        <v>2.6696283850347151</v>
      </c>
      <c r="V10" s="260">
        <v>3.126561968355313</v>
      </c>
      <c r="W10" s="260">
        <v>3.7546984268140928</v>
      </c>
      <c r="X10" s="260">
        <v>4.7048097192543388</v>
      </c>
      <c r="Y10" s="260">
        <v>4.983559192259551</v>
      </c>
      <c r="DA10" s="68" t="s">
        <v>259</v>
      </c>
    </row>
    <row r="11" spans="1:105" ht="12" customHeight="1" x14ac:dyDescent="0.25">
      <c r="A11" s="37" t="s">
        <v>159</v>
      </c>
      <c r="B11" s="226">
        <v>2.8353766233080911E-2</v>
      </c>
      <c r="C11" s="226">
        <v>1.993842702245997E-2</v>
      </c>
      <c r="D11" s="226">
        <v>1.9730888219700839E-2</v>
      </c>
      <c r="E11" s="226">
        <v>5.670532564548845E-3</v>
      </c>
      <c r="F11" s="226">
        <v>5.785750526868005E-3</v>
      </c>
      <c r="G11" s="226">
        <v>5.4417651629052252E-3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0.68174312998528297</v>
      </c>
      <c r="C12" s="226">
        <v>0.74773156166272015</v>
      </c>
      <c r="D12" s="226">
        <v>0.73130993329940097</v>
      </c>
      <c r="E12" s="226">
        <v>0.7010828561835013</v>
      </c>
      <c r="F12" s="226">
        <v>0.78598382403767186</v>
      </c>
      <c r="G12" s="226">
        <v>0.71889255793161</v>
      </c>
      <c r="H12" s="226">
        <v>0.67560178470881138</v>
      </c>
      <c r="I12" s="226">
        <v>0.73013901592478214</v>
      </c>
      <c r="J12" s="226">
        <v>0.67988815320078289</v>
      </c>
      <c r="K12" s="226">
        <v>0.54739158013800338</v>
      </c>
      <c r="L12" s="226">
        <v>0.53699828522240511</v>
      </c>
      <c r="M12" s="226">
        <v>0.46396705279453332</v>
      </c>
      <c r="N12" s="226">
        <v>0.35270176835026512</v>
      </c>
      <c r="O12" s="226">
        <v>0.33383647960363227</v>
      </c>
      <c r="P12" s="226">
        <v>0.28659436037146618</v>
      </c>
      <c r="Q12" s="226">
        <v>0.25612989015096282</v>
      </c>
      <c r="R12" s="226">
        <v>0.2341068723618536</v>
      </c>
      <c r="S12" s="226">
        <v>0.21644669279950801</v>
      </c>
      <c r="T12" s="226">
        <v>0.20421638018520191</v>
      </c>
      <c r="U12" s="226">
        <v>0.15491687049381861</v>
      </c>
      <c r="V12" s="226">
        <v>0.13186892452000251</v>
      </c>
      <c r="W12" s="226">
        <v>0.1570277889966892</v>
      </c>
      <c r="X12" s="226">
        <v>7.1399081151013566E-2</v>
      </c>
      <c r="Y12" s="226">
        <v>4.9507812635553747E-2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2.9888100235581101E-2</v>
      </c>
      <c r="C14" s="226">
        <v>5.9573795793064398E-2</v>
      </c>
      <c r="D14" s="226">
        <v>0.1171133729408393</v>
      </c>
      <c r="E14" s="226">
        <v>0.16416514409961899</v>
      </c>
      <c r="F14" s="226">
        <v>0.22663262617387589</v>
      </c>
      <c r="G14" s="226">
        <v>0.28337292042394019</v>
      </c>
      <c r="H14" s="226">
        <v>0.3779200017843759</v>
      </c>
      <c r="I14" s="226">
        <v>8.3962589153524489E-2</v>
      </c>
      <c r="J14" s="226">
        <v>0.1628272313181062</v>
      </c>
      <c r="K14" s="226">
        <v>0.31431607094075847</v>
      </c>
      <c r="L14" s="226">
        <v>0.41123709494848282</v>
      </c>
      <c r="M14" s="226">
        <v>0.68390667498207702</v>
      </c>
      <c r="N14" s="226">
        <v>0.8316585559817502</v>
      </c>
      <c r="O14" s="226">
        <v>1.0879340026426541</v>
      </c>
      <c r="P14" s="226">
        <v>1.1790831220272731</v>
      </c>
      <c r="Q14" s="226">
        <v>1.341256523038894</v>
      </c>
      <c r="R14" s="226">
        <v>1.619898378004123</v>
      </c>
      <c r="S14" s="226">
        <v>1.8099338409073551</v>
      </c>
      <c r="T14" s="226">
        <v>2.2107221427819481</v>
      </c>
      <c r="U14" s="226">
        <v>2.3099568296006781</v>
      </c>
      <c r="V14" s="226">
        <v>2.8229603324364252</v>
      </c>
      <c r="W14" s="226">
        <v>3.420188206481837</v>
      </c>
      <c r="X14" s="226">
        <v>4.5232050720751067</v>
      </c>
      <c r="Y14" s="226">
        <v>4.8631061803729176</v>
      </c>
      <c r="DA14" s="69" t="s">
        <v>263</v>
      </c>
    </row>
    <row r="15" spans="1:105" ht="12" customHeight="1" x14ac:dyDescent="0.25">
      <c r="A15" s="37" t="s">
        <v>40</v>
      </c>
      <c r="B15" s="226">
        <v>0.78119905892807717</v>
      </c>
      <c r="C15" s="226">
        <v>0.68691335523827879</v>
      </c>
      <c r="D15" s="226">
        <v>0.90835680196591595</v>
      </c>
      <c r="E15" s="226">
        <v>0.86337044953572217</v>
      </c>
      <c r="F15" s="226">
        <v>0.86951614192179028</v>
      </c>
      <c r="G15" s="226">
        <v>0.79131442270311458</v>
      </c>
      <c r="H15" s="226">
        <v>0.72374193682271959</v>
      </c>
      <c r="I15" s="226">
        <v>0.70760309535964361</v>
      </c>
      <c r="J15" s="226">
        <v>0.68300019162794978</v>
      </c>
      <c r="K15" s="226">
        <v>0.66851763107907713</v>
      </c>
      <c r="L15" s="226">
        <v>0.45959244273914912</v>
      </c>
      <c r="M15" s="226">
        <v>0.43652690119785731</v>
      </c>
      <c r="N15" s="226">
        <v>0.36581200977169492</v>
      </c>
      <c r="O15" s="226">
        <v>0.33469430650096849</v>
      </c>
      <c r="P15" s="226">
        <v>0.32938813464857508</v>
      </c>
      <c r="Q15" s="226">
        <v>0.3035658303132408</v>
      </c>
      <c r="R15" s="226">
        <v>0.28785512176468459</v>
      </c>
      <c r="S15" s="226">
        <v>0.26010552980637891</v>
      </c>
      <c r="T15" s="226">
        <v>0.2404862039397497</v>
      </c>
      <c r="U15" s="226">
        <v>0.2047546849402179</v>
      </c>
      <c r="V15" s="226">
        <v>0.17173271139888591</v>
      </c>
      <c r="W15" s="226">
        <v>0.1774824313355669</v>
      </c>
      <c r="X15" s="226">
        <v>0.1102055660282186</v>
      </c>
      <c r="Y15" s="226">
        <v>7.0945199251079394E-2</v>
      </c>
      <c r="DA15" s="69" t="s">
        <v>264</v>
      </c>
    </row>
    <row r="16" spans="1:105" ht="12" customHeight="1" x14ac:dyDescent="0.25">
      <c r="A16" s="57" t="s">
        <v>165</v>
      </c>
      <c r="B16" s="261">
        <v>202.28203362299979</v>
      </c>
      <c r="C16" s="261">
        <v>224.61308519288221</v>
      </c>
      <c r="D16" s="261">
        <v>189.00786771389181</v>
      </c>
      <c r="E16" s="261">
        <v>172.6556540438491</v>
      </c>
      <c r="F16" s="261">
        <v>181.10672299897089</v>
      </c>
      <c r="G16" s="261">
        <v>181.14125936191789</v>
      </c>
      <c r="H16" s="261">
        <v>175.6464990024634</v>
      </c>
      <c r="I16" s="261">
        <v>167.39023217171211</v>
      </c>
      <c r="J16" s="261">
        <v>162.76349338737259</v>
      </c>
      <c r="K16" s="261">
        <v>140.02005635291161</v>
      </c>
      <c r="L16" s="261">
        <v>96.986656015923302</v>
      </c>
      <c r="M16" s="261">
        <v>98.769145492274149</v>
      </c>
      <c r="N16" s="261">
        <v>95.519127188686383</v>
      </c>
      <c r="O16" s="261">
        <v>94.203459209713586</v>
      </c>
      <c r="P16" s="261">
        <v>87.131636446306075</v>
      </c>
      <c r="Q16" s="261">
        <v>83.235791807742473</v>
      </c>
      <c r="R16" s="261">
        <v>82.964040524638449</v>
      </c>
      <c r="S16" s="261">
        <v>82.334409023666552</v>
      </c>
      <c r="T16" s="261">
        <v>86.411116512277729</v>
      </c>
      <c r="U16" s="261">
        <v>74.605291479477984</v>
      </c>
      <c r="V16" s="261">
        <v>78.596655612251666</v>
      </c>
      <c r="W16" s="261">
        <v>89.278301896312314</v>
      </c>
      <c r="X16" s="261">
        <v>72.207724818151689</v>
      </c>
      <c r="Y16" s="261">
        <v>55.037930858894143</v>
      </c>
      <c r="DA16" s="70" t="s">
        <v>265</v>
      </c>
    </row>
    <row r="17" spans="1:105" ht="12" customHeight="1" x14ac:dyDescent="0.25">
      <c r="A17" s="18" t="s">
        <v>28</v>
      </c>
      <c r="B17" s="230">
        <v>86.595725626597428</v>
      </c>
      <c r="C17" s="230">
        <v>97.773491960249956</v>
      </c>
      <c r="D17" s="230">
        <v>81.898409792023656</v>
      </c>
      <c r="E17" s="230">
        <v>57.874117220611787</v>
      </c>
      <c r="F17" s="230">
        <v>74.124020486445659</v>
      </c>
      <c r="G17" s="230">
        <v>84.135086693181506</v>
      </c>
      <c r="H17" s="230">
        <v>79.806175998218336</v>
      </c>
      <c r="I17" s="230">
        <v>81.098527069393541</v>
      </c>
      <c r="J17" s="230">
        <v>65.255756228067483</v>
      </c>
      <c r="K17" s="230">
        <v>62.388712599701151</v>
      </c>
      <c r="L17" s="230">
        <v>12.34225284192159</v>
      </c>
      <c r="M17" s="230">
        <v>13.370014987738569</v>
      </c>
      <c r="N17" s="230">
        <v>19.10887351175154</v>
      </c>
      <c r="O17" s="230">
        <v>22.377032522159642</v>
      </c>
      <c r="P17" s="230">
        <v>10.854862721304031</v>
      </c>
      <c r="Q17" s="230">
        <v>7.5973233410964269</v>
      </c>
      <c r="R17" s="230">
        <v>11.58121860136753</v>
      </c>
      <c r="S17" s="230">
        <v>8.3501938779256051</v>
      </c>
      <c r="T17" s="230">
        <v>7.5965577254676484</v>
      </c>
      <c r="U17" s="230">
        <v>7.4107665550099728</v>
      </c>
      <c r="V17" s="230">
        <v>14.706532468786319</v>
      </c>
      <c r="W17" s="230">
        <v>16.495253792558501</v>
      </c>
      <c r="X17" s="230">
        <v>10.20510184853411</v>
      </c>
      <c r="Y17" s="230">
        <v>3.6900110486954691</v>
      </c>
      <c r="DA17" s="71" t="s">
        <v>266</v>
      </c>
    </row>
    <row r="18" spans="1:105" ht="12" customHeight="1" x14ac:dyDescent="0.25">
      <c r="A18" s="18" t="s">
        <v>32</v>
      </c>
      <c r="B18" s="230">
        <v>3.0848127145032311</v>
      </c>
      <c r="C18" s="230">
        <v>1.6870072720593661</v>
      </c>
      <c r="D18" s="230">
        <v>2.9912886931279918</v>
      </c>
      <c r="E18" s="230">
        <v>3.4334548291471441</v>
      </c>
      <c r="F18" s="230">
        <v>4.6100263527283527</v>
      </c>
      <c r="G18" s="230">
        <v>3.1333098495449971</v>
      </c>
      <c r="H18" s="230">
        <v>1.369641722265555</v>
      </c>
      <c r="I18" s="230">
        <v>1.6108037054789659</v>
      </c>
      <c r="J18" s="230">
        <v>1.032329228916139</v>
      </c>
      <c r="K18" s="230">
        <v>0.63448091728556655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4.9271667326988142</v>
      </c>
      <c r="C19" s="230">
        <v>4.8831423395920153</v>
      </c>
      <c r="D19" s="230">
        <v>8.3879753346491555</v>
      </c>
      <c r="E19" s="230">
        <v>8.9122787220914947</v>
      </c>
      <c r="F19" s="230">
        <v>9.6554647820307853</v>
      </c>
      <c r="G19" s="230">
        <v>8.1855323969989104</v>
      </c>
      <c r="H19" s="230">
        <v>8.1984565160989593</v>
      </c>
      <c r="I19" s="230">
        <v>8.150102313407606</v>
      </c>
      <c r="J19" s="230">
        <v>7.7749665994112398</v>
      </c>
      <c r="K19" s="230">
        <v>7.866950365942972</v>
      </c>
      <c r="L19" s="230">
        <v>15.398818743983689</v>
      </c>
      <c r="M19" s="230">
        <v>13.769175260717869</v>
      </c>
      <c r="N19" s="230">
        <v>8.9556260725667602</v>
      </c>
      <c r="O19" s="230">
        <v>9.591467001708498</v>
      </c>
      <c r="P19" s="230">
        <v>9.6263755652114309</v>
      </c>
      <c r="Q19" s="230">
        <v>9.8499222398643429</v>
      </c>
      <c r="R19" s="230">
        <v>9.7965742704521368</v>
      </c>
      <c r="S19" s="230">
        <v>10.30215339189791</v>
      </c>
      <c r="T19" s="230">
        <v>10.22174272224933</v>
      </c>
      <c r="U19" s="230">
        <v>9.2956005426686925</v>
      </c>
      <c r="V19" s="230">
        <v>7.8491223122196248</v>
      </c>
      <c r="W19" s="230">
        <v>9.8315213699040633</v>
      </c>
      <c r="X19" s="230">
        <v>7.0678417478535174</v>
      </c>
      <c r="Y19" s="230">
        <v>8.2546554078301568</v>
      </c>
      <c r="DA19" s="71" t="s">
        <v>268</v>
      </c>
    </row>
    <row r="20" spans="1:105" ht="12" customHeight="1" x14ac:dyDescent="0.25">
      <c r="A20" s="18" t="s">
        <v>36</v>
      </c>
      <c r="B20" s="230">
        <v>102.04935532163159</v>
      </c>
      <c r="C20" s="230">
        <v>115.8001602551489</v>
      </c>
      <c r="D20" s="230">
        <v>85.35026437571797</v>
      </c>
      <c r="E20" s="230">
        <v>91.501305194662805</v>
      </c>
      <c r="F20" s="230">
        <v>82.075303761793222</v>
      </c>
      <c r="G20" s="230">
        <v>76.710680574590867</v>
      </c>
      <c r="H20" s="230">
        <v>77.522239789057721</v>
      </c>
      <c r="I20" s="230">
        <v>68.661618923930234</v>
      </c>
      <c r="J20" s="230">
        <v>80.918926609856342</v>
      </c>
      <c r="K20" s="230">
        <v>59.55789632478178</v>
      </c>
      <c r="L20" s="230">
        <v>56.115435667360479</v>
      </c>
      <c r="M20" s="230">
        <v>58.723289630124917</v>
      </c>
      <c r="N20" s="230">
        <v>58.200648083849678</v>
      </c>
      <c r="O20" s="230">
        <v>52.654599674976119</v>
      </c>
      <c r="P20" s="230">
        <v>55.627764552002432</v>
      </c>
      <c r="Q20" s="230">
        <v>54.157797218744399</v>
      </c>
      <c r="R20" s="230">
        <v>49.58527922200247</v>
      </c>
      <c r="S20" s="230">
        <v>51.347920932503158</v>
      </c>
      <c r="T20" s="230">
        <v>56.60039693249157</v>
      </c>
      <c r="U20" s="230">
        <v>45.658545957571867</v>
      </c>
      <c r="V20" s="230">
        <v>45.857105689459218</v>
      </c>
      <c r="W20" s="230">
        <v>51.880654442173942</v>
      </c>
      <c r="X20" s="230">
        <v>44.066021613751303</v>
      </c>
      <c r="Y20" s="230">
        <v>31.308240110712109</v>
      </c>
      <c r="DA20" s="71" t="s">
        <v>269</v>
      </c>
    </row>
    <row r="21" spans="1:105" ht="12" customHeight="1" x14ac:dyDescent="0.25">
      <c r="A21" s="18" t="s">
        <v>40</v>
      </c>
      <c r="B21" s="230">
        <v>5.624973227568753</v>
      </c>
      <c r="C21" s="230">
        <v>4.4692833658319966</v>
      </c>
      <c r="D21" s="230">
        <v>10.37992951837305</v>
      </c>
      <c r="E21" s="230">
        <v>10.93449807733588</v>
      </c>
      <c r="F21" s="230">
        <v>10.641907615972849</v>
      </c>
      <c r="G21" s="230">
        <v>8.9766498476015855</v>
      </c>
      <c r="H21" s="230">
        <v>8.7499849768228692</v>
      </c>
      <c r="I21" s="230">
        <v>7.8691801595016972</v>
      </c>
      <c r="J21" s="230">
        <v>7.7815147211214226</v>
      </c>
      <c r="K21" s="230">
        <v>9.5720161452001502</v>
      </c>
      <c r="L21" s="230">
        <v>13.13014876265755</v>
      </c>
      <c r="M21" s="230">
        <v>12.9066656136928</v>
      </c>
      <c r="N21" s="230">
        <v>9.2539795205184117</v>
      </c>
      <c r="O21" s="230">
        <v>9.5803600108693239</v>
      </c>
      <c r="P21" s="230">
        <v>11.022633607788199</v>
      </c>
      <c r="Q21" s="230">
        <v>11.63074900803732</v>
      </c>
      <c r="R21" s="230">
        <v>12.00096843081632</v>
      </c>
      <c r="S21" s="230">
        <v>12.334140821339879</v>
      </c>
      <c r="T21" s="230">
        <v>11.992419132069189</v>
      </c>
      <c r="U21" s="230">
        <v>12.24037842422744</v>
      </c>
      <c r="V21" s="230">
        <v>10.18389514178649</v>
      </c>
      <c r="W21" s="230">
        <v>11.07087229167581</v>
      </c>
      <c r="X21" s="230">
        <v>10.868759608012761</v>
      </c>
      <c r="Y21" s="230">
        <v>11.785024291656409</v>
      </c>
      <c r="DA21" s="71" t="s">
        <v>270</v>
      </c>
    </row>
    <row r="22" spans="1:105" ht="12" customHeight="1" x14ac:dyDescent="0.25">
      <c r="A22" s="57" t="s">
        <v>172</v>
      </c>
      <c r="B22" s="261">
        <v>504.65610847764509</v>
      </c>
      <c r="C22" s="261">
        <v>577.94207723141221</v>
      </c>
      <c r="D22" s="261">
        <v>493.82438201644732</v>
      </c>
      <c r="E22" s="261">
        <v>451.54907898701839</v>
      </c>
      <c r="F22" s="261">
        <v>436.95508625136381</v>
      </c>
      <c r="G22" s="261">
        <v>454.35379792028749</v>
      </c>
      <c r="H22" s="261">
        <v>444.97978745691859</v>
      </c>
      <c r="I22" s="261">
        <v>417.79292819732291</v>
      </c>
      <c r="J22" s="261">
        <v>392.62959384216219</v>
      </c>
      <c r="K22" s="261">
        <v>358.7523330781529</v>
      </c>
      <c r="L22" s="261">
        <v>259.39254017683697</v>
      </c>
      <c r="M22" s="261">
        <v>267.77572197753011</v>
      </c>
      <c r="N22" s="261">
        <v>259.25401111271918</v>
      </c>
      <c r="O22" s="261">
        <v>247.64625059414359</v>
      </c>
      <c r="P22" s="261">
        <v>232.90665138919431</v>
      </c>
      <c r="Q22" s="261">
        <v>227.8335187248463</v>
      </c>
      <c r="R22" s="261">
        <v>213.4854079800435</v>
      </c>
      <c r="S22" s="261">
        <v>237.16179551021381</v>
      </c>
      <c r="T22" s="261">
        <v>237.69770934031411</v>
      </c>
      <c r="U22" s="261">
        <v>201.58745276172351</v>
      </c>
      <c r="V22" s="261">
        <v>211.38937824969031</v>
      </c>
      <c r="W22" s="261">
        <v>230.57369777620309</v>
      </c>
      <c r="X22" s="261">
        <v>192.40551577875959</v>
      </c>
      <c r="Y22" s="261">
        <v>154.96623598583591</v>
      </c>
      <c r="DA22" s="70" t="s">
        <v>271</v>
      </c>
    </row>
    <row r="23" spans="1:105" ht="12" customHeight="1" x14ac:dyDescent="0.25">
      <c r="A23" s="18" t="s">
        <v>28</v>
      </c>
      <c r="B23" s="230">
        <v>139.07825748786499</v>
      </c>
      <c r="C23" s="230">
        <v>143.65050049144631</v>
      </c>
      <c r="D23" s="230">
        <v>125.018670349584</v>
      </c>
      <c r="E23" s="230">
        <v>88.032769643562972</v>
      </c>
      <c r="F23" s="230">
        <v>132.76938403404421</v>
      </c>
      <c r="G23" s="230">
        <v>139.1103258304388</v>
      </c>
      <c r="H23" s="230">
        <v>129.89161056829241</v>
      </c>
      <c r="I23" s="230">
        <v>135.5261462775033</v>
      </c>
      <c r="J23" s="230">
        <v>117.96453262362751</v>
      </c>
      <c r="K23" s="230">
        <v>101.4220613884216</v>
      </c>
      <c r="L23" s="230">
        <v>17.911213251154152</v>
      </c>
      <c r="M23" s="230">
        <v>19.05188638637091</v>
      </c>
      <c r="N23" s="230">
        <v>27.213874618973801</v>
      </c>
      <c r="O23" s="230">
        <v>34.142671666971253</v>
      </c>
      <c r="P23" s="230">
        <v>16.14717480805739</v>
      </c>
      <c r="Q23" s="230">
        <v>10.785539811478291</v>
      </c>
      <c r="R23" s="230">
        <v>18.77344043407183</v>
      </c>
      <c r="S23" s="230">
        <v>10.576083822039321</v>
      </c>
      <c r="T23" s="230">
        <v>10.548710592925371</v>
      </c>
      <c r="U23" s="230">
        <v>10.84784703405378</v>
      </c>
      <c r="V23" s="230">
        <v>21.711920991052981</v>
      </c>
      <c r="W23" s="230">
        <v>26.177511437270169</v>
      </c>
      <c r="X23" s="230">
        <v>15.582161905525529</v>
      </c>
      <c r="Y23" s="230">
        <v>4.9473793993130144</v>
      </c>
      <c r="DA23" s="71" t="s">
        <v>272</v>
      </c>
    </row>
    <row r="24" spans="1:105" ht="12" customHeight="1" x14ac:dyDescent="0.25">
      <c r="A24" s="18" t="s">
        <v>42</v>
      </c>
      <c r="B24" s="230">
        <v>186.87414023786349</v>
      </c>
      <c r="C24" s="230">
        <v>252.49171907236621</v>
      </c>
      <c r="D24" s="230">
        <v>219.91502476526131</v>
      </c>
      <c r="E24" s="230">
        <v>204.22474560450661</v>
      </c>
      <c r="F24" s="230">
        <v>130.3114852859751</v>
      </c>
      <c r="G24" s="230">
        <v>168.53283112118319</v>
      </c>
      <c r="H24" s="230">
        <v>172.23685254707561</v>
      </c>
      <c r="I24" s="230">
        <v>150.2687165427736</v>
      </c>
      <c r="J24" s="230">
        <v>111.12891065204511</v>
      </c>
      <c r="K24" s="230">
        <v>145.98134216958891</v>
      </c>
      <c r="L24" s="230">
        <v>137.69085612535491</v>
      </c>
      <c r="M24" s="230">
        <v>145.25115721236881</v>
      </c>
      <c r="N24" s="230">
        <v>135.8992587883908</v>
      </c>
      <c r="O24" s="230">
        <v>118.1560069096667</v>
      </c>
      <c r="P24" s="230">
        <v>119.2691387020451</v>
      </c>
      <c r="Q24" s="230">
        <v>125.8212993750162</v>
      </c>
      <c r="R24" s="230">
        <v>98.140254484779391</v>
      </c>
      <c r="S24" s="230">
        <v>148.2588885121265</v>
      </c>
      <c r="T24" s="230">
        <v>133.987581200715</v>
      </c>
      <c r="U24" s="230">
        <v>110.058134438846</v>
      </c>
      <c r="V24" s="230">
        <v>110.0374660803991</v>
      </c>
      <c r="W24" s="230">
        <v>106.1081006640357</v>
      </c>
      <c r="X24" s="230">
        <v>98.36251211211038</v>
      </c>
      <c r="Y24" s="230">
        <v>96.948476193010379</v>
      </c>
      <c r="DA24" s="71" t="s">
        <v>273</v>
      </c>
    </row>
    <row r="25" spans="1:105" ht="12" customHeight="1" x14ac:dyDescent="0.25">
      <c r="A25" s="18" t="s">
        <v>32</v>
      </c>
      <c r="B25" s="230">
        <v>5.0508933320543026</v>
      </c>
      <c r="C25" s="230">
        <v>2.526850696196234</v>
      </c>
      <c r="D25" s="230">
        <v>4.655157137143962</v>
      </c>
      <c r="E25" s="230">
        <v>5.3243663964360319</v>
      </c>
      <c r="F25" s="230">
        <v>8.418195175337555</v>
      </c>
      <c r="G25" s="230">
        <v>5.28155947649942</v>
      </c>
      <c r="H25" s="230">
        <v>2.2726271302534018</v>
      </c>
      <c r="I25" s="230">
        <v>2.744285887846535</v>
      </c>
      <c r="J25" s="230">
        <v>1.902512233299525</v>
      </c>
      <c r="K25" s="230">
        <v>1.051529796846044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7.5236371005066784</v>
      </c>
      <c r="C26" s="230">
        <v>6.8210808394039679</v>
      </c>
      <c r="D26" s="230">
        <v>12.173749096923229</v>
      </c>
      <c r="E26" s="230">
        <v>12.88892040396242</v>
      </c>
      <c r="F26" s="230">
        <v>16.442958194562731</v>
      </c>
      <c r="G26" s="230">
        <v>12.867582117960961</v>
      </c>
      <c r="H26" s="230">
        <v>12.68657797958268</v>
      </c>
      <c r="I26" s="230">
        <v>12.949141570716961</v>
      </c>
      <c r="J26" s="230">
        <v>13.36284564738922</v>
      </c>
      <c r="K26" s="230">
        <v>12.15907717339409</v>
      </c>
      <c r="L26" s="230">
        <v>21.246420280119612</v>
      </c>
      <c r="M26" s="230">
        <v>18.654422649993052</v>
      </c>
      <c r="N26" s="230">
        <v>12.126041253881549</v>
      </c>
      <c r="O26" s="230">
        <v>13.9138667895525</v>
      </c>
      <c r="P26" s="230">
        <v>13.61453486254096</v>
      </c>
      <c r="Q26" s="230">
        <v>13.29480198939072</v>
      </c>
      <c r="R26" s="230">
        <v>15.09842481417534</v>
      </c>
      <c r="S26" s="230">
        <v>12.405781633465599</v>
      </c>
      <c r="T26" s="230">
        <v>13.49507418727508</v>
      </c>
      <c r="U26" s="230">
        <v>12.936764365555559</v>
      </c>
      <c r="V26" s="230">
        <v>11.01734263563019</v>
      </c>
      <c r="W26" s="230">
        <v>14.83398649083605</v>
      </c>
      <c r="X26" s="230">
        <v>10.26041629095401</v>
      </c>
      <c r="Y26" s="230">
        <v>10.52238755843042</v>
      </c>
      <c r="DA26" s="71" t="s">
        <v>275</v>
      </c>
    </row>
    <row r="27" spans="1:105" ht="12" customHeight="1" x14ac:dyDescent="0.25">
      <c r="A27" s="18" t="s">
        <v>36</v>
      </c>
      <c r="B27" s="230">
        <v>166.12918031935561</v>
      </c>
      <c r="C27" s="230">
        <v>172.4519261319995</v>
      </c>
      <c r="D27" s="230">
        <v>132.0617806675348</v>
      </c>
      <c r="E27" s="230">
        <v>141.07827693855049</v>
      </c>
      <c r="F27" s="230">
        <v>149.01306356144431</v>
      </c>
      <c r="G27" s="230">
        <v>128.56149937420511</v>
      </c>
      <c r="H27" s="230">
        <v>127.8921192317145</v>
      </c>
      <c r="I27" s="230">
        <v>116.3046379184825</v>
      </c>
      <c r="J27" s="230">
        <v>148.2707926858009</v>
      </c>
      <c r="K27" s="230">
        <v>98.138322549902369</v>
      </c>
      <c r="L27" s="230">
        <v>82.544050520208344</v>
      </c>
      <c r="M27" s="230">
        <v>84.818255728797325</v>
      </c>
      <c r="N27" s="230">
        <v>84.014836451473016</v>
      </c>
      <c r="O27" s="230">
        <v>81.433705227953212</v>
      </c>
      <c r="P27" s="230">
        <v>83.875803016550776</v>
      </c>
      <c r="Q27" s="230">
        <v>77.931877548961111</v>
      </c>
      <c r="R27" s="230">
        <v>81.47328824701691</v>
      </c>
      <c r="S27" s="230">
        <v>65.921041542582415</v>
      </c>
      <c r="T27" s="230">
        <v>79.666343359398653</v>
      </c>
      <c r="U27" s="230">
        <v>67.744706923268168</v>
      </c>
      <c r="V27" s="230">
        <v>68.622648542608005</v>
      </c>
      <c r="W27" s="230">
        <v>83.454099184061093</v>
      </c>
      <c r="X27" s="230">
        <v>68.200425470169648</v>
      </c>
      <c r="Y27" s="230">
        <v>42.547992835082042</v>
      </c>
      <c r="DA27" s="71" t="s">
        <v>276</v>
      </c>
    </row>
    <row r="28" spans="1:105" ht="12" customHeight="1" x14ac:dyDescent="0.25">
      <c r="A28" s="57" t="s">
        <v>179</v>
      </c>
      <c r="B28" s="261">
        <v>189.32387864697321</v>
      </c>
      <c r="C28" s="261">
        <v>187.2521482022814</v>
      </c>
      <c r="D28" s="261">
        <v>214.96430943784961</v>
      </c>
      <c r="E28" s="261">
        <v>205.54146870206239</v>
      </c>
      <c r="F28" s="261">
        <v>219.43260811580771</v>
      </c>
      <c r="G28" s="261">
        <v>204.58668409279659</v>
      </c>
      <c r="H28" s="261">
        <v>195.55374191837339</v>
      </c>
      <c r="I28" s="261">
        <v>186.41135587084219</v>
      </c>
      <c r="J28" s="261">
        <v>181.15704486229259</v>
      </c>
      <c r="K28" s="261">
        <v>169.96429010221519</v>
      </c>
      <c r="L28" s="261">
        <v>146.61290762761371</v>
      </c>
      <c r="M28" s="261">
        <v>145.52317148806961</v>
      </c>
      <c r="N28" s="261">
        <v>127.12128786918061</v>
      </c>
      <c r="O28" s="261">
        <v>129.1715004537208</v>
      </c>
      <c r="P28" s="261">
        <v>125.0402742527795</v>
      </c>
      <c r="Q28" s="261">
        <v>122.0131013203503</v>
      </c>
      <c r="R28" s="261">
        <v>124.41299201635709</v>
      </c>
      <c r="S28" s="261">
        <v>122.27032807807829</v>
      </c>
      <c r="T28" s="261">
        <v>126.63270913473789</v>
      </c>
      <c r="U28" s="261">
        <v>114.0492052950575</v>
      </c>
      <c r="V28" s="261">
        <v>112.9238941775029</v>
      </c>
      <c r="W28" s="261">
        <v>129.3537025158065</v>
      </c>
      <c r="X28" s="261">
        <v>107.1033072993137</v>
      </c>
      <c r="Y28" s="261">
        <v>89.586185965291321</v>
      </c>
      <c r="DA28" s="70" t="s">
        <v>277</v>
      </c>
    </row>
    <row r="29" spans="1:105" ht="12" customHeight="1" x14ac:dyDescent="0.25">
      <c r="A29" s="60" t="s">
        <v>181</v>
      </c>
      <c r="B29" s="262">
        <v>112.7081059485302</v>
      </c>
      <c r="C29" s="262">
        <v>112.63174673551499</v>
      </c>
      <c r="D29" s="262">
        <v>113.8382065190073</v>
      </c>
      <c r="E29" s="262">
        <v>109.30593578673189</v>
      </c>
      <c r="F29" s="262">
        <v>125.9513758186219</v>
      </c>
      <c r="G29" s="262">
        <v>114.3806135005923</v>
      </c>
      <c r="H29" s="262">
        <v>102.14373368516431</v>
      </c>
      <c r="I29" s="262">
        <v>103.20674029029919</v>
      </c>
      <c r="J29" s="262">
        <v>96.179510925863198</v>
      </c>
      <c r="K29" s="262">
        <v>79.948207923734572</v>
      </c>
      <c r="L29" s="262">
        <v>79.135902466869354</v>
      </c>
      <c r="M29" s="262">
        <v>75.114185234057715</v>
      </c>
      <c r="N29" s="262">
        <v>62.519240968722997</v>
      </c>
      <c r="O29" s="262">
        <v>64.623167283442442</v>
      </c>
      <c r="P29" s="262">
        <v>58.292610102968773</v>
      </c>
      <c r="Q29" s="262">
        <v>55.948882899436398</v>
      </c>
      <c r="R29" s="262">
        <v>55.915528332764048</v>
      </c>
      <c r="S29" s="262">
        <v>55.647256714016322</v>
      </c>
      <c r="T29" s="262">
        <v>58.269449078723</v>
      </c>
      <c r="U29" s="262">
        <v>49.22719585960219</v>
      </c>
      <c r="V29" s="262">
        <v>49.151699632745519</v>
      </c>
      <c r="W29" s="262">
        <v>60.842012218816983</v>
      </c>
      <c r="X29" s="262">
        <v>42.203604330855867</v>
      </c>
      <c r="Y29" s="262">
        <v>36.901941824160843</v>
      </c>
      <c r="DA29" s="72" t="s">
        <v>278</v>
      </c>
    </row>
    <row r="30" spans="1:105" ht="12" customHeight="1" x14ac:dyDescent="0.25">
      <c r="A30" s="59" t="s">
        <v>31</v>
      </c>
      <c r="B30" s="230">
        <v>0.72012919608323722</v>
      </c>
      <c r="C30" s="230">
        <v>0.70733861528209419</v>
      </c>
      <c r="D30" s="230">
        <v>0.71722222226405596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2.8596358062365361</v>
      </c>
      <c r="C31" s="230">
        <v>2.227357925055085</v>
      </c>
      <c r="D31" s="230">
        <v>2.2588996191164381</v>
      </c>
      <c r="E31" s="230">
        <v>0.64998842352192454</v>
      </c>
      <c r="F31" s="230">
        <v>0.63966115946818958</v>
      </c>
      <c r="G31" s="230">
        <v>0.63792552144968462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42.017143938265527</v>
      </c>
      <c r="C32" s="230">
        <v>28.166743885792901</v>
      </c>
      <c r="D32" s="230">
        <v>29.142526228698699</v>
      </c>
      <c r="E32" s="230">
        <v>30.218154769130059</v>
      </c>
      <c r="F32" s="230">
        <v>40.49564795401124</v>
      </c>
      <c r="G32" s="230">
        <v>31.486531643074301</v>
      </c>
      <c r="H32" s="230">
        <v>14.621538767467319</v>
      </c>
      <c r="I32" s="230">
        <v>17.0318000571204</v>
      </c>
      <c r="J32" s="230">
        <v>11.273485333861441</v>
      </c>
      <c r="K32" s="230">
        <v>5.96671438124294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67.111197007944938</v>
      </c>
      <c r="C33" s="230">
        <v>81.530306309384898</v>
      </c>
      <c r="D33" s="230">
        <v>81.719558448928126</v>
      </c>
      <c r="E33" s="230">
        <v>78.437792594079909</v>
      </c>
      <c r="F33" s="230">
        <v>84.816066705142475</v>
      </c>
      <c r="G33" s="230">
        <v>82.256156336068301</v>
      </c>
      <c r="H33" s="230">
        <v>87.52219491769695</v>
      </c>
      <c r="I33" s="230">
        <v>86.174940233178759</v>
      </c>
      <c r="J33" s="230">
        <v>84.906025592001754</v>
      </c>
      <c r="K33" s="230">
        <v>73.981493542491634</v>
      </c>
      <c r="L33" s="230">
        <v>79.135902466869354</v>
      </c>
      <c r="M33" s="230">
        <v>75.114185234057715</v>
      </c>
      <c r="N33" s="230">
        <v>62.519240968722997</v>
      </c>
      <c r="O33" s="230">
        <v>64.623167283442442</v>
      </c>
      <c r="P33" s="230">
        <v>58.292610102968773</v>
      </c>
      <c r="Q33" s="230">
        <v>55.948882899436398</v>
      </c>
      <c r="R33" s="230">
        <v>55.915528332764048</v>
      </c>
      <c r="S33" s="230">
        <v>55.647256714016322</v>
      </c>
      <c r="T33" s="230">
        <v>58.269449078723</v>
      </c>
      <c r="U33" s="230">
        <v>49.22719585960219</v>
      </c>
      <c r="V33" s="230">
        <v>49.151699632745519</v>
      </c>
      <c r="W33" s="230">
        <v>60.842012218816983</v>
      </c>
      <c r="X33" s="230">
        <v>42.203604330855867</v>
      </c>
      <c r="Y33" s="230">
        <v>36.901941824160843</v>
      </c>
      <c r="DA33" s="71" t="s">
        <v>282</v>
      </c>
    </row>
    <row r="34" spans="1:105" ht="12" customHeight="1" x14ac:dyDescent="0.25">
      <c r="A34" s="60" t="s">
        <v>187</v>
      </c>
      <c r="B34" s="262">
        <v>76.615772698442967</v>
      </c>
      <c r="C34" s="262">
        <v>74.620401466766452</v>
      </c>
      <c r="D34" s="262">
        <v>101.12610291884231</v>
      </c>
      <c r="E34" s="262">
        <v>96.235532915330566</v>
      </c>
      <c r="F34" s="262">
        <v>93.481232297185841</v>
      </c>
      <c r="G34" s="262">
        <v>90.20607059220437</v>
      </c>
      <c r="H34" s="262">
        <v>93.41000823320914</v>
      </c>
      <c r="I34" s="262">
        <v>83.204615580543077</v>
      </c>
      <c r="J34" s="262">
        <v>84.977533936429424</v>
      </c>
      <c r="K34" s="262">
        <v>90.016082178480602</v>
      </c>
      <c r="L34" s="262">
        <v>67.477005160744298</v>
      </c>
      <c r="M34" s="262">
        <v>70.408986254011836</v>
      </c>
      <c r="N34" s="262">
        <v>64.60204690045758</v>
      </c>
      <c r="O34" s="262">
        <v>64.548333170278326</v>
      </c>
      <c r="P34" s="262">
        <v>66.747664149810774</v>
      </c>
      <c r="Q34" s="262">
        <v>66.064218420913903</v>
      </c>
      <c r="R34" s="262">
        <v>68.497463683593011</v>
      </c>
      <c r="S34" s="262">
        <v>66.623071364062014</v>
      </c>
      <c r="T34" s="262">
        <v>68.363260056014937</v>
      </c>
      <c r="U34" s="262">
        <v>64.822009435455271</v>
      </c>
      <c r="V34" s="262">
        <v>63.772194544757433</v>
      </c>
      <c r="W34" s="262">
        <v>68.511690296989542</v>
      </c>
      <c r="X34" s="262">
        <v>64.899702968457788</v>
      </c>
      <c r="Y34" s="262">
        <v>52.684244141130478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144.64846547966852</v>
      </c>
      <c r="C35" s="261">
        <f t="shared" si="0"/>
        <v>141.46803725938338</v>
      </c>
      <c r="D35" s="261">
        <f t="shared" si="0"/>
        <v>142.55520741332691</v>
      </c>
      <c r="E35" s="261">
        <f t="shared" si="0"/>
        <v>134.48535840814722</v>
      </c>
      <c r="F35" s="261">
        <f t="shared" si="0"/>
        <v>144.8189858062286</v>
      </c>
      <c r="G35" s="261">
        <f t="shared" si="0"/>
        <v>127.78049979784556</v>
      </c>
      <c r="H35" s="261">
        <f t="shared" si="0"/>
        <v>123.6673528041706</v>
      </c>
      <c r="I35" s="261">
        <f t="shared" si="0"/>
        <v>113.97103104810816</v>
      </c>
      <c r="J35" s="261">
        <f t="shared" si="0"/>
        <v>108.78421672830476</v>
      </c>
      <c r="K35" s="261">
        <f t="shared" si="0"/>
        <v>98.716959452780799</v>
      </c>
      <c r="L35" s="261">
        <f t="shared" si="0"/>
        <v>99.696152898095221</v>
      </c>
      <c r="M35" s="261">
        <f t="shared" si="0"/>
        <v>117.71320259098545</v>
      </c>
      <c r="N35" s="261">
        <f t="shared" si="0"/>
        <v>112.74736219488362</v>
      </c>
      <c r="O35" s="261">
        <f t="shared" si="0"/>
        <v>101.24739036520009</v>
      </c>
      <c r="P35" s="261">
        <f t="shared" si="0"/>
        <v>86.502568620313028</v>
      </c>
      <c r="Q35" s="261">
        <f t="shared" si="0"/>
        <v>81.66557238024447</v>
      </c>
      <c r="R35" s="261">
        <f t="shared" si="0"/>
        <v>84.147569949369469</v>
      </c>
      <c r="S35" s="261">
        <f t="shared" si="0"/>
        <v>86.371014248162226</v>
      </c>
      <c r="T35" s="261">
        <f t="shared" si="0"/>
        <v>84.574371151573061</v>
      </c>
      <c r="U35" s="261">
        <f t="shared" si="0"/>
        <v>80.721064219474187</v>
      </c>
      <c r="V35" s="261">
        <f t="shared" si="0"/>
        <v>76.984664428598279</v>
      </c>
      <c r="W35" s="261">
        <f t="shared" si="0"/>
        <v>84.457078587587574</v>
      </c>
      <c r="X35" s="261">
        <f t="shared" si="0"/>
        <v>71.408233752801863</v>
      </c>
      <c r="Y35" s="261">
        <f t="shared" si="0"/>
        <v>57.00963166619632</v>
      </c>
      <c r="DA35" s="70"/>
    </row>
    <row r="36" spans="1:105" ht="12" customHeight="1" x14ac:dyDescent="0.25">
      <c r="A36" s="60" t="s">
        <v>190</v>
      </c>
      <c r="B36" s="262">
        <v>26.338658624498461</v>
      </c>
      <c r="C36" s="262">
        <v>28.650720313598882</v>
      </c>
      <c r="D36" s="262">
        <v>28.374030377089529</v>
      </c>
      <c r="E36" s="262">
        <v>26.907128429676909</v>
      </c>
      <c r="F36" s="262">
        <v>30.48487467419822</v>
      </c>
      <c r="G36" s="262">
        <v>28.385942627818849</v>
      </c>
      <c r="H36" s="262">
        <v>27.21542169519013</v>
      </c>
      <c r="I36" s="262">
        <v>27.310179106830049</v>
      </c>
      <c r="J36" s="262">
        <v>26.008499383861821</v>
      </c>
      <c r="K36" s="262">
        <v>21.98077524587513</v>
      </c>
      <c r="L36" s="262">
        <v>22.57740507659442</v>
      </c>
      <c r="M36" s="262">
        <v>21.43001260063545</v>
      </c>
      <c r="N36" s="262">
        <v>17.836685807974671</v>
      </c>
      <c r="O36" s="262">
        <v>18.436934180432601</v>
      </c>
      <c r="P36" s="262">
        <v>16.63083164834946</v>
      </c>
      <c r="Q36" s="262">
        <v>15.96216828805813</v>
      </c>
      <c r="R36" s="262">
        <v>15.952652258804131</v>
      </c>
      <c r="S36" s="262">
        <v>15.876114596147699</v>
      </c>
      <c r="T36" s="262">
        <v>16.624223828003881</v>
      </c>
      <c r="U36" s="262">
        <v>14.04447674268191</v>
      </c>
      <c r="V36" s="262">
        <v>14.02293773393413</v>
      </c>
      <c r="W36" s="262">
        <v>17.35817388465906</v>
      </c>
      <c r="X36" s="262">
        <v>12.04065210564778</v>
      </c>
      <c r="Y36" s="262">
        <v>10.52809234122026</v>
      </c>
      <c r="DA36" s="72" t="s">
        <v>284</v>
      </c>
    </row>
    <row r="37" spans="1:105" ht="12" customHeight="1" x14ac:dyDescent="0.25">
      <c r="A37" s="59" t="s">
        <v>31</v>
      </c>
      <c r="B37" s="230">
        <v>0.26831205180680318</v>
      </c>
      <c r="C37" s="230">
        <v>0.2399308607082144</v>
      </c>
      <c r="D37" s="230">
        <v>0.24027772197931799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1.0654681892703599</v>
      </c>
      <c r="C38" s="230">
        <v>0.75552485403416048</v>
      </c>
      <c r="D38" s="230">
        <v>0.75675744255093669</v>
      </c>
      <c r="E38" s="230">
        <v>0.22113810457793989</v>
      </c>
      <c r="F38" s="230">
        <v>0.22818821824599439</v>
      </c>
      <c r="G38" s="230">
        <v>0.21844885481471649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25.0048783834213</v>
      </c>
      <c r="C39" s="230">
        <v>27.655264598856501</v>
      </c>
      <c r="D39" s="230">
        <v>27.376995212559269</v>
      </c>
      <c r="E39" s="230">
        <v>26.68599032509897</v>
      </c>
      <c r="F39" s="230">
        <v>30.256686455952231</v>
      </c>
      <c r="G39" s="230">
        <v>28.167493773004139</v>
      </c>
      <c r="H39" s="230">
        <v>27.21542169519013</v>
      </c>
      <c r="I39" s="230">
        <v>27.310179106830049</v>
      </c>
      <c r="J39" s="230">
        <v>26.008499383861821</v>
      </c>
      <c r="K39" s="230">
        <v>21.98077524587513</v>
      </c>
      <c r="L39" s="230">
        <v>22.57740507659442</v>
      </c>
      <c r="M39" s="230">
        <v>21.43001260063545</v>
      </c>
      <c r="N39" s="230">
        <v>17.836685807974671</v>
      </c>
      <c r="O39" s="230">
        <v>18.436934180432601</v>
      </c>
      <c r="P39" s="230">
        <v>16.63083164834946</v>
      </c>
      <c r="Q39" s="230">
        <v>15.96216828805813</v>
      </c>
      <c r="R39" s="230">
        <v>15.952652258804131</v>
      </c>
      <c r="S39" s="230">
        <v>15.876114596147699</v>
      </c>
      <c r="T39" s="230">
        <v>16.624223828003881</v>
      </c>
      <c r="U39" s="230">
        <v>14.04447674268191</v>
      </c>
      <c r="V39" s="230">
        <v>14.02293773393413</v>
      </c>
      <c r="W39" s="230">
        <v>17.35817388465906</v>
      </c>
      <c r="X39" s="230">
        <v>12.04065210564778</v>
      </c>
      <c r="Y39" s="230">
        <v>10.52809234122026</v>
      </c>
      <c r="DA39" s="71" t="s">
        <v>287</v>
      </c>
    </row>
    <row r="40" spans="1:105" ht="12" customHeight="1" x14ac:dyDescent="0.25">
      <c r="A40" s="60" t="s">
        <v>195</v>
      </c>
      <c r="B40" s="262">
        <v>89.763630300613599</v>
      </c>
      <c r="C40" s="262">
        <v>87.505907723238991</v>
      </c>
      <c r="D40" s="262">
        <v>80.302765453725542</v>
      </c>
      <c r="E40" s="262">
        <v>74.837118642006146</v>
      </c>
      <c r="F40" s="262">
        <v>80.986274513234434</v>
      </c>
      <c r="G40" s="262">
        <v>68.50472417914402</v>
      </c>
      <c r="H40" s="262">
        <v>67.405667278319413</v>
      </c>
      <c r="I40" s="262">
        <v>60.292014923568317</v>
      </c>
      <c r="J40" s="262">
        <v>56.745313452402577</v>
      </c>
      <c r="K40" s="262">
        <v>49.99134335365936</v>
      </c>
      <c r="L40" s="262">
        <v>57.867616143216367</v>
      </c>
      <c r="M40" s="262">
        <v>76.195566621744206</v>
      </c>
      <c r="N40" s="262">
        <v>76.479767833621011</v>
      </c>
      <c r="O40" s="262">
        <v>64.394872112614266</v>
      </c>
      <c r="P40" s="262">
        <v>50.828685658336781</v>
      </c>
      <c r="Q40" s="262">
        <v>46.855339258629499</v>
      </c>
      <c r="R40" s="262">
        <v>48.652650071247507</v>
      </c>
      <c r="S40" s="262">
        <v>51.487394553263478</v>
      </c>
      <c r="T40" s="262">
        <v>48.44616788405505</v>
      </c>
      <c r="U40" s="262">
        <v>48.182923800993457</v>
      </c>
      <c r="V40" s="262">
        <v>44.76757430645884</v>
      </c>
      <c r="W40" s="262">
        <v>47.552578243014842</v>
      </c>
      <c r="X40" s="262">
        <v>40.851752073049333</v>
      </c>
      <c r="Y40" s="262">
        <v>31.450769673660361</v>
      </c>
      <c r="DA40" s="72" t="s">
        <v>288</v>
      </c>
    </row>
    <row r="41" spans="1:105" ht="12" customHeight="1" x14ac:dyDescent="0.25">
      <c r="A41" s="64" t="s">
        <v>28</v>
      </c>
      <c r="B41" s="229">
        <v>11.20027854750176</v>
      </c>
      <c r="C41" s="229">
        <v>14.237888160044919</v>
      </c>
      <c r="D41" s="229">
        <v>11.578902619199489</v>
      </c>
      <c r="E41" s="229">
        <v>8.0753656479896225</v>
      </c>
      <c r="F41" s="229">
        <v>9.8586790561626358</v>
      </c>
      <c r="G41" s="229">
        <v>13.228567511126739</v>
      </c>
      <c r="H41" s="229">
        <v>12.477663007934639</v>
      </c>
      <c r="I41" s="229">
        <v>13.35348380079042</v>
      </c>
      <c r="J41" s="229">
        <v>11.11083021427358</v>
      </c>
      <c r="K41" s="229">
        <v>10.72508993039642</v>
      </c>
      <c r="L41" s="229">
        <v>1.249763083229164</v>
      </c>
      <c r="M41" s="229">
        <v>1.0177990942249571</v>
      </c>
      <c r="N41" s="229">
        <v>1.38643134168344</v>
      </c>
      <c r="O41" s="229">
        <v>1.9523713601038279</v>
      </c>
      <c r="P41" s="229">
        <v>1.1518639627534359</v>
      </c>
      <c r="Q41" s="229">
        <v>0.84767436104589466</v>
      </c>
      <c r="R41" s="229">
        <v>1.233981091527363</v>
      </c>
      <c r="S41" s="229">
        <v>0.83241644890550437</v>
      </c>
      <c r="T41" s="229">
        <v>0.84696246549410559</v>
      </c>
      <c r="U41" s="229">
        <v>0.71916493028692752</v>
      </c>
      <c r="V41" s="229">
        <v>1.62341390582847</v>
      </c>
      <c r="W41" s="229">
        <v>1.922622454516552</v>
      </c>
      <c r="X41" s="229">
        <v>1.1589566235933479</v>
      </c>
      <c r="Y41" s="229">
        <v>0.42251174361247901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6.90641239283535E-3</v>
      </c>
      <c r="C43" s="229">
        <v>6.230739230104745E-3</v>
      </c>
      <c r="D43" s="229">
        <v>1.0511973310162841E-2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2.7946934548125069E-2</v>
      </c>
      <c r="C44" s="229">
        <v>1.999325854778021E-2</v>
      </c>
      <c r="D44" s="229">
        <v>3.37371822808539E-2</v>
      </c>
      <c r="E44" s="229">
        <v>1.0605609811733479E-2</v>
      </c>
      <c r="F44" s="229">
        <v>9.9676689977203099E-3</v>
      </c>
      <c r="G44" s="229">
        <v>1.0272424982965709E-2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0.39809559284096618</v>
      </c>
      <c r="C45" s="229">
        <v>0.2451137110554108</v>
      </c>
      <c r="D45" s="229">
        <v>0.42196503055368989</v>
      </c>
      <c r="E45" s="229">
        <v>0.47800820820339229</v>
      </c>
      <c r="F45" s="229">
        <v>0.61177167997871906</v>
      </c>
      <c r="G45" s="229">
        <v>0.49154718693084071</v>
      </c>
      <c r="H45" s="229">
        <v>0.21366329782282961</v>
      </c>
      <c r="I45" s="229">
        <v>0.26463692223541141</v>
      </c>
      <c r="J45" s="229">
        <v>0.17537678638565621</v>
      </c>
      <c r="K45" s="229">
        <v>0.10882775815575781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0.64208493595226313</v>
      </c>
      <c r="C47" s="229">
        <v>0.7164513232143459</v>
      </c>
      <c r="D47" s="229">
        <v>1.194845992460384</v>
      </c>
      <c r="E47" s="229">
        <v>1.25293756697092</v>
      </c>
      <c r="F47" s="229">
        <v>1.293885362070665</v>
      </c>
      <c r="G47" s="229">
        <v>1.296717755502002</v>
      </c>
      <c r="H47" s="229">
        <v>1.291491946864662</v>
      </c>
      <c r="I47" s="229">
        <v>1.352096013918086</v>
      </c>
      <c r="J47" s="229">
        <v>1.3337949554795729</v>
      </c>
      <c r="K47" s="229">
        <v>1.3625868172686599</v>
      </c>
      <c r="L47" s="229">
        <v>1.571026512331239</v>
      </c>
      <c r="M47" s="229">
        <v>1.056090043257452</v>
      </c>
      <c r="N47" s="229">
        <v>0.6546694696098907</v>
      </c>
      <c r="O47" s="229">
        <v>0.84315578963946336</v>
      </c>
      <c r="P47" s="229">
        <v>1.0292064787147921</v>
      </c>
      <c r="Q47" s="229">
        <v>1.1072969242508299</v>
      </c>
      <c r="R47" s="229">
        <v>1.0516986959772019</v>
      </c>
      <c r="S47" s="229">
        <v>1.0347488693269979</v>
      </c>
      <c r="T47" s="229">
        <v>1.148246478008967</v>
      </c>
      <c r="U47" s="229">
        <v>0.90887817583376851</v>
      </c>
      <c r="V47" s="229">
        <v>0.87297725124836811</v>
      </c>
      <c r="W47" s="229">
        <v>1.154565537496685</v>
      </c>
      <c r="X47" s="229">
        <v>0.80872246950874727</v>
      </c>
      <c r="Y47" s="229">
        <v>0.95229810611768451</v>
      </c>
      <c r="DA47" s="73" t="s">
        <v>295</v>
      </c>
    </row>
    <row r="48" spans="1:105" ht="12" customHeight="1" x14ac:dyDescent="0.25">
      <c r="A48" s="64" t="s">
        <v>36</v>
      </c>
      <c r="B48" s="229">
        <v>14.205468396763751</v>
      </c>
      <c r="C48" s="229">
        <v>18.148742398469668</v>
      </c>
      <c r="D48" s="229">
        <v>12.987026534873859</v>
      </c>
      <c r="E48" s="229">
        <v>13.74099021650531</v>
      </c>
      <c r="F48" s="229">
        <v>11.748574763036491</v>
      </c>
      <c r="G48" s="229">
        <v>12.98088888003497</v>
      </c>
      <c r="H48" s="229">
        <v>13.04475682254999</v>
      </c>
      <c r="I48" s="229">
        <v>12.167702465949681</v>
      </c>
      <c r="J48" s="229">
        <v>14.82827809597422</v>
      </c>
      <c r="K48" s="229">
        <v>11.01912710925469</v>
      </c>
      <c r="L48" s="229">
        <v>6.1154513669002437</v>
      </c>
      <c r="M48" s="229">
        <v>4.8112006263788052</v>
      </c>
      <c r="N48" s="229">
        <v>4.5446875171193906</v>
      </c>
      <c r="O48" s="229">
        <v>4.9443496518515149</v>
      </c>
      <c r="P48" s="229">
        <v>6.353037055860705</v>
      </c>
      <c r="Q48" s="229">
        <v>6.5034282625567039</v>
      </c>
      <c r="R48" s="229">
        <v>5.6861712331027299</v>
      </c>
      <c r="S48" s="229">
        <v>5.5090901985909548</v>
      </c>
      <c r="T48" s="229">
        <v>6.7917192285846077</v>
      </c>
      <c r="U48" s="229">
        <v>4.7687040438388806</v>
      </c>
      <c r="V48" s="229">
        <v>5.4480180898642772</v>
      </c>
      <c r="W48" s="229">
        <v>6.5080874359042706</v>
      </c>
      <c r="X48" s="229">
        <v>5.3860031932325914</v>
      </c>
      <c r="Y48" s="229">
        <v>3.858181896231295</v>
      </c>
      <c r="DA48" s="73" t="s">
        <v>296</v>
      </c>
    </row>
    <row r="49" spans="1:105" ht="12" customHeight="1" x14ac:dyDescent="0.25">
      <c r="A49" s="64" t="s">
        <v>38</v>
      </c>
      <c r="B49" s="229">
        <v>0.13209158693271539</v>
      </c>
      <c r="C49" s="229">
        <v>0.17213170888136131</v>
      </c>
      <c r="D49" s="229">
        <v>0.1022852727830761</v>
      </c>
      <c r="E49" s="229">
        <v>0</v>
      </c>
      <c r="F49" s="229">
        <v>0.13399509674481089</v>
      </c>
      <c r="G49" s="229">
        <v>9.1960357645640409E-2</v>
      </c>
      <c r="H49" s="229">
        <v>0.1029653063847957</v>
      </c>
      <c r="I49" s="229">
        <v>0.1125707402468028</v>
      </c>
      <c r="J49" s="229">
        <v>0.15330540991780259</v>
      </c>
      <c r="K49" s="229">
        <v>0.1039067900032591</v>
      </c>
      <c r="L49" s="229">
        <v>9.3134577970590063E-2</v>
      </c>
      <c r="M49" s="229">
        <v>0.26861886662028139</v>
      </c>
      <c r="N49" s="229">
        <v>0.40417762382169409</v>
      </c>
      <c r="O49" s="229">
        <v>0.23872143171636581</v>
      </c>
      <c r="P49" s="229">
        <v>0.17679728194162139</v>
      </c>
      <c r="Q49" s="229">
        <v>3.114414215580311E-2</v>
      </c>
      <c r="R49" s="229">
        <v>1.047401980237809E-2</v>
      </c>
      <c r="S49" s="229">
        <v>7.3554321485312024E-3</v>
      </c>
      <c r="T49" s="229">
        <v>5.176543737567694E-3</v>
      </c>
      <c r="U49" s="229">
        <v>5.4361972377376406E-3</v>
      </c>
      <c r="V49" s="229">
        <v>3.8239239735452981E-3</v>
      </c>
      <c r="W49" s="229">
        <v>9.0553127986664223E-3</v>
      </c>
      <c r="X49" s="229">
        <v>4.6741709303820041E-3</v>
      </c>
      <c r="Y49" s="229">
        <v>2.4274326977044888E-2</v>
      </c>
      <c r="DA49" s="73" t="s">
        <v>297</v>
      </c>
    </row>
    <row r="50" spans="1:105" ht="12" customHeight="1" x14ac:dyDescent="0.25">
      <c r="A50" s="64" t="s">
        <v>39</v>
      </c>
      <c r="B50" s="229">
        <v>63.150757893681181</v>
      </c>
      <c r="C50" s="229">
        <v>53.959356423795398</v>
      </c>
      <c r="D50" s="229">
        <v>53.973490848264021</v>
      </c>
      <c r="E50" s="229">
        <v>51.27921139252517</v>
      </c>
      <c r="F50" s="229">
        <v>57.329400886243398</v>
      </c>
      <c r="G50" s="229">
        <v>40.404770062920853</v>
      </c>
      <c r="H50" s="229">
        <v>40.275126896762501</v>
      </c>
      <c r="I50" s="229">
        <v>33.041524980427923</v>
      </c>
      <c r="J50" s="229">
        <v>29.143727990371751</v>
      </c>
      <c r="K50" s="229">
        <v>26.671804948580579</v>
      </c>
      <c r="L50" s="229">
        <v>48.838240602785127</v>
      </c>
      <c r="M50" s="229">
        <v>69.041857991262717</v>
      </c>
      <c r="N50" s="229">
        <v>69.489801881386597</v>
      </c>
      <c r="O50" s="229">
        <v>56.416273879303098</v>
      </c>
      <c r="P50" s="229">
        <v>42.117780879066231</v>
      </c>
      <c r="Q50" s="229">
        <v>38.365795568620257</v>
      </c>
      <c r="R50" s="229">
        <v>40.670325030837837</v>
      </c>
      <c r="S50" s="229">
        <v>44.1037836042915</v>
      </c>
      <c r="T50" s="229">
        <v>39.654063168229797</v>
      </c>
      <c r="U50" s="229">
        <v>41.780740453796142</v>
      </c>
      <c r="V50" s="229">
        <v>36.819341135544178</v>
      </c>
      <c r="W50" s="229">
        <v>37.958247502298669</v>
      </c>
      <c r="X50" s="229">
        <v>33.493395615784259</v>
      </c>
      <c r="Y50" s="229">
        <v>26.193503600721861</v>
      </c>
      <c r="DA50" s="73" t="s">
        <v>298</v>
      </c>
    </row>
    <row r="51" spans="1:105" ht="12" customHeight="1" x14ac:dyDescent="0.25">
      <c r="A51" s="61" t="s">
        <v>207</v>
      </c>
      <c r="B51" s="263">
        <v>28.54617655455645</v>
      </c>
      <c r="C51" s="263">
        <v>25.311409222545521</v>
      </c>
      <c r="D51" s="263">
        <v>33.878411582511838</v>
      </c>
      <c r="E51" s="263">
        <v>32.741111336464172</v>
      </c>
      <c r="F51" s="263">
        <v>33.347836618795931</v>
      </c>
      <c r="G51" s="263">
        <v>30.889832990882699</v>
      </c>
      <c r="H51" s="263">
        <v>29.046263830661061</v>
      </c>
      <c r="I51" s="263">
        <v>26.368837017709801</v>
      </c>
      <c r="J51" s="263">
        <v>26.030403892040361</v>
      </c>
      <c r="K51" s="263">
        <v>26.744840853246309</v>
      </c>
      <c r="L51" s="263">
        <v>19.251131678284441</v>
      </c>
      <c r="M51" s="263">
        <v>20.08762336860579</v>
      </c>
      <c r="N51" s="263">
        <v>18.430908553287932</v>
      </c>
      <c r="O51" s="263">
        <v>18.41558407215323</v>
      </c>
      <c r="P51" s="263">
        <v>19.04305131362679</v>
      </c>
      <c r="Q51" s="263">
        <v>18.84806483355684</v>
      </c>
      <c r="R51" s="263">
        <v>19.54226761931783</v>
      </c>
      <c r="S51" s="263">
        <v>19.007505098751061</v>
      </c>
      <c r="T51" s="263">
        <v>19.503979439514129</v>
      </c>
      <c r="U51" s="263">
        <v>18.493663675798821</v>
      </c>
      <c r="V51" s="263">
        <v>18.19415238820531</v>
      </c>
      <c r="W51" s="263">
        <v>19.546326459913679</v>
      </c>
      <c r="X51" s="263">
        <v>18.51582957410475</v>
      </c>
      <c r="Y51" s="263">
        <v>15.030769651315699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45.271900697414253</v>
      </c>
      <c r="C54" s="223">
        <v>51.859504693488617</v>
      </c>
      <c r="D54" s="223">
        <v>44.671755749050433</v>
      </c>
      <c r="E54" s="223">
        <v>35.731306777436458</v>
      </c>
      <c r="F54" s="223">
        <v>40.242560947935239</v>
      </c>
      <c r="G54" s="223">
        <v>47.355199733401243</v>
      </c>
      <c r="H54" s="223">
        <v>44.477368013493589</v>
      </c>
      <c r="I54" s="223">
        <v>48.8427203643</v>
      </c>
      <c r="J54" s="223">
        <v>48.577179369319524</v>
      </c>
      <c r="K54" s="223">
        <v>30.42443105020174</v>
      </c>
      <c r="L54" s="223">
        <v>29.232621126124879</v>
      </c>
      <c r="M54" s="223">
        <v>31.10604638755099</v>
      </c>
      <c r="N54" s="223">
        <v>25.805309375777451</v>
      </c>
      <c r="O54" s="223">
        <v>24.548777421326552</v>
      </c>
      <c r="P54" s="223">
        <v>21.884474401185209</v>
      </c>
      <c r="Q54" s="223">
        <v>22.101937837143002</v>
      </c>
      <c r="R54" s="223">
        <v>17.646597287286031</v>
      </c>
      <c r="S54" s="223">
        <v>16.730500473115249</v>
      </c>
      <c r="T54" s="223">
        <v>16.119707455883589</v>
      </c>
      <c r="U54" s="223">
        <v>15.10233532926812</v>
      </c>
      <c r="V54" s="223">
        <v>13.302096769015749</v>
      </c>
      <c r="W54" s="223">
        <v>14.676242691728479</v>
      </c>
      <c r="X54" s="223">
        <v>10.54838488139508</v>
      </c>
      <c r="Y54" s="223">
        <v>9.583026973014352</v>
      </c>
      <c r="DA54" s="89" t="s">
        <v>300</v>
      </c>
    </row>
    <row r="55" spans="1:105" ht="12" customHeight="1" x14ac:dyDescent="0.25">
      <c r="A55" s="55" t="s">
        <v>91</v>
      </c>
      <c r="B55" s="259">
        <v>7.6490605834886413E-2</v>
      </c>
      <c r="C55" s="259">
        <v>8.5545950645457211E-2</v>
      </c>
      <c r="D55" s="259">
        <v>7.971019150585236E-2</v>
      </c>
      <c r="E55" s="259">
        <v>6.4515092690487885E-2</v>
      </c>
      <c r="F55" s="259">
        <v>7.2993521584008708E-2</v>
      </c>
      <c r="G55" s="259">
        <v>8.4897365640014127E-2</v>
      </c>
      <c r="H55" s="259">
        <v>7.941234944195924E-2</v>
      </c>
      <c r="I55" s="259">
        <v>8.7183270807491289E-2</v>
      </c>
      <c r="J55" s="259">
        <v>8.7271961868202422E-2</v>
      </c>
      <c r="K55" s="259">
        <v>5.5678498294506898E-2</v>
      </c>
      <c r="L55" s="259">
        <v>5.4331063162479737E-2</v>
      </c>
      <c r="M55" s="259">
        <v>5.588093931321355E-2</v>
      </c>
      <c r="N55" s="259">
        <v>4.481991724282057E-2</v>
      </c>
      <c r="O55" s="259">
        <v>4.3824541400893452E-2</v>
      </c>
      <c r="P55" s="259">
        <v>4.0070990103003572E-2</v>
      </c>
      <c r="Q55" s="259">
        <v>4.0741082655742708E-2</v>
      </c>
      <c r="R55" s="259">
        <v>3.2679978473450499E-2</v>
      </c>
      <c r="S55" s="259">
        <v>3.0638680250626021E-2</v>
      </c>
      <c r="T55" s="259">
        <v>2.9747359720622181E-2</v>
      </c>
      <c r="U55" s="259">
        <v>2.7756022925520742E-2</v>
      </c>
      <c r="V55" s="259">
        <v>2.4325594271520059E-2</v>
      </c>
      <c r="W55" s="259">
        <v>2.7145933180257351E-2</v>
      </c>
      <c r="X55" s="259">
        <v>1.9321344779848121E-2</v>
      </c>
      <c r="Y55" s="259">
        <v>1.7896954746794969E-2</v>
      </c>
      <c r="DA55" s="67" t="s">
        <v>301</v>
      </c>
    </row>
    <row r="56" spans="1:105" ht="12" customHeight="1" x14ac:dyDescent="0.25">
      <c r="A56" s="173" t="s">
        <v>92</v>
      </c>
      <c r="B56" s="224">
        <v>1.4666745108907871E-2</v>
      </c>
      <c r="C56" s="224">
        <v>1.6403068579748249E-2</v>
      </c>
      <c r="D56" s="224">
        <v>1.5284086831815411E-2</v>
      </c>
      <c r="E56" s="224">
        <v>1.2370491903430441E-2</v>
      </c>
      <c r="F56" s="224">
        <v>1.399619422527758E-2</v>
      </c>
      <c r="G56" s="224">
        <v>1.6330459262406592E-2</v>
      </c>
      <c r="H56" s="224">
        <v>1.5226976895423201E-2</v>
      </c>
      <c r="I56" s="224">
        <v>1.6803399875558751E-2</v>
      </c>
      <c r="J56" s="224">
        <v>1.673402381775177E-2</v>
      </c>
      <c r="K56" s="224">
        <v>1.067611288496088E-2</v>
      </c>
      <c r="L56" s="224">
        <v>1.0417747986206E-2</v>
      </c>
      <c r="M56" s="224">
        <v>1.071493008072695E-2</v>
      </c>
      <c r="N56" s="224">
        <v>8.5940266105590125E-3</v>
      </c>
      <c r="O56" s="224">
        <v>8.4031675684352897E-3</v>
      </c>
      <c r="P56" s="224">
        <v>7.6834402301762866E-3</v>
      </c>
      <c r="Q56" s="224">
        <v>7.8119275988293409E-3</v>
      </c>
      <c r="R56" s="224">
        <v>6.2662454977718057E-3</v>
      </c>
      <c r="S56" s="224">
        <v>5.8748353317958626E-3</v>
      </c>
      <c r="T56" s="224">
        <v>5.7039284487712723E-3</v>
      </c>
      <c r="U56" s="224">
        <v>5.3220981719554802E-3</v>
      </c>
      <c r="V56" s="224">
        <v>4.6643282127120074E-3</v>
      </c>
      <c r="W56" s="224">
        <v>5.205116083898129E-3</v>
      </c>
      <c r="X56" s="224">
        <v>3.7047848680800141E-3</v>
      </c>
      <c r="Y56" s="224">
        <v>3.431664197607679E-3</v>
      </c>
      <c r="DA56" s="177" t="s">
        <v>302</v>
      </c>
    </row>
    <row r="57" spans="1:105" ht="12" customHeight="1" x14ac:dyDescent="0.25">
      <c r="A57" s="173" t="s">
        <v>93</v>
      </c>
      <c r="B57" s="224">
        <v>2.028932874875828</v>
      </c>
      <c r="C57" s="224">
        <v>2.2691282110085149</v>
      </c>
      <c r="D57" s="224">
        <v>2.1143332078971508</v>
      </c>
      <c r="E57" s="224">
        <v>1.7112793271365589</v>
      </c>
      <c r="F57" s="224">
        <v>1.9361718210788119</v>
      </c>
      <c r="G57" s="224">
        <v>2.2445128926263762</v>
      </c>
      <c r="H57" s="224">
        <v>2.1064328710079638</v>
      </c>
      <c r="I57" s="224">
        <v>2.3050449102927688</v>
      </c>
      <c r="J57" s="224">
        <v>2.3088012670335969</v>
      </c>
      <c r="K57" s="224">
        <v>1.476886401675219</v>
      </c>
      <c r="L57" s="224">
        <v>1.4411453403214369</v>
      </c>
      <c r="M57" s="224">
        <v>1.4822562014512051</v>
      </c>
      <c r="N57" s="224">
        <v>1.1888597632429481</v>
      </c>
      <c r="O57" s="224">
        <v>1.162457164564326</v>
      </c>
      <c r="P57" s="224">
        <v>1.0628932567785649</v>
      </c>
      <c r="Q57" s="224">
        <v>1.080667633051603</v>
      </c>
      <c r="R57" s="224">
        <v>0.86684478376529039</v>
      </c>
      <c r="S57" s="224">
        <v>0.8126988265394518</v>
      </c>
      <c r="T57" s="224">
        <v>0.78905632161171946</v>
      </c>
      <c r="U57" s="224">
        <v>0.73623560402905874</v>
      </c>
      <c r="V57" s="224">
        <v>0.64524260697995395</v>
      </c>
      <c r="W57" s="224">
        <v>0.72005281756425366</v>
      </c>
      <c r="X57" s="224">
        <v>0.51250360985851839</v>
      </c>
      <c r="Y57" s="224">
        <v>0.47472130008121888</v>
      </c>
      <c r="DA57" s="177" t="s">
        <v>303</v>
      </c>
    </row>
    <row r="58" spans="1:105" ht="12" customHeight="1" x14ac:dyDescent="0.25">
      <c r="A58" s="173" t="s">
        <v>94</v>
      </c>
      <c r="B58" s="224">
        <v>3.4982454003167927E-2</v>
      </c>
      <c r="C58" s="224">
        <v>3.9123853850391271E-2</v>
      </c>
      <c r="D58" s="224">
        <v>3.6454909429746052E-2</v>
      </c>
      <c r="E58" s="224">
        <v>2.950553519509146E-2</v>
      </c>
      <c r="F58" s="224">
        <v>3.3383086504162787E-2</v>
      </c>
      <c r="G58" s="224">
        <v>3.8950669405905088E-2</v>
      </c>
      <c r="H58" s="224">
        <v>3.6318693404436483E-2</v>
      </c>
      <c r="I58" s="224">
        <v>4.0078705866822217E-2</v>
      </c>
      <c r="J58" s="224">
        <v>3.9913233246064689E-2</v>
      </c>
      <c r="K58" s="224">
        <v>2.5464179349782311E-2</v>
      </c>
      <c r="L58" s="224">
        <v>2.4847939132909901E-2</v>
      </c>
      <c r="M58" s="224">
        <v>2.555676436133977E-2</v>
      </c>
      <c r="N58" s="224">
        <v>2.0498081774345939E-2</v>
      </c>
      <c r="O58" s="224">
        <v>2.004285345936509E-2</v>
      </c>
      <c r="P58" s="224">
        <v>1.832619251526944E-2</v>
      </c>
      <c r="Q58" s="224">
        <v>1.8632654748745051E-2</v>
      </c>
      <c r="R58" s="224">
        <v>1.494596403432577E-2</v>
      </c>
      <c r="S58" s="224">
        <v>1.4012390291416059E-2</v>
      </c>
      <c r="T58" s="224">
        <v>1.360475095972812E-2</v>
      </c>
      <c r="U58" s="224">
        <v>1.269402673315022E-2</v>
      </c>
      <c r="V58" s="224">
        <v>1.1125143714250199E-2</v>
      </c>
      <c r="W58" s="224">
        <v>1.241500637217215E-2</v>
      </c>
      <c r="X58" s="224">
        <v>8.8364845285630218E-3</v>
      </c>
      <c r="Y58" s="224">
        <v>8.1850495154659423E-3</v>
      </c>
      <c r="DA58" s="177" t="s">
        <v>304</v>
      </c>
    </row>
    <row r="59" spans="1:105" ht="12" customHeight="1" x14ac:dyDescent="0.25">
      <c r="A59" s="56" t="s">
        <v>95</v>
      </c>
      <c r="B59" s="260">
        <v>8.652346819334529E-2</v>
      </c>
      <c r="C59" s="260">
        <v>9.838866919743279E-2</v>
      </c>
      <c r="D59" s="260">
        <v>9.1778634463774919E-2</v>
      </c>
      <c r="E59" s="260">
        <v>7.5396266325341604E-2</v>
      </c>
      <c r="F59" s="260">
        <v>8.6668707524291372E-2</v>
      </c>
      <c r="G59" s="260">
        <v>0.1044301556643364</v>
      </c>
      <c r="H59" s="260">
        <v>0.1010303810086485</v>
      </c>
      <c r="I59" s="260">
        <v>0.100320488849599</v>
      </c>
      <c r="J59" s="260">
        <v>0.1031096588190157</v>
      </c>
      <c r="K59" s="260">
        <v>6.9899868697328477E-2</v>
      </c>
      <c r="L59" s="260">
        <v>7.1739932895701117E-2</v>
      </c>
      <c r="M59" s="260">
        <v>8.4071226192820231E-2</v>
      </c>
      <c r="N59" s="260">
        <v>7.6110710870240766E-2</v>
      </c>
      <c r="O59" s="260">
        <v>8.264438818898949E-2</v>
      </c>
      <c r="P59" s="260">
        <v>7.9619976285606173E-2</v>
      </c>
      <c r="Q59" s="260">
        <v>8.7871988011473487E-2</v>
      </c>
      <c r="R59" s="260">
        <v>7.745105007918994E-2</v>
      </c>
      <c r="S59" s="260">
        <v>7.9213930758451748E-2</v>
      </c>
      <c r="T59" s="260">
        <v>8.6058350404533981E-2</v>
      </c>
      <c r="U59" s="260">
        <v>8.9611848957523235E-2</v>
      </c>
      <c r="V59" s="260">
        <v>9.3200377279057015E-2</v>
      </c>
      <c r="W59" s="260">
        <v>0.1083598845154303</v>
      </c>
      <c r="X59" s="260">
        <v>0.117620226048195</v>
      </c>
      <c r="Y59" s="260">
        <v>0.13695478758784599</v>
      </c>
      <c r="DA59" s="68" t="s">
        <v>305</v>
      </c>
    </row>
    <row r="60" spans="1:105" ht="12" customHeight="1" x14ac:dyDescent="0.25">
      <c r="A60" s="37" t="s">
        <v>159</v>
      </c>
      <c r="B60" s="226">
        <v>1.6127346208696771E-3</v>
      </c>
      <c r="C60" s="226">
        <v>1.2955823733045539E-3</v>
      </c>
      <c r="D60" s="226">
        <v>1.0193429599956341E-3</v>
      </c>
      <c r="E60" s="226">
        <v>2.4652003661794199E-4</v>
      </c>
      <c r="F60" s="226">
        <v>2.6560657253590198E-4</v>
      </c>
      <c r="G60" s="226">
        <v>3.1588523569285609E-4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3.877688555478559E-2</v>
      </c>
      <c r="C61" s="226">
        <v>4.8586973794996248E-2</v>
      </c>
      <c r="D61" s="226">
        <v>3.7781149220606332E-2</v>
      </c>
      <c r="E61" s="226">
        <v>3.0478790027426421E-2</v>
      </c>
      <c r="F61" s="226">
        <v>3.6082176132871853E-2</v>
      </c>
      <c r="G61" s="226">
        <v>4.1730493378885618E-2</v>
      </c>
      <c r="H61" s="226">
        <v>3.8405277069351193E-2</v>
      </c>
      <c r="I61" s="226">
        <v>4.8135425345442087E-2</v>
      </c>
      <c r="J61" s="226">
        <v>4.5947643589421223E-2</v>
      </c>
      <c r="K61" s="226">
        <v>2.5004553266636521E-2</v>
      </c>
      <c r="L61" s="226">
        <v>2.736429861666663E-2</v>
      </c>
      <c r="M61" s="226">
        <v>2.461894948044353E-2</v>
      </c>
      <c r="N61" s="226">
        <v>1.7317030967302569E-2</v>
      </c>
      <c r="O61" s="226">
        <v>1.5707523309753221E-2</v>
      </c>
      <c r="P61" s="226">
        <v>1.271186744354157E-2</v>
      </c>
      <c r="Q61" s="226">
        <v>1.1839667573789179E-2</v>
      </c>
      <c r="R61" s="226">
        <v>8.4654552327999948E-3</v>
      </c>
      <c r="S61" s="226">
        <v>7.4986651394548529E-3</v>
      </c>
      <c r="T61" s="226">
        <v>6.6183479524930281E-3</v>
      </c>
      <c r="U61" s="226">
        <v>5.2001197160943934E-3</v>
      </c>
      <c r="V61" s="226">
        <v>3.9309099391088807E-3</v>
      </c>
      <c r="W61" s="226">
        <v>4.5317922099625089E-3</v>
      </c>
      <c r="X61" s="226">
        <v>1.784976771801649E-3</v>
      </c>
      <c r="Y61" s="226">
        <v>1.3605400682252021E-3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1.7000060452535949E-3</v>
      </c>
      <c r="C63" s="226">
        <v>3.8710556080173951E-3</v>
      </c>
      <c r="D63" s="226">
        <v>6.0503455748834893E-3</v>
      </c>
      <c r="E63" s="226">
        <v>7.1368953222910652E-3</v>
      </c>
      <c r="F63" s="226">
        <v>1.0404028791652529E-2</v>
      </c>
      <c r="G63" s="226">
        <v>1.6449317285367811E-2</v>
      </c>
      <c r="H63" s="226">
        <v>2.1483250499159539E-2</v>
      </c>
      <c r="I63" s="226">
        <v>5.5353499181118454E-3</v>
      </c>
      <c r="J63" s="226">
        <v>1.1004056411389129E-2</v>
      </c>
      <c r="K63" s="226">
        <v>1.435778923822079E-2</v>
      </c>
      <c r="L63" s="226">
        <v>2.0955773934659961E-2</v>
      </c>
      <c r="M63" s="226">
        <v>3.6289352399723362E-2</v>
      </c>
      <c r="N63" s="226">
        <v>4.0832959345573079E-2</v>
      </c>
      <c r="O63" s="226">
        <v>5.1188979485622003E-2</v>
      </c>
      <c r="P63" s="226">
        <v>5.2298127334748853E-2</v>
      </c>
      <c r="Q63" s="226">
        <v>6.1999914787755322E-2</v>
      </c>
      <c r="R63" s="226">
        <v>5.8576568309720883E-2</v>
      </c>
      <c r="S63" s="226">
        <v>6.2704066400789377E-2</v>
      </c>
      <c r="T63" s="226">
        <v>7.1646203668593533E-2</v>
      </c>
      <c r="U63" s="226">
        <v>7.7538695525176435E-2</v>
      </c>
      <c r="V63" s="226">
        <v>8.4150248960294174E-2</v>
      </c>
      <c r="W63" s="226">
        <v>9.8705982996849254E-2</v>
      </c>
      <c r="X63" s="226">
        <v>0.1130801105223307</v>
      </c>
      <c r="Y63" s="226">
        <v>0.13364457975829469</v>
      </c>
      <c r="DA63" s="69" t="s">
        <v>309</v>
      </c>
    </row>
    <row r="64" spans="1:105" ht="12" customHeight="1" x14ac:dyDescent="0.25">
      <c r="A64" s="37" t="s">
        <v>40</v>
      </c>
      <c r="B64" s="226">
        <v>4.4433841972436418E-2</v>
      </c>
      <c r="C64" s="226">
        <v>4.4635057421114593E-2</v>
      </c>
      <c r="D64" s="226">
        <v>4.692779670828947E-2</v>
      </c>
      <c r="E64" s="226">
        <v>3.7534060939006172E-2</v>
      </c>
      <c r="F64" s="226">
        <v>3.9916896027231093E-2</v>
      </c>
      <c r="G64" s="226">
        <v>4.5934459764390083E-2</v>
      </c>
      <c r="H64" s="226">
        <v>4.1141853440137738E-2</v>
      </c>
      <c r="I64" s="226">
        <v>4.6649713586045048E-2</v>
      </c>
      <c r="J64" s="226">
        <v>4.6157958818205343E-2</v>
      </c>
      <c r="K64" s="226">
        <v>3.0537526192471159E-2</v>
      </c>
      <c r="L64" s="226">
        <v>2.341986034437453E-2</v>
      </c>
      <c r="M64" s="226">
        <v>2.3162924312653339E-2</v>
      </c>
      <c r="N64" s="226">
        <v>1.7960720557365101E-2</v>
      </c>
      <c r="O64" s="226">
        <v>1.5747885393614269E-2</v>
      </c>
      <c r="P64" s="226">
        <v>1.4609981507315749E-2</v>
      </c>
      <c r="Q64" s="226">
        <v>1.4032405649929001E-2</v>
      </c>
      <c r="R64" s="226">
        <v>1.040902653666906E-2</v>
      </c>
      <c r="S64" s="226">
        <v>9.0111992182075155E-3</v>
      </c>
      <c r="T64" s="226">
        <v>7.7937987834474226E-3</v>
      </c>
      <c r="U64" s="226">
        <v>6.8730337162524104E-3</v>
      </c>
      <c r="V64" s="226">
        <v>5.1192183796539576E-3</v>
      </c>
      <c r="W64" s="226">
        <v>5.122109308618528E-3</v>
      </c>
      <c r="X64" s="226">
        <v>2.7551387540626728E-3</v>
      </c>
      <c r="Y64" s="226">
        <v>1.949667761326141E-3</v>
      </c>
      <c r="DA64" s="69" t="s">
        <v>310</v>
      </c>
    </row>
    <row r="65" spans="1:105" ht="12" customHeight="1" x14ac:dyDescent="0.25">
      <c r="A65" s="57" t="s">
        <v>220</v>
      </c>
      <c r="B65" s="261">
        <v>7.257034516465815</v>
      </c>
      <c r="C65" s="261">
        <v>9.1906094384514212</v>
      </c>
      <c r="D65" s="261">
        <v>6.2169183214480981</v>
      </c>
      <c r="E65" s="261">
        <v>4.7695413524054633</v>
      </c>
      <c r="F65" s="261">
        <v>5.2296381537411198</v>
      </c>
      <c r="G65" s="261">
        <v>6.6536179909227906</v>
      </c>
      <c r="H65" s="261">
        <v>6.3462639832793251</v>
      </c>
      <c r="I65" s="261">
        <v>6.9859754438442856</v>
      </c>
      <c r="J65" s="261">
        <v>6.9692882296514886</v>
      </c>
      <c r="K65" s="261">
        <v>4.0805164219588157</v>
      </c>
      <c r="L65" s="261">
        <v>3.0872515650426142</v>
      </c>
      <c r="M65" s="261">
        <v>3.3013026544064821</v>
      </c>
      <c r="N65" s="261">
        <v>2.9932178124350268</v>
      </c>
      <c r="O65" s="261">
        <v>2.810829655029869</v>
      </c>
      <c r="P65" s="261">
        <v>2.4531823204922731</v>
      </c>
      <c r="Q65" s="261">
        <v>2.442752545943002</v>
      </c>
      <c r="R65" s="261">
        <v>1.8903473802019619</v>
      </c>
      <c r="S65" s="261">
        <v>1.8116808953191439</v>
      </c>
      <c r="T65" s="261">
        <v>1.7746444500557701</v>
      </c>
      <c r="U65" s="261">
        <v>1.582002644825373</v>
      </c>
      <c r="V65" s="261">
        <v>1.4908603694604079</v>
      </c>
      <c r="W65" s="261">
        <v>1.624660619697222</v>
      </c>
      <c r="X65" s="261">
        <v>1.149798697660531</v>
      </c>
      <c r="Y65" s="261">
        <v>0.94550539611098505</v>
      </c>
      <c r="DA65" s="70" t="s">
        <v>311</v>
      </c>
    </row>
    <row r="66" spans="1:105" ht="12" customHeight="1" x14ac:dyDescent="0.25">
      <c r="A66" s="18" t="s">
        <v>28</v>
      </c>
      <c r="B66" s="230">
        <v>3.1955535620587421</v>
      </c>
      <c r="C66" s="230">
        <v>4.0818681724511388</v>
      </c>
      <c r="D66" s="230">
        <v>2.8503700455647389</v>
      </c>
      <c r="E66" s="230">
        <v>1.7068453021373771</v>
      </c>
      <c r="F66" s="230">
        <v>2.2740282490181709</v>
      </c>
      <c r="G66" s="230">
        <v>3.2515551719301001</v>
      </c>
      <c r="H66" s="230">
        <v>3.0346413365046931</v>
      </c>
      <c r="I66" s="230">
        <v>3.55158338972939</v>
      </c>
      <c r="J66" s="230">
        <v>2.934445525286816</v>
      </c>
      <c r="K66" s="230">
        <v>1.951567581257537</v>
      </c>
      <c r="L66" s="230">
        <v>0.45439096678916552</v>
      </c>
      <c r="M66" s="230">
        <v>0.5140599948998944</v>
      </c>
      <c r="N66" s="230">
        <v>0.66303741565434515</v>
      </c>
      <c r="O66" s="230">
        <v>0.74327254851608182</v>
      </c>
      <c r="P66" s="230">
        <v>0.3498792038541475</v>
      </c>
      <c r="Q66" s="230">
        <v>0.25917701055953979</v>
      </c>
      <c r="R66" s="230">
        <v>0.30850589745743612</v>
      </c>
      <c r="S66" s="230">
        <v>0.2161118394164363</v>
      </c>
      <c r="T66" s="230">
        <v>0.18115325155657369</v>
      </c>
      <c r="U66" s="230">
        <v>0.18798795213300071</v>
      </c>
      <c r="V66" s="230">
        <v>0.32048679630990462</v>
      </c>
      <c r="W66" s="230">
        <v>0.34266807366204832</v>
      </c>
      <c r="X66" s="230">
        <v>0.19129460001059939</v>
      </c>
      <c r="Y66" s="230">
        <v>8.0663373519814147E-2</v>
      </c>
      <c r="DA66" s="71" t="s">
        <v>312</v>
      </c>
    </row>
    <row r="67" spans="1:105" ht="12" customHeight="1" x14ac:dyDescent="0.25">
      <c r="A67" s="18" t="s">
        <v>32</v>
      </c>
      <c r="B67" s="230">
        <v>0.113835690927996</v>
      </c>
      <c r="C67" s="230">
        <v>7.0429532099685319E-2</v>
      </c>
      <c r="D67" s="230">
        <v>0.1041080005116158</v>
      </c>
      <c r="E67" s="230">
        <v>0.10126074533269119</v>
      </c>
      <c r="F67" s="230">
        <v>0.14142959442869751</v>
      </c>
      <c r="G67" s="230">
        <v>0.1210925221210145</v>
      </c>
      <c r="H67" s="230">
        <v>5.208082375330602E-2</v>
      </c>
      <c r="I67" s="230">
        <v>7.0542633648554967E-2</v>
      </c>
      <c r="J67" s="230">
        <v>4.6422171184843299E-2</v>
      </c>
      <c r="K67" s="230">
        <v>1.9847057865191281E-2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0.18182219837761859</v>
      </c>
      <c r="C68" s="230">
        <v>0.20386244674203499</v>
      </c>
      <c r="D68" s="230">
        <v>0.29193281893427397</v>
      </c>
      <c r="E68" s="230">
        <v>0.26284428685372818</v>
      </c>
      <c r="F68" s="230">
        <v>0.29621706334390069</v>
      </c>
      <c r="G68" s="230">
        <v>0.31634495484058478</v>
      </c>
      <c r="H68" s="230">
        <v>0.31174748981639677</v>
      </c>
      <c r="I68" s="230">
        <v>0.35692100765437479</v>
      </c>
      <c r="J68" s="230">
        <v>0.34962763847465128</v>
      </c>
      <c r="K68" s="230">
        <v>0.24608434214765251</v>
      </c>
      <c r="L68" s="230">
        <v>0.56692114690144979</v>
      </c>
      <c r="M68" s="230">
        <v>0.52940719743333597</v>
      </c>
      <c r="N68" s="230">
        <v>0.31074124610588122</v>
      </c>
      <c r="O68" s="230">
        <v>0.31858889758094422</v>
      </c>
      <c r="P68" s="230">
        <v>0.31028200956857233</v>
      </c>
      <c r="Q68" s="230">
        <v>0.33602273929327631</v>
      </c>
      <c r="R68" s="230">
        <v>0.2609657102023259</v>
      </c>
      <c r="S68" s="230">
        <v>0.26663061385425368</v>
      </c>
      <c r="T68" s="230">
        <v>0.24375539522359349</v>
      </c>
      <c r="U68" s="230">
        <v>0.23580029095388849</v>
      </c>
      <c r="V68" s="230">
        <v>0.17104916261035241</v>
      </c>
      <c r="W68" s="230">
        <v>0.20423744498627361</v>
      </c>
      <c r="X68" s="230">
        <v>0.1324866699187392</v>
      </c>
      <c r="Y68" s="230">
        <v>0.18044616768141</v>
      </c>
      <c r="DA68" s="71" t="s">
        <v>314</v>
      </c>
    </row>
    <row r="69" spans="1:105" ht="12" customHeight="1" x14ac:dyDescent="0.25">
      <c r="A69" s="18" t="s">
        <v>36</v>
      </c>
      <c r="B69" s="230">
        <v>3.765823065101459</v>
      </c>
      <c r="C69" s="230">
        <v>4.8344492871585629</v>
      </c>
      <c r="D69" s="230">
        <v>2.9705074564374701</v>
      </c>
      <c r="E69" s="230">
        <v>2.6985910180816668</v>
      </c>
      <c r="F69" s="230">
        <v>2.5179632469503508</v>
      </c>
      <c r="G69" s="230">
        <v>2.9646253420310922</v>
      </c>
      <c r="H69" s="230">
        <v>2.947794333204929</v>
      </c>
      <c r="I69" s="230">
        <v>3.0069284128119662</v>
      </c>
      <c r="J69" s="230">
        <v>3.638792894705178</v>
      </c>
      <c r="K69" s="230">
        <v>1.8630174406884339</v>
      </c>
      <c r="L69" s="230">
        <v>2.0659394513519991</v>
      </c>
      <c r="M69" s="230">
        <v>2.2578354620732508</v>
      </c>
      <c r="N69" s="230">
        <v>2.0194391506748008</v>
      </c>
      <c r="O69" s="230">
        <v>1.748968208932844</v>
      </c>
      <c r="P69" s="230">
        <v>1.793021107069553</v>
      </c>
      <c r="Q69" s="230">
        <v>1.847552796090185</v>
      </c>
      <c r="R69" s="230">
        <v>1.3208757725422</v>
      </c>
      <c r="S69" s="230">
        <v>1.328938442048454</v>
      </c>
      <c r="T69" s="230">
        <v>1.3497358032756031</v>
      </c>
      <c r="U69" s="230">
        <v>1.158214401738483</v>
      </c>
      <c r="V69" s="230">
        <v>0.99932441054015109</v>
      </c>
      <c r="W69" s="230">
        <v>1.0777551010488999</v>
      </c>
      <c r="X69" s="230">
        <v>0.82601742773119236</v>
      </c>
      <c r="Y69" s="230">
        <v>0.68439585490976096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15.05036335011072</v>
      </c>
      <c r="C71" s="261">
        <v>16.83210148869756</v>
      </c>
      <c r="D71" s="261">
        <v>15.68385204661087</v>
      </c>
      <c r="E71" s="261">
        <v>12.69405015112412</v>
      </c>
      <c r="F71" s="261">
        <v>14.362273772741281</v>
      </c>
      <c r="G71" s="261">
        <v>16.757593027516759</v>
      </c>
      <c r="H71" s="261">
        <v>15.62524836275176</v>
      </c>
      <c r="I71" s="261">
        <v>17.2429037094786</v>
      </c>
      <c r="J71" s="261">
        <v>17.17171307583493</v>
      </c>
      <c r="K71" s="261">
        <v>10.95535354929371</v>
      </c>
      <c r="L71" s="261">
        <v>10.690230948859771</v>
      </c>
      <c r="M71" s="261">
        <v>10.99518603401842</v>
      </c>
      <c r="N71" s="261">
        <v>8.8188089565200691</v>
      </c>
      <c r="O71" s="261">
        <v>8.6229578722279214</v>
      </c>
      <c r="P71" s="261">
        <v>7.8844055981294856</v>
      </c>
      <c r="Q71" s="261">
        <v>8.0162536373344206</v>
      </c>
      <c r="R71" s="261">
        <v>6.430143217337446</v>
      </c>
      <c r="S71" s="261">
        <v>6.0284954643341404</v>
      </c>
      <c r="T71" s="261">
        <v>5.8531184008169772</v>
      </c>
      <c r="U71" s="261">
        <v>5.4613011051948721</v>
      </c>
      <c r="V71" s="261">
        <v>4.7863267455880338</v>
      </c>
      <c r="W71" s="261">
        <v>5.3412592746698122</v>
      </c>
      <c r="X71" s="261">
        <v>3.8016859217612868</v>
      </c>
      <c r="Y71" s="261">
        <v>3.521421602819931</v>
      </c>
      <c r="DA71" s="70" t="s">
        <v>316</v>
      </c>
    </row>
    <row r="72" spans="1:105" ht="12" customHeight="1" x14ac:dyDescent="0.25">
      <c r="A72" s="57" t="s">
        <v>179</v>
      </c>
      <c r="B72" s="261">
        <v>13.90343538237917</v>
      </c>
      <c r="C72" s="261">
        <v>15.709614256968351</v>
      </c>
      <c r="D72" s="261">
        <v>14.33852990504036</v>
      </c>
      <c r="E72" s="261">
        <v>11.536987048427219</v>
      </c>
      <c r="F72" s="261">
        <v>13.0060330710914</v>
      </c>
      <c r="G72" s="261">
        <v>15.33315302471976</v>
      </c>
      <c r="H72" s="261">
        <v>14.35260788153578</v>
      </c>
      <c r="I72" s="261">
        <v>15.867050276293741</v>
      </c>
      <c r="J72" s="261">
        <v>15.80685874476938</v>
      </c>
      <c r="K72" s="261">
        <v>10.024050512792069</v>
      </c>
      <c r="L72" s="261">
        <v>9.6460210170977803</v>
      </c>
      <c r="M72" s="261">
        <v>9.9696313945139678</v>
      </c>
      <c r="N72" s="261">
        <v>8.0583969289190254</v>
      </c>
      <c r="O72" s="261">
        <v>7.8470279616712846</v>
      </c>
      <c r="P72" s="261">
        <v>7.160712014794461</v>
      </c>
      <c r="Q72" s="261">
        <v>7.2819934927533758</v>
      </c>
      <c r="R72" s="261">
        <v>5.8085330393698094</v>
      </c>
      <c r="S72" s="261">
        <v>5.4691351833696622</v>
      </c>
      <c r="T72" s="261">
        <v>5.2987019964177673</v>
      </c>
      <c r="U72" s="261">
        <v>4.9427820991974878</v>
      </c>
      <c r="V72" s="261">
        <v>4.3461133698414081</v>
      </c>
      <c r="W72" s="261">
        <v>4.8198876137902484</v>
      </c>
      <c r="X72" s="261">
        <v>3.4570638666842681</v>
      </c>
      <c r="Y72" s="261">
        <v>3.1786537285749068</v>
      </c>
      <c r="DA72" s="70" t="s">
        <v>317</v>
      </c>
    </row>
    <row r="73" spans="1:105" ht="12" customHeight="1" x14ac:dyDescent="0.25">
      <c r="A73" s="60" t="s">
        <v>181</v>
      </c>
      <c r="B73" s="262">
        <v>8.2769795301295872</v>
      </c>
      <c r="C73" s="262">
        <v>9.4492977052101779</v>
      </c>
      <c r="D73" s="262">
        <v>7.5932257442060109</v>
      </c>
      <c r="E73" s="262">
        <v>6.1353126133183542</v>
      </c>
      <c r="F73" s="262">
        <v>7.4652886520034434</v>
      </c>
      <c r="G73" s="262">
        <v>8.5724809395239578</v>
      </c>
      <c r="H73" s="262">
        <v>7.4968085128798982</v>
      </c>
      <c r="I73" s="262">
        <v>8.7848003110561166</v>
      </c>
      <c r="J73" s="262">
        <v>8.3921436480804985</v>
      </c>
      <c r="K73" s="262">
        <v>4.7151367746293076</v>
      </c>
      <c r="L73" s="262">
        <v>5.2065441628186502</v>
      </c>
      <c r="M73" s="262">
        <v>5.1459896841527621</v>
      </c>
      <c r="N73" s="262">
        <v>3.96318246822017</v>
      </c>
      <c r="O73" s="262">
        <v>3.9257870262691279</v>
      </c>
      <c r="P73" s="262">
        <v>3.338257181795798</v>
      </c>
      <c r="Q73" s="262">
        <v>3.3391447048855891</v>
      </c>
      <c r="R73" s="262">
        <v>2.610556891775238</v>
      </c>
      <c r="S73" s="262">
        <v>2.4890942417222099</v>
      </c>
      <c r="T73" s="262">
        <v>2.4381729513113282</v>
      </c>
      <c r="U73" s="262">
        <v>2.133458991310262</v>
      </c>
      <c r="V73" s="262">
        <v>1.8917064495537219</v>
      </c>
      <c r="W73" s="262">
        <v>2.2670527042371802</v>
      </c>
      <c r="X73" s="262">
        <v>1.362241365416514</v>
      </c>
      <c r="Y73" s="262">
        <v>1.3093368548636339</v>
      </c>
      <c r="DA73" s="72" t="s">
        <v>318</v>
      </c>
    </row>
    <row r="74" spans="1:105" ht="12" customHeight="1" x14ac:dyDescent="0.25">
      <c r="A74" s="59" t="s">
        <v>31</v>
      </c>
      <c r="B74" s="230">
        <v>5.2884347269144739E-2</v>
      </c>
      <c r="C74" s="230">
        <v>5.9342533059412193E-2</v>
      </c>
      <c r="D74" s="230">
        <v>4.7840091731441353E-2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0.21000394632356151</v>
      </c>
      <c r="C75" s="230">
        <v>0.18686532651693491</v>
      </c>
      <c r="D75" s="230">
        <v>0.15067291787127901</v>
      </c>
      <c r="E75" s="230">
        <v>3.648367441934515E-2</v>
      </c>
      <c r="F75" s="230">
        <v>3.7913481800960352E-2</v>
      </c>
      <c r="G75" s="230">
        <v>4.7810587879343593E-2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3.0856258062782871</v>
      </c>
      <c r="C76" s="230">
        <v>2.3630633109886912</v>
      </c>
      <c r="D76" s="230">
        <v>1.943862145913255</v>
      </c>
      <c r="E76" s="230">
        <v>1.6961368545252811</v>
      </c>
      <c r="F76" s="230">
        <v>2.400225477186964</v>
      </c>
      <c r="G76" s="230">
        <v>2.3598202886066399</v>
      </c>
      <c r="H76" s="230">
        <v>1.073143425921911</v>
      </c>
      <c r="I76" s="230">
        <v>1.449720842057254</v>
      </c>
      <c r="J76" s="230">
        <v>0.98366801229858569</v>
      </c>
      <c r="K76" s="230">
        <v>0.35190125123937788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4.9284654302585942</v>
      </c>
      <c r="C77" s="230">
        <v>6.8400265346451397</v>
      </c>
      <c r="D77" s="230">
        <v>5.4508505886900354</v>
      </c>
      <c r="E77" s="230">
        <v>4.4026920843737276</v>
      </c>
      <c r="F77" s="230">
        <v>5.0271496930155184</v>
      </c>
      <c r="G77" s="230">
        <v>6.1648500630379743</v>
      </c>
      <c r="H77" s="230">
        <v>6.4236650869579872</v>
      </c>
      <c r="I77" s="230">
        <v>7.3350794689988632</v>
      </c>
      <c r="J77" s="230">
        <v>7.4084756357819126</v>
      </c>
      <c r="K77" s="230">
        <v>4.36323552338993</v>
      </c>
      <c r="L77" s="230">
        <v>5.2065441628186502</v>
      </c>
      <c r="M77" s="230">
        <v>5.1459896841527621</v>
      </c>
      <c r="N77" s="230">
        <v>3.96318246822017</v>
      </c>
      <c r="O77" s="230">
        <v>3.9257870262691279</v>
      </c>
      <c r="P77" s="230">
        <v>3.338257181795798</v>
      </c>
      <c r="Q77" s="230">
        <v>3.3391447048855891</v>
      </c>
      <c r="R77" s="230">
        <v>2.610556891775238</v>
      </c>
      <c r="S77" s="230">
        <v>2.4890942417222099</v>
      </c>
      <c r="T77" s="230">
        <v>2.4381729513113282</v>
      </c>
      <c r="U77" s="230">
        <v>2.133458991310262</v>
      </c>
      <c r="V77" s="230">
        <v>1.8917064495537219</v>
      </c>
      <c r="W77" s="230">
        <v>2.2670527042371802</v>
      </c>
      <c r="X77" s="230">
        <v>1.362241365416514</v>
      </c>
      <c r="Y77" s="230">
        <v>1.3093368548636339</v>
      </c>
      <c r="DA77" s="71" t="s">
        <v>322</v>
      </c>
    </row>
    <row r="78" spans="1:105" ht="12" customHeight="1" x14ac:dyDescent="0.25">
      <c r="A78" s="60" t="s">
        <v>187</v>
      </c>
      <c r="B78" s="262">
        <v>5.626455852249582</v>
      </c>
      <c r="C78" s="262">
        <v>6.260316551758172</v>
      </c>
      <c r="D78" s="262">
        <v>6.7453041608343502</v>
      </c>
      <c r="E78" s="262">
        <v>5.401674435108867</v>
      </c>
      <c r="F78" s="262">
        <v>5.5407444190879582</v>
      </c>
      <c r="G78" s="262">
        <v>6.7606720851958064</v>
      </c>
      <c r="H78" s="262">
        <v>6.8557993686558838</v>
      </c>
      <c r="I78" s="262">
        <v>7.0822499652376223</v>
      </c>
      <c r="J78" s="262">
        <v>7.4147150966888828</v>
      </c>
      <c r="K78" s="262">
        <v>5.3089137381627669</v>
      </c>
      <c r="L78" s="262">
        <v>4.439476854279131</v>
      </c>
      <c r="M78" s="262">
        <v>4.8236417103612066</v>
      </c>
      <c r="N78" s="262">
        <v>4.0952144606988554</v>
      </c>
      <c r="O78" s="262">
        <v>3.9212409354021571</v>
      </c>
      <c r="P78" s="262">
        <v>3.8224548329986638</v>
      </c>
      <c r="Q78" s="262">
        <v>3.942848787867788</v>
      </c>
      <c r="R78" s="262">
        <v>3.1979761475945709</v>
      </c>
      <c r="S78" s="262">
        <v>2.9800409416474518</v>
      </c>
      <c r="T78" s="262">
        <v>2.86052904510644</v>
      </c>
      <c r="U78" s="262">
        <v>2.8093231078872249</v>
      </c>
      <c r="V78" s="262">
        <v>2.4544069202876861</v>
      </c>
      <c r="W78" s="262">
        <v>2.5528349095530678</v>
      </c>
      <c r="X78" s="262">
        <v>2.094822501267755</v>
      </c>
      <c r="Y78" s="262">
        <v>1.8693168737112731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6.8194713004424115</v>
      </c>
      <c r="C79" s="261">
        <f t="shared" si="1"/>
        <v>7.6185897560897446</v>
      </c>
      <c r="D79" s="261">
        <f t="shared" si="1"/>
        <v>6.0948944458227743</v>
      </c>
      <c r="E79" s="261">
        <f t="shared" si="1"/>
        <v>4.8376615122287543</v>
      </c>
      <c r="F79" s="261">
        <f t="shared" si="1"/>
        <v>5.5014026194448817</v>
      </c>
      <c r="G79" s="261">
        <f t="shared" si="1"/>
        <v>6.1217141476428836</v>
      </c>
      <c r="H79" s="261">
        <f t="shared" si="1"/>
        <v>5.8148265141682884</v>
      </c>
      <c r="I79" s="261">
        <f t="shared" si="1"/>
        <v>6.19736015899114</v>
      </c>
      <c r="J79" s="261">
        <f t="shared" si="1"/>
        <v>6.0734891742791026</v>
      </c>
      <c r="K79" s="261">
        <f t="shared" si="1"/>
        <v>3.7259055052553398</v>
      </c>
      <c r="L79" s="261">
        <f t="shared" si="1"/>
        <v>4.2066355716259896</v>
      </c>
      <c r="M79" s="261">
        <f t="shared" si="1"/>
        <v>5.1814462432128163</v>
      </c>
      <c r="N79" s="261">
        <f t="shared" si="1"/>
        <v>4.596003178162424</v>
      </c>
      <c r="O79" s="261">
        <f t="shared" si="1"/>
        <v>3.950589817215461</v>
      </c>
      <c r="P79" s="261">
        <f t="shared" si="1"/>
        <v>3.1775806118563703</v>
      </c>
      <c r="Q79" s="261">
        <f t="shared" si="1"/>
        <v>3.1252128750458055</v>
      </c>
      <c r="R79" s="261">
        <f t="shared" si="1"/>
        <v>2.5193856285267904</v>
      </c>
      <c r="S79" s="261">
        <f t="shared" si="1"/>
        <v>2.4787502669205623</v>
      </c>
      <c r="T79" s="261">
        <f t="shared" si="1"/>
        <v>2.2690718974477013</v>
      </c>
      <c r="U79" s="261">
        <f t="shared" si="1"/>
        <v>2.2446298792331838</v>
      </c>
      <c r="V79" s="261">
        <f t="shared" si="1"/>
        <v>1.9002382336684076</v>
      </c>
      <c r="W79" s="261">
        <f t="shared" si="1"/>
        <v>2.0172564258551806</v>
      </c>
      <c r="X79" s="261">
        <f t="shared" si="1"/>
        <v>1.4778499452057923</v>
      </c>
      <c r="Y79" s="261">
        <f t="shared" si="1"/>
        <v>1.2962564893795954</v>
      </c>
      <c r="DA79" s="70"/>
    </row>
    <row r="80" spans="1:105" ht="12" customHeight="1" x14ac:dyDescent="0.25">
      <c r="A80" s="60" t="s">
        <v>190</v>
      </c>
      <c r="B80" s="262">
        <v>1.2210230844501639</v>
      </c>
      <c r="C80" s="262">
        <v>1.517356918956706</v>
      </c>
      <c r="D80" s="262">
        <v>1.19473830382931</v>
      </c>
      <c r="E80" s="262">
        <v>0.95339702624170586</v>
      </c>
      <c r="F80" s="262">
        <v>1.140621607852095</v>
      </c>
      <c r="G80" s="262">
        <v>1.342984248212147</v>
      </c>
      <c r="H80" s="262">
        <v>1.2609365949436191</v>
      </c>
      <c r="I80" s="262">
        <v>1.467445134340553</v>
      </c>
      <c r="J80" s="262">
        <v>1.432580818114513</v>
      </c>
      <c r="K80" s="262">
        <v>0.81835560089150494</v>
      </c>
      <c r="L80" s="262">
        <v>0.93769913158990248</v>
      </c>
      <c r="M80" s="262">
        <v>0.92679326384285121</v>
      </c>
      <c r="N80" s="262">
        <v>0.71376956433430394</v>
      </c>
      <c r="O80" s="262">
        <v>0.70703464144757866</v>
      </c>
      <c r="P80" s="262">
        <v>0.60122045689113024</v>
      </c>
      <c r="Q80" s="262">
        <v>0.60138029988958297</v>
      </c>
      <c r="R80" s="262">
        <v>0.47016156088042388</v>
      </c>
      <c r="S80" s="262">
        <v>0.44828612529136452</v>
      </c>
      <c r="T80" s="262">
        <v>0.4391151957257019</v>
      </c>
      <c r="U80" s="262">
        <v>0.38423618063603932</v>
      </c>
      <c r="V80" s="262">
        <v>0.34069652335556838</v>
      </c>
      <c r="W80" s="262">
        <v>0.40829642187859561</v>
      </c>
      <c r="X80" s="262">
        <v>0.24533980802256011</v>
      </c>
      <c r="Y80" s="262">
        <v>0.23581170030825449</v>
      </c>
      <c r="DA80" s="72" t="s">
        <v>324</v>
      </c>
    </row>
    <row r="81" spans="1:105" ht="12" customHeight="1" x14ac:dyDescent="0.25">
      <c r="A81" s="59" t="s">
        <v>31</v>
      </c>
      <c r="B81" s="230">
        <v>1.2438568484560909E-2</v>
      </c>
      <c r="C81" s="230">
        <v>1.270686208172042E-2</v>
      </c>
      <c r="D81" s="230">
        <v>1.011731481888218E-2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4.9393603273188688E-2</v>
      </c>
      <c r="C82" s="230">
        <v>4.0012985787598383E-2</v>
      </c>
      <c r="D82" s="230">
        <v>3.1864599117844943E-2</v>
      </c>
      <c r="E82" s="230">
        <v>7.8355597047212264E-3</v>
      </c>
      <c r="F82" s="230">
        <v>8.5378869085180609E-3</v>
      </c>
      <c r="G82" s="230">
        <v>1.0335163954310051E-2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1.1591909126924149</v>
      </c>
      <c r="C83" s="230">
        <v>1.4646370710873871</v>
      </c>
      <c r="D83" s="230">
        <v>1.152756389892583</v>
      </c>
      <c r="E83" s="230">
        <v>0.94556146653698459</v>
      </c>
      <c r="F83" s="230">
        <v>1.132083720943577</v>
      </c>
      <c r="G83" s="230">
        <v>1.3326490842578369</v>
      </c>
      <c r="H83" s="230">
        <v>1.2609365949436191</v>
      </c>
      <c r="I83" s="230">
        <v>1.467445134340553</v>
      </c>
      <c r="J83" s="230">
        <v>1.432580818114513</v>
      </c>
      <c r="K83" s="230">
        <v>0.81835560089150494</v>
      </c>
      <c r="L83" s="230">
        <v>0.93769913158990248</v>
      </c>
      <c r="M83" s="230">
        <v>0.92679326384285121</v>
      </c>
      <c r="N83" s="230">
        <v>0.71376956433430394</v>
      </c>
      <c r="O83" s="230">
        <v>0.70703464144757866</v>
      </c>
      <c r="P83" s="230">
        <v>0.60122045689113024</v>
      </c>
      <c r="Q83" s="230">
        <v>0.60138029988958297</v>
      </c>
      <c r="R83" s="230">
        <v>0.47016156088042388</v>
      </c>
      <c r="S83" s="230">
        <v>0.44828612529136452</v>
      </c>
      <c r="T83" s="230">
        <v>0.4391151957257019</v>
      </c>
      <c r="U83" s="230">
        <v>0.38423618063603932</v>
      </c>
      <c r="V83" s="230">
        <v>0.34069652335556838</v>
      </c>
      <c r="W83" s="230">
        <v>0.40829642187859561</v>
      </c>
      <c r="X83" s="230">
        <v>0.24533980802256011</v>
      </c>
      <c r="Y83" s="230">
        <v>0.23581170030825449</v>
      </c>
      <c r="DA83" s="71" t="s">
        <v>327</v>
      </c>
    </row>
    <row r="84" spans="1:105" ht="12" customHeight="1" x14ac:dyDescent="0.25">
      <c r="A84" s="60" t="s">
        <v>195</v>
      </c>
      <c r="B84" s="262">
        <v>4.2750877122237227</v>
      </c>
      <c r="C84" s="262">
        <v>4.7607275551717798</v>
      </c>
      <c r="D84" s="262">
        <v>3.4736462153951102</v>
      </c>
      <c r="E84" s="262">
        <v>2.724152649244</v>
      </c>
      <c r="F84" s="262">
        <v>3.1130388630999168</v>
      </c>
      <c r="G84" s="262">
        <v>3.317282602063075</v>
      </c>
      <c r="H84" s="262">
        <v>3.20812730636974</v>
      </c>
      <c r="I84" s="262">
        <v>3.313050586358417</v>
      </c>
      <c r="J84" s="262">
        <v>3.2071210102230112</v>
      </c>
      <c r="K84" s="262">
        <v>1.9118256834306679</v>
      </c>
      <c r="L84" s="262">
        <v>2.4693862084833871</v>
      </c>
      <c r="M84" s="262">
        <v>3.3859146182882709</v>
      </c>
      <c r="N84" s="262">
        <v>3.144685074262322</v>
      </c>
      <c r="O84" s="262">
        <v>2.5373392857463508</v>
      </c>
      <c r="P84" s="262">
        <v>1.8879356520020221</v>
      </c>
      <c r="Q84" s="262">
        <v>1.813725108714916</v>
      </c>
      <c r="R84" s="262">
        <v>1.4732682392372911</v>
      </c>
      <c r="S84" s="262">
        <v>1.4937584659065919</v>
      </c>
      <c r="T84" s="262">
        <v>1.3147751306831621</v>
      </c>
      <c r="U84" s="262">
        <v>1.3544343220430091</v>
      </c>
      <c r="V84" s="262">
        <v>1.117502775128612</v>
      </c>
      <c r="W84" s="262">
        <v>1.149194177946526</v>
      </c>
      <c r="X84" s="262">
        <v>0.85523239232101478</v>
      </c>
      <c r="Y84" s="262">
        <v>0.723780630594968</v>
      </c>
      <c r="DA84" s="72" t="s">
        <v>328</v>
      </c>
    </row>
    <row r="85" spans="1:105" ht="12" customHeight="1" x14ac:dyDescent="0.25">
      <c r="A85" s="64" t="s">
        <v>28</v>
      </c>
      <c r="B85" s="229">
        <v>0.53312028670899603</v>
      </c>
      <c r="C85" s="229">
        <v>0.77421921468444144</v>
      </c>
      <c r="D85" s="229">
        <v>0.50059363554989356</v>
      </c>
      <c r="E85" s="229">
        <v>0.29378850650767929</v>
      </c>
      <c r="F85" s="229">
        <v>0.3787407835748523</v>
      </c>
      <c r="G85" s="229">
        <v>0.64260866950958073</v>
      </c>
      <c r="H85" s="229">
        <v>0.59357772824874566</v>
      </c>
      <c r="I85" s="229">
        <v>0.73671255684772674</v>
      </c>
      <c r="J85" s="229">
        <v>0.62837154687915109</v>
      </c>
      <c r="K85" s="229">
        <v>0.4099832936201202</v>
      </c>
      <c r="L85" s="229">
        <v>5.3294616907709362E-2</v>
      </c>
      <c r="M85" s="229">
        <v>4.5194820547668393E-2</v>
      </c>
      <c r="N85" s="229">
        <v>5.6965038421328662E-2</v>
      </c>
      <c r="O85" s="229">
        <v>7.6874194786888728E-2</v>
      </c>
      <c r="P85" s="229">
        <v>4.2755022297105733E-2</v>
      </c>
      <c r="Q85" s="229">
        <v>3.2790838615242048E-2</v>
      </c>
      <c r="R85" s="229">
        <v>3.7341253294065922E-2</v>
      </c>
      <c r="S85" s="229">
        <v>2.413336547730217E-2</v>
      </c>
      <c r="T85" s="229">
        <v>2.297033965838724E-2</v>
      </c>
      <c r="U85" s="229">
        <v>2.0201674005927851E-2</v>
      </c>
      <c r="V85" s="229">
        <v>4.0497118419061777E-2</v>
      </c>
      <c r="W85" s="229">
        <v>4.6433531340547722E-2</v>
      </c>
      <c r="X85" s="229">
        <v>2.424662851841234E-2</v>
      </c>
      <c r="Y85" s="229">
        <v>9.7167406913277552E-3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3.2873723089861989E-4</v>
      </c>
      <c r="C87" s="229">
        <v>3.3881134473105832E-4</v>
      </c>
      <c r="D87" s="229">
        <v>4.5446680995592231E-4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1.330241716377424E-3</v>
      </c>
      <c r="C88" s="229">
        <v>1.087181241898205E-3</v>
      </c>
      <c r="D88" s="229">
        <v>1.458568163720312E-3</v>
      </c>
      <c r="E88" s="229">
        <v>3.8584088981383208E-4</v>
      </c>
      <c r="F88" s="229">
        <v>3.8292784916773491E-4</v>
      </c>
      <c r="G88" s="229">
        <v>4.9900711814701386E-4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1.894888914528849E-2</v>
      </c>
      <c r="C89" s="229">
        <v>1.3328644160463071E-2</v>
      </c>
      <c r="D89" s="229">
        <v>1.824292125659116E-2</v>
      </c>
      <c r="E89" s="229">
        <v>1.7390335460716579E-2</v>
      </c>
      <c r="F89" s="229">
        <v>2.3502427061889909E-2</v>
      </c>
      <c r="G89" s="229">
        <v>2.3878056602056101E-2</v>
      </c>
      <c r="H89" s="229">
        <v>1.0164225051691241E-2</v>
      </c>
      <c r="I89" s="229">
        <v>1.4600035955023421E-2</v>
      </c>
      <c r="J89" s="229">
        <v>9.9184111738363154E-3</v>
      </c>
      <c r="K89" s="229">
        <v>4.1601108256947121E-3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3.0562499289158319E-2</v>
      </c>
      <c r="C91" s="229">
        <v>3.8958753895485657E-2</v>
      </c>
      <c r="D91" s="229">
        <v>5.1657080032452687E-2</v>
      </c>
      <c r="E91" s="229">
        <v>4.5582908885294968E-2</v>
      </c>
      <c r="F91" s="229">
        <v>4.9707182178767448E-2</v>
      </c>
      <c r="G91" s="229">
        <v>6.299110397945247E-2</v>
      </c>
      <c r="H91" s="229">
        <v>6.1437855420841868E-2</v>
      </c>
      <c r="I91" s="229">
        <v>7.4595223716694095E-2</v>
      </c>
      <c r="J91" s="229">
        <v>7.5432598935551542E-2</v>
      </c>
      <c r="K91" s="229">
        <v>5.2087006711608382E-2</v>
      </c>
      <c r="L91" s="229">
        <v>6.6994502598213906E-2</v>
      </c>
      <c r="M91" s="229">
        <v>4.6895109514265773E-2</v>
      </c>
      <c r="N91" s="229">
        <v>2.6898751036828001E-2</v>
      </c>
      <c r="O91" s="229">
        <v>3.3199074588448188E-2</v>
      </c>
      <c r="P91" s="229">
        <v>3.8202207351456012E-2</v>
      </c>
      <c r="Q91" s="229">
        <v>4.2833895197046112E-2</v>
      </c>
      <c r="R91" s="229">
        <v>3.1825242432941013E-2</v>
      </c>
      <c r="S91" s="229">
        <v>2.999937431982248E-2</v>
      </c>
      <c r="T91" s="229">
        <v>3.1141417342533211E-2</v>
      </c>
      <c r="U91" s="229">
        <v>2.55308064201221E-2</v>
      </c>
      <c r="V91" s="229">
        <v>2.177698675243922E-2</v>
      </c>
      <c r="W91" s="229">
        <v>2.788407830363614E-2</v>
      </c>
      <c r="X91" s="229">
        <v>1.6919350468764319E-2</v>
      </c>
      <c r="Y91" s="229">
        <v>2.190053625225381E-2</v>
      </c>
      <c r="DA91" s="73" t="s">
        <v>335</v>
      </c>
    </row>
    <row r="92" spans="1:105" ht="12" customHeight="1" x14ac:dyDescent="0.25">
      <c r="A92" s="64" t="s">
        <v>36</v>
      </c>
      <c r="B92" s="229">
        <v>0.67616384292580778</v>
      </c>
      <c r="C92" s="229">
        <v>0.98688126562788447</v>
      </c>
      <c r="D92" s="229">
        <v>0.56147141416454072</v>
      </c>
      <c r="E92" s="229">
        <v>0.49990863195757979</v>
      </c>
      <c r="F92" s="229">
        <v>0.45134488974551829</v>
      </c>
      <c r="G92" s="229">
        <v>0.63057709954117991</v>
      </c>
      <c r="H92" s="229">
        <v>0.62055507632820894</v>
      </c>
      <c r="I92" s="229">
        <v>0.67129292463151602</v>
      </c>
      <c r="J92" s="229">
        <v>0.83861132471915245</v>
      </c>
      <c r="K92" s="229">
        <v>0.42122332347697239</v>
      </c>
      <c r="L92" s="229">
        <v>0.26078593790317067</v>
      </c>
      <c r="M92" s="229">
        <v>0.2136387722899272</v>
      </c>
      <c r="N92" s="229">
        <v>0.18672998167459931</v>
      </c>
      <c r="O92" s="229">
        <v>0.1946826848610938</v>
      </c>
      <c r="P92" s="229">
        <v>0.23581277803705911</v>
      </c>
      <c r="Q92" s="229">
        <v>0.25157404352796631</v>
      </c>
      <c r="R92" s="229">
        <v>0.17206808252297431</v>
      </c>
      <c r="S92" s="229">
        <v>0.1597191975060448</v>
      </c>
      <c r="T92" s="229">
        <v>0.1841971798053357</v>
      </c>
      <c r="U92" s="229">
        <v>0.13395509217328991</v>
      </c>
      <c r="V92" s="229">
        <v>0.13590436360210409</v>
      </c>
      <c r="W92" s="229">
        <v>0.15717775542056339</v>
      </c>
      <c r="X92" s="229">
        <v>0.1126810235748005</v>
      </c>
      <c r="Y92" s="229">
        <v>8.8728783501078226E-2</v>
      </c>
      <c r="DA92" s="73" t="s">
        <v>336</v>
      </c>
    </row>
    <row r="93" spans="1:105" ht="12" customHeight="1" x14ac:dyDescent="0.25">
      <c r="A93" s="64" t="s">
        <v>38</v>
      </c>
      <c r="B93" s="229">
        <v>6.2874065496454079E-3</v>
      </c>
      <c r="C93" s="229">
        <v>9.3600732759230951E-3</v>
      </c>
      <c r="D93" s="229">
        <v>4.422125157248504E-3</v>
      </c>
      <c r="E93" s="229">
        <v>0</v>
      </c>
      <c r="F93" s="229">
        <v>5.1476884121300723E-3</v>
      </c>
      <c r="G93" s="229">
        <v>4.4671898922226394E-3</v>
      </c>
      <c r="H93" s="229">
        <v>4.8981858713011989E-3</v>
      </c>
      <c r="I93" s="229">
        <v>6.21053495182691E-3</v>
      </c>
      <c r="J93" s="229">
        <v>8.6701673697828271E-3</v>
      </c>
      <c r="K93" s="229">
        <v>3.9719991414054034E-3</v>
      </c>
      <c r="L93" s="229">
        <v>3.9716100758703816E-3</v>
      </c>
      <c r="M93" s="229">
        <v>1.192787608232871E-2</v>
      </c>
      <c r="N93" s="229">
        <v>1.6606659975017441E-2</v>
      </c>
      <c r="O93" s="229">
        <v>9.3996041002122194E-3</v>
      </c>
      <c r="P93" s="229">
        <v>6.5623823436689582E-3</v>
      </c>
      <c r="Q93" s="229">
        <v>1.2047580842023419E-3</v>
      </c>
      <c r="R93" s="229">
        <v>3.1695220383284921E-4</v>
      </c>
      <c r="S93" s="229">
        <v>2.1324822751568731E-4</v>
      </c>
      <c r="T93" s="229">
        <v>1.403922520215328E-4</v>
      </c>
      <c r="U93" s="229">
        <v>1.5270528331364259E-4</v>
      </c>
      <c r="V93" s="229">
        <v>9.5390276888829064E-5</v>
      </c>
      <c r="W93" s="229">
        <v>2.1869616140578611E-4</v>
      </c>
      <c r="X93" s="229">
        <v>9.7788721228535126E-5</v>
      </c>
      <c r="Y93" s="229">
        <v>5.582503782635233E-4</v>
      </c>
      <c r="DA93" s="73" t="s">
        <v>337</v>
      </c>
    </row>
    <row r="94" spans="1:105" ht="12" customHeight="1" x14ac:dyDescent="0.25">
      <c r="A94" s="64" t="s">
        <v>39</v>
      </c>
      <c r="B94" s="229">
        <v>3.0083458086575501</v>
      </c>
      <c r="C94" s="229">
        <v>2.9365536109409529</v>
      </c>
      <c r="D94" s="229">
        <v>2.3353460042607068</v>
      </c>
      <c r="E94" s="229">
        <v>1.8670964255429161</v>
      </c>
      <c r="F94" s="229">
        <v>2.2042129642775921</v>
      </c>
      <c r="G94" s="229">
        <v>1.9522614754204359</v>
      </c>
      <c r="H94" s="229">
        <v>1.9174942354489499</v>
      </c>
      <c r="I94" s="229">
        <v>1.8096393102556301</v>
      </c>
      <c r="J94" s="229">
        <v>1.6461169611455371</v>
      </c>
      <c r="K94" s="229">
        <v>1.020399949654867</v>
      </c>
      <c r="L94" s="229">
        <v>2.084339540998422</v>
      </c>
      <c r="M94" s="229">
        <v>3.0682580398540811</v>
      </c>
      <c r="N94" s="229">
        <v>2.8574846431545491</v>
      </c>
      <c r="O94" s="229">
        <v>2.2231837274097082</v>
      </c>
      <c r="P94" s="229">
        <v>1.564603261972733</v>
      </c>
      <c r="Q94" s="229">
        <v>1.485321573290459</v>
      </c>
      <c r="R94" s="229">
        <v>1.2317167087834771</v>
      </c>
      <c r="S94" s="229">
        <v>1.2796932803759069</v>
      </c>
      <c r="T94" s="229">
        <v>1.0763258016248849</v>
      </c>
      <c r="U94" s="229">
        <v>1.1745940441603551</v>
      </c>
      <c r="V94" s="229">
        <v>0.9192289160781183</v>
      </c>
      <c r="W94" s="229">
        <v>0.917480116720373</v>
      </c>
      <c r="X94" s="229">
        <v>0.70128760103780907</v>
      </c>
      <c r="Y94" s="229">
        <v>0.6028763197720447</v>
      </c>
      <c r="DA94" s="73" t="s">
        <v>338</v>
      </c>
    </row>
    <row r="95" spans="1:105" ht="12" customHeight="1" x14ac:dyDescent="0.25">
      <c r="A95" s="61" t="s">
        <v>207</v>
      </c>
      <c r="B95" s="263">
        <v>1.323360503768525</v>
      </c>
      <c r="C95" s="263">
        <v>1.3405052819612591</v>
      </c>
      <c r="D95" s="263">
        <v>1.4265099265983541</v>
      </c>
      <c r="E95" s="263">
        <v>1.1601118367430481</v>
      </c>
      <c r="F95" s="263">
        <v>1.2477421484928699</v>
      </c>
      <c r="G95" s="263">
        <v>1.461447297367662</v>
      </c>
      <c r="H95" s="263">
        <v>1.3457626128549289</v>
      </c>
      <c r="I95" s="263">
        <v>1.41686443829217</v>
      </c>
      <c r="J95" s="263">
        <v>1.433787345941578</v>
      </c>
      <c r="K95" s="263">
        <v>0.99572422093316704</v>
      </c>
      <c r="L95" s="263">
        <v>0.79955023155270055</v>
      </c>
      <c r="M95" s="263">
        <v>0.86873836108169378</v>
      </c>
      <c r="N95" s="263">
        <v>0.73754853956579824</v>
      </c>
      <c r="O95" s="263">
        <v>0.70621589002153129</v>
      </c>
      <c r="P95" s="263">
        <v>0.68842450296321811</v>
      </c>
      <c r="Q95" s="263">
        <v>0.7101074664413064</v>
      </c>
      <c r="R95" s="263">
        <v>0.57595582840907533</v>
      </c>
      <c r="S95" s="263">
        <v>0.53670567572260575</v>
      </c>
      <c r="T95" s="263">
        <v>0.51518157103883744</v>
      </c>
      <c r="U95" s="263">
        <v>0.50595937655413536</v>
      </c>
      <c r="V95" s="263">
        <v>0.44203893518422732</v>
      </c>
      <c r="W95" s="263">
        <v>0.459765826030059</v>
      </c>
      <c r="X95" s="263">
        <v>0.37727774486221721</v>
      </c>
      <c r="Y95" s="263">
        <v>0.33666415847637282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0.99999999999999967</v>
      </c>
      <c r="C100" s="232">
        <f t="shared" si="2"/>
        <v>0.99999999999999956</v>
      </c>
      <c r="D100" s="232">
        <f t="shared" si="2"/>
        <v>0.99999999999999978</v>
      </c>
      <c r="E100" s="232">
        <f t="shared" si="2"/>
        <v>0.99999999999999978</v>
      </c>
      <c r="F100" s="232">
        <f t="shared" si="2"/>
        <v>1</v>
      </c>
      <c r="G100" s="232">
        <f t="shared" si="2"/>
        <v>1</v>
      </c>
      <c r="H100" s="232">
        <f t="shared" si="2"/>
        <v>1.0000000000000002</v>
      </c>
      <c r="I100" s="232">
        <f t="shared" si="2"/>
        <v>1</v>
      </c>
      <c r="J100" s="232">
        <f t="shared" si="2"/>
        <v>0.99999999999999978</v>
      </c>
      <c r="K100" s="232">
        <f t="shared" si="2"/>
        <v>0.99999999999999978</v>
      </c>
      <c r="L100" s="232">
        <f t="shared" si="2"/>
        <v>1.0000000000000002</v>
      </c>
      <c r="M100" s="232">
        <f t="shared" si="2"/>
        <v>1</v>
      </c>
      <c r="N100" s="232">
        <f t="shared" si="2"/>
        <v>0.99999999999999978</v>
      </c>
      <c r="O100" s="232">
        <f t="shared" si="2"/>
        <v>1</v>
      </c>
      <c r="P100" s="232">
        <f t="shared" si="2"/>
        <v>1.0000000000000002</v>
      </c>
      <c r="Q100" s="232">
        <f t="shared" si="2"/>
        <v>1.0000000000000002</v>
      </c>
      <c r="R100" s="232">
        <f t="shared" si="2"/>
        <v>1.0000000000000002</v>
      </c>
      <c r="S100" s="232">
        <f t="shared" si="2"/>
        <v>1</v>
      </c>
      <c r="T100" s="232">
        <f t="shared" si="2"/>
        <v>1</v>
      </c>
      <c r="U100" s="232">
        <f t="shared" si="2"/>
        <v>1.0000000000000002</v>
      </c>
      <c r="V100" s="232">
        <f t="shared" si="2"/>
        <v>1</v>
      </c>
      <c r="W100" s="232">
        <f t="shared" si="2"/>
        <v>1</v>
      </c>
      <c r="X100" s="232">
        <f t="shared" si="2"/>
        <v>1.0000000000000004</v>
      </c>
      <c r="Y100" s="232">
        <f t="shared" si="2"/>
        <v>1.0000000000000002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1.2573075838814842E-3</v>
      </c>
      <c r="C101" s="266">
        <f t="shared" si="3"/>
        <v>1.1355963181149133E-3</v>
      </c>
      <c r="D101" s="266">
        <f t="shared" si="3"/>
        <v>1.4374638919867789E-3</v>
      </c>
      <c r="E101" s="266">
        <f t="shared" si="3"/>
        <v>1.4899301522180222E-3</v>
      </c>
      <c r="F101" s="266">
        <f t="shared" si="3"/>
        <v>1.5643350323797762E-3</v>
      </c>
      <c r="G101" s="266">
        <f t="shared" si="3"/>
        <v>1.4681111397833082E-3</v>
      </c>
      <c r="H101" s="266">
        <f t="shared" si="3"/>
        <v>1.4403289933241979E-3</v>
      </c>
      <c r="I101" s="266">
        <f t="shared" si="3"/>
        <v>1.4543483209071846E-3</v>
      </c>
      <c r="J101" s="266">
        <f t="shared" si="3"/>
        <v>1.4792132789082943E-3</v>
      </c>
      <c r="K101" s="266">
        <f t="shared" si="3"/>
        <v>1.5357535925223829E-3</v>
      </c>
      <c r="L101" s="266">
        <f t="shared" si="3"/>
        <v>1.7039191692385211E-3</v>
      </c>
      <c r="M101" s="266">
        <f t="shared" si="3"/>
        <v>1.613449309487858E-3</v>
      </c>
      <c r="N101" s="266">
        <f t="shared" si="3"/>
        <v>1.485108888040801E-3</v>
      </c>
      <c r="O101" s="266">
        <f t="shared" si="3"/>
        <v>1.5709419191348702E-3</v>
      </c>
      <c r="P101" s="266">
        <f t="shared" si="3"/>
        <v>1.6375221870112801E-3</v>
      </c>
      <c r="Q101" s="266">
        <f t="shared" si="3"/>
        <v>1.6488660107156462E-3</v>
      </c>
      <c r="R101" s="266">
        <f t="shared" si="3"/>
        <v>1.7198031214085401E-3</v>
      </c>
      <c r="S101" s="266">
        <f t="shared" si="3"/>
        <v>1.6127794916629193E-3</v>
      </c>
      <c r="T101" s="266">
        <f t="shared" si="3"/>
        <v>1.6491319177956015E-3</v>
      </c>
      <c r="U101" s="266">
        <f t="shared" si="3"/>
        <v>1.6861030537717264E-3</v>
      </c>
      <c r="V101" s="266">
        <f t="shared" si="3"/>
        <v>1.6334897681617945E-3</v>
      </c>
      <c r="W101" s="266">
        <f t="shared" si="3"/>
        <v>1.6902249182351595E-3</v>
      </c>
      <c r="X101" s="266">
        <f t="shared" si="3"/>
        <v>1.6674036836063656E-3</v>
      </c>
      <c r="Y101" s="266">
        <f t="shared" si="3"/>
        <v>1.7375590794214259E-3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1.7391377334219086E-4</v>
      </c>
      <c r="C102" s="267">
        <f t="shared" si="4"/>
        <v>1.5707838178082579E-4</v>
      </c>
      <c r="D102" s="267">
        <f t="shared" si="4"/>
        <v>1.9883342207067847E-4</v>
      </c>
      <c r="E102" s="267">
        <f t="shared" si="4"/>
        <v>2.0609067988646275E-4</v>
      </c>
      <c r="F102" s="267">
        <f t="shared" si="4"/>
        <v>2.1638253975424181E-4</v>
      </c>
      <c r="G102" s="267">
        <f t="shared" si="4"/>
        <v>2.0307262222756697E-4</v>
      </c>
      <c r="H102" s="267">
        <f t="shared" si="4"/>
        <v>1.99229729697377E-4</v>
      </c>
      <c r="I102" s="267">
        <f t="shared" si="4"/>
        <v>2.0116891640947082E-4</v>
      </c>
      <c r="J102" s="267">
        <f t="shared" si="4"/>
        <v>2.0460829649864351E-4</v>
      </c>
      <c r="K102" s="267">
        <f t="shared" si="4"/>
        <v>2.1242908706145918E-4</v>
      </c>
      <c r="L102" s="267">
        <f t="shared" si="4"/>
        <v>2.3569014932490445E-4</v>
      </c>
      <c r="M102" s="267">
        <f t="shared" si="4"/>
        <v>2.2317614329751427E-4</v>
      </c>
      <c r="N102" s="267">
        <f t="shared" si="4"/>
        <v>2.0542379116639996E-4</v>
      </c>
      <c r="O102" s="267">
        <f t="shared" si="4"/>
        <v>2.1729642003330259E-4</v>
      </c>
      <c r="P102" s="267">
        <f t="shared" si="4"/>
        <v>2.2650596093241464E-4</v>
      </c>
      <c r="Q102" s="267">
        <f t="shared" si="4"/>
        <v>2.2807506558894164E-4</v>
      </c>
      <c r="R102" s="267">
        <f t="shared" si="4"/>
        <v>2.3788725534167347E-4</v>
      </c>
      <c r="S102" s="267">
        <f t="shared" si="4"/>
        <v>2.2308349250396118E-4</v>
      </c>
      <c r="T102" s="267">
        <f t="shared" si="4"/>
        <v>2.2811184648824275E-4</v>
      </c>
      <c r="U102" s="267">
        <f t="shared" si="4"/>
        <v>2.3322578188860485E-4</v>
      </c>
      <c r="V102" s="267">
        <f t="shared" si="4"/>
        <v>2.2594818717299367E-4</v>
      </c>
      <c r="W102" s="267">
        <f t="shared" si="4"/>
        <v>2.337959279779393E-4</v>
      </c>
      <c r="X102" s="267">
        <f t="shared" si="4"/>
        <v>2.3063924056309975E-4</v>
      </c>
      <c r="Y102" s="267">
        <f t="shared" si="4"/>
        <v>2.403433016559678E-4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2.4015662837874655E-2</v>
      </c>
      <c r="C103" s="267">
        <f t="shared" si="5"/>
        <v>2.1690872341346118E-2</v>
      </c>
      <c r="D103" s="267">
        <f t="shared" si="5"/>
        <v>2.7456804217310449E-2</v>
      </c>
      <c r="E103" s="267">
        <f t="shared" si="5"/>
        <v>2.8458955188346437E-2</v>
      </c>
      <c r="F103" s="267">
        <f t="shared" si="5"/>
        <v>2.9880152784197058E-2</v>
      </c>
      <c r="G103" s="267">
        <f t="shared" si="5"/>
        <v>2.8042193170201409E-2</v>
      </c>
      <c r="H103" s="267">
        <f t="shared" si="5"/>
        <v>2.7511530132112754E-2</v>
      </c>
      <c r="I103" s="267">
        <f t="shared" si="5"/>
        <v>2.7779311420289953E-2</v>
      </c>
      <c r="J103" s="267">
        <f t="shared" si="5"/>
        <v>2.8254253634500633E-2</v>
      </c>
      <c r="K103" s="267">
        <f t="shared" si="5"/>
        <v>2.9334222550548801E-2</v>
      </c>
      <c r="L103" s="267">
        <f t="shared" si="5"/>
        <v>3.2546330584514345E-2</v>
      </c>
      <c r="M103" s="267">
        <f t="shared" si="5"/>
        <v>3.0818277977009725E-2</v>
      </c>
      <c r="N103" s="267">
        <f t="shared" si="5"/>
        <v>2.8366864870577862E-2</v>
      </c>
      <c r="O103" s="267">
        <f t="shared" si="5"/>
        <v>3.0006350038355452E-2</v>
      </c>
      <c r="P103" s="267">
        <f t="shared" si="5"/>
        <v>3.1278090768685735E-2</v>
      </c>
      <c r="Q103" s="267">
        <f t="shared" si="5"/>
        <v>3.1494767617587981E-2</v>
      </c>
      <c r="R103" s="267">
        <f t="shared" si="5"/>
        <v>3.2849727815819102E-2</v>
      </c>
      <c r="S103" s="267">
        <f t="shared" si="5"/>
        <v>3.0805483876940071E-2</v>
      </c>
      <c r="T103" s="267">
        <f t="shared" si="5"/>
        <v>3.149984667291246E-2</v>
      </c>
      <c r="U103" s="267">
        <f t="shared" si="5"/>
        <v>3.2206027362282695E-2</v>
      </c>
      <c r="V103" s="267">
        <f t="shared" si="5"/>
        <v>3.1201068079288307E-2</v>
      </c>
      <c r="W103" s="267">
        <f t="shared" si="5"/>
        <v>3.2284758540306456E-2</v>
      </c>
      <c r="X103" s="267">
        <f t="shared" si="5"/>
        <v>3.1848853211001775E-2</v>
      </c>
      <c r="Y103" s="267">
        <f t="shared" si="5"/>
        <v>3.318888197862508E-2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4.1483596454980299E-4</v>
      </c>
      <c r="C104" s="267">
        <f t="shared" si="6"/>
        <v>3.7467855917173098E-4</v>
      </c>
      <c r="D104" s="267">
        <f t="shared" si="6"/>
        <v>4.7427672256374309E-4</v>
      </c>
      <c r="E104" s="267">
        <f t="shared" si="6"/>
        <v>4.9158743630505169E-4</v>
      </c>
      <c r="F104" s="267">
        <f t="shared" si="6"/>
        <v>5.1613657656699656E-4</v>
      </c>
      <c r="G104" s="267">
        <f t="shared" si="6"/>
        <v>4.8438847307209645E-4</v>
      </c>
      <c r="H104" s="267">
        <f t="shared" si="6"/>
        <v>4.7522203387187332E-4</v>
      </c>
      <c r="I104" s="267">
        <f t="shared" si="6"/>
        <v>4.7984756970318864E-4</v>
      </c>
      <c r="J104" s="267">
        <f t="shared" si="6"/>
        <v>4.880515119748458E-4</v>
      </c>
      <c r="K104" s="267">
        <f t="shared" si="6"/>
        <v>5.0670641856630997E-4</v>
      </c>
      <c r="L104" s="267">
        <f t="shared" si="6"/>
        <v>5.6219095561630588E-4</v>
      </c>
      <c r="M104" s="267">
        <f t="shared" si="6"/>
        <v>5.3234133726238575E-4</v>
      </c>
      <c r="N104" s="267">
        <f t="shared" si="6"/>
        <v>4.899967087846367E-4</v>
      </c>
      <c r="O104" s="267">
        <f t="shared" si="6"/>
        <v>5.183164522591957E-4</v>
      </c>
      <c r="P104" s="267">
        <f t="shared" si="6"/>
        <v>5.4028394056402902E-4</v>
      </c>
      <c r="Q104" s="267">
        <f t="shared" si="6"/>
        <v>5.4402672085773892E-4</v>
      </c>
      <c r="R104" s="267">
        <f t="shared" si="6"/>
        <v>5.6743170553604416E-4</v>
      </c>
      <c r="S104" s="267">
        <f t="shared" si="6"/>
        <v>5.321203376223272E-4</v>
      </c>
      <c r="T104" s="267">
        <f t="shared" si="6"/>
        <v>5.4411445421861915E-4</v>
      </c>
      <c r="U104" s="267">
        <f t="shared" si="6"/>
        <v>5.5631270789160655E-4</v>
      </c>
      <c r="V104" s="267">
        <f t="shared" si="6"/>
        <v>5.3895348460850936E-4</v>
      </c>
      <c r="W104" s="267">
        <f t="shared" si="6"/>
        <v>5.5767267552590111E-4</v>
      </c>
      <c r="X104" s="267">
        <f t="shared" si="6"/>
        <v>5.5014303918168471E-4</v>
      </c>
      <c r="Y104" s="267">
        <f t="shared" si="6"/>
        <v>5.7329010491516982E-4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1.4215259007130821E-3</v>
      </c>
      <c r="C105" s="268">
        <f t="shared" si="7"/>
        <v>1.3054403391731888E-3</v>
      </c>
      <c r="D105" s="268">
        <f t="shared" si="7"/>
        <v>1.6542917613070205E-3</v>
      </c>
      <c r="E105" s="268">
        <f t="shared" si="7"/>
        <v>1.7403710354335293E-3</v>
      </c>
      <c r="F105" s="268">
        <f t="shared" si="7"/>
        <v>1.8565010441634298E-3</v>
      </c>
      <c r="G105" s="268">
        <f t="shared" si="7"/>
        <v>1.7992832124464758E-3</v>
      </c>
      <c r="H105" s="268">
        <f t="shared" si="7"/>
        <v>1.8315259323854562E-3</v>
      </c>
      <c r="I105" s="268">
        <f t="shared" si="7"/>
        <v>1.6640791463318624E-3</v>
      </c>
      <c r="J105" s="268">
        <f t="shared" si="7"/>
        <v>1.7467985832346745E-3</v>
      </c>
      <c r="K105" s="268">
        <f t="shared" si="7"/>
        <v>1.9270714168785432E-3</v>
      </c>
      <c r="L105" s="268">
        <f t="shared" si="7"/>
        <v>2.2487914156528893E-3</v>
      </c>
      <c r="M105" s="268">
        <f t="shared" si="7"/>
        <v>2.4261990757174475E-3</v>
      </c>
      <c r="N105" s="268">
        <f t="shared" si="7"/>
        <v>2.5206958625904725E-3</v>
      </c>
      <c r="O105" s="268">
        <f t="shared" si="7"/>
        <v>2.9610349993567961E-3</v>
      </c>
      <c r="P105" s="268">
        <f t="shared" si="7"/>
        <v>3.2521201840807474E-3</v>
      </c>
      <c r="Q105" s="268">
        <f t="shared" si="7"/>
        <v>3.5545994978724606E-3</v>
      </c>
      <c r="R105" s="268">
        <f t="shared" si="7"/>
        <v>4.0739125728382073E-3</v>
      </c>
      <c r="S105" s="268">
        <f t="shared" si="7"/>
        <v>4.1676757761147697E-3</v>
      </c>
      <c r="T105" s="268">
        <f t="shared" si="7"/>
        <v>4.7685617680464382E-3</v>
      </c>
      <c r="U105" s="268">
        <f t="shared" si="7"/>
        <v>5.4410126921053811E-3</v>
      </c>
      <c r="V105" s="268">
        <f t="shared" si="7"/>
        <v>6.2554427447194657E-3</v>
      </c>
      <c r="W105" s="268">
        <f t="shared" si="7"/>
        <v>6.7436602347347996E-3</v>
      </c>
      <c r="X105" s="268">
        <f t="shared" si="7"/>
        <v>1.0145485612335981E-2</v>
      </c>
      <c r="Y105" s="268">
        <f t="shared" si="7"/>
        <v>1.3290003098247479E-2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0.18902982122817161</v>
      </c>
      <c r="C106" s="269">
        <f t="shared" si="8"/>
        <v>0.19365161938993219</v>
      </c>
      <c r="D106" s="269">
        <f t="shared" si="8"/>
        <v>0.1760046287415975</v>
      </c>
      <c r="E106" s="269">
        <f t="shared" si="8"/>
        <v>0.17326114762535008</v>
      </c>
      <c r="F106" s="269">
        <f t="shared" si="8"/>
        <v>0.17809288291507502</v>
      </c>
      <c r="G106" s="269">
        <f t="shared" si="8"/>
        <v>0.18116759412677946</v>
      </c>
      <c r="H106" s="269">
        <f t="shared" si="8"/>
        <v>0.18100921862936478</v>
      </c>
      <c r="I106" s="269">
        <f t="shared" si="8"/>
        <v>0.183051675253699</v>
      </c>
      <c r="J106" s="269">
        <f t="shared" si="8"/>
        <v>0.1863486511486106</v>
      </c>
      <c r="K106" s="269">
        <f t="shared" si="8"/>
        <v>0.17633262992944504</v>
      </c>
      <c r="L106" s="269">
        <f t="shared" si="8"/>
        <v>0.15492147259219582</v>
      </c>
      <c r="M106" s="269">
        <f t="shared" si="8"/>
        <v>0.15124559099541937</v>
      </c>
      <c r="N106" s="269">
        <f t="shared" si="8"/>
        <v>0.15532122681184848</v>
      </c>
      <c r="O106" s="269">
        <f t="shared" si="8"/>
        <v>0.15880747599807421</v>
      </c>
      <c r="P106" s="269">
        <f t="shared" si="8"/>
        <v>0.15785637631738386</v>
      </c>
      <c r="Q106" s="269">
        <f t="shared" si="8"/>
        <v>0.15564299670126661</v>
      </c>
      <c r="R106" s="269">
        <f t="shared" si="8"/>
        <v>0.15780125174572521</v>
      </c>
      <c r="S106" s="269">
        <f t="shared" si="8"/>
        <v>0.15007444283365218</v>
      </c>
      <c r="T106" s="269">
        <f t="shared" si="8"/>
        <v>0.15517545737951577</v>
      </c>
      <c r="U106" s="269">
        <f t="shared" si="8"/>
        <v>0.1520542484915115</v>
      </c>
      <c r="V106" s="269">
        <f t="shared" si="8"/>
        <v>0.1572516022663398</v>
      </c>
      <c r="W106" s="269">
        <f t="shared" si="8"/>
        <v>0.16034910554285639</v>
      </c>
      <c r="X106" s="269">
        <f t="shared" si="8"/>
        <v>0.15570925860061777</v>
      </c>
      <c r="Y106" s="269">
        <f t="shared" si="8"/>
        <v>0.14677346920488599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0.47159429959570798</v>
      </c>
      <c r="C107" s="269">
        <f t="shared" si="9"/>
        <v>0.49827648764690435</v>
      </c>
      <c r="D107" s="269">
        <f t="shared" si="9"/>
        <v>0.45985057697132825</v>
      </c>
      <c r="E107" s="269">
        <f t="shared" si="9"/>
        <v>0.45313263598417231</v>
      </c>
      <c r="F107" s="269">
        <f t="shared" si="9"/>
        <v>0.42968361265833754</v>
      </c>
      <c r="G107" s="269">
        <f t="shared" si="9"/>
        <v>0.45441985300058418</v>
      </c>
      <c r="H107" s="269">
        <f t="shared" si="9"/>
        <v>0.45856560814404856</v>
      </c>
      <c r="I107" s="269">
        <f t="shared" si="9"/>
        <v>0.45688266527533128</v>
      </c>
      <c r="J107" s="269">
        <f t="shared" si="9"/>
        <v>0.44952337708420104</v>
      </c>
      <c r="K107" s="269">
        <f t="shared" si="9"/>
        <v>0.45179057938351919</v>
      </c>
      <c r="L107" s="269">
        <f t="shared" si="9"/>
        <v>0.41434023972357842</v>
      </c>
      <c r="M107" s="269">
        <f t="shared" si="9"/>
        <v>0.41004604345680612</v>
      </c>
      <c r="N107" s="269">
        <f t="shared" si="9"/>
        <v>0.4215663631680418</v>
      </c>
      <c r="O107" s="269">
        <f t="shared" si="9"/>
        <v>0.41748016821432504</v>
      </c>
      <c r="P107" s="269">
        <f t="shared" si="9"/>
        <v>0.42195695510861797</v>
      </c>
      <c r="Q107" s="269">
        <f t="shared" si="9"/>
        <v>0.42602696307900945</v>
      </c>
      <c r="R107" s="269">
        <f t="shared" si="9"/>
        <v>0.40605862968659351</v>
      </c>
      <c r="S107" s="269">
        <f t="shared" si="9"/>
        <v>0.4322849309866692</v>
      </c>
      <c r="T107" s="269">
        <f t="shared" si="9"/>
        <v>0.42685307462386107</v>
      </c>
      <c r="U107" s="269">
        <f t="shared" si="9"/>
        <v>0.41085864054875509</v>
      </c>
      <c r="V107" s="269">
        <f t="shared" si="9"/>
        <v>0.422935532980458</v>
      </c>
      <c r="W107" s="269">
        <f t="shared" si="9"/>
        <v>0.41412398550168011</v>
      </c>
      <c r="X107" s="269">
        <f t="shared" si="9"/>
        <v>0.41490464196219767</v>
      </c>
      <c r="Y107" s="269">
        <f t="shared" si="9"/>
        <v>0.41325921433306567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0.17692060087531306</v>
      </c>
      <c r="C108" s="269">
        <f t="shared" si="10"/>
        <v>0.16144064671244041</v>
      </c>
      <c r="D108" s="269">
        <f t="shared" si="10"/>
        <v>0.20017533625941122</v>
      </c>
      <c r="E108" s="269">
        <f t="shared" si="10"/>
        <v>0.20626229096948595</v>
      </c>
      <c r="F108" s="269">
        <f t="shared" si="10"/>
        <v>0.21578097785547223</v>
      </c>
      <c r="G108" s="269">
        <f t="shared" si="10"/>
        <v>0.20461642741156544</v>
      </c>
      <c r="H108" s="269">
        <f t="shared" si="10"/>
        <v>0.20152425596707618</v>
      </c>
      <c r="I108" s="269">
        <f t="shared" si="10"/>
        <v>0.20385246221217487</v>
      </c>
      <c r="J108" s="269">
        <f t="shared" si="10"/>
        <v>0.20740751045329664</v>
      </c>
      <c r="K108" s="269">
        <f t="shared" si="10"/>
        <v>0.21404255253459295</v>
      </c>
      <c r="L108" s="269">
        <f t="shared" si="10"/>
        <v>0.2341918825097381</v>
      </c>
      <c r="M108" s="269">
        <f t="shared" si="10"/>
        <v>0.22284021964088452</v>
      </c>
      <c r="N108" s="269">
        <f t="shared" si="10"/>
        <v>0.20670869769088412</v>
      </c>
      <c r="O108" s="269">
        <f t="shared" si="10"/>
        <v>0.21775633432179001</v>
      </c>
      <c r="P108" s="269">
        <f t="shared" si="10"/>
        <v>0.2265354513275924</v>
      </c>
      <c r="Q108" s="269">
        <f t="shared" si="10"/>
        <v>0.22815286926300524</v>
      </c>
      <c r="R108" s="269">
        <f t="shared" si="10"/>
        <v>0.2366389793633743</v>
      </c>
      <c r="S108" s="269">
        <f t="shared" si="10"/>
        <v>0.22286734767393493</v>
      </c>
      <c r="T108" s="269">
        <f t="shared" si="10"/>
        <v>0.22740463672168992</v>
      </c>
      <c r="U108" s="269">
        <f t="shared" si="10"/>
        <v>0.23244552575690069</v>
      </c>
      <c r="V108" s="269">
        <f t="shared" si="10"/>
        <v>0.22593153812003794</v>
      </c>
      <c r="W108" s="269">
        <f t="shared" si="10"/>
        <v>0.23232689305802146</v>
      </c>
      <c r="X108" s="269">
        <f t="shared" si="10"/>
        <v>0.23095834434957829</v>
      </c>
      <c r="Y108" s="269">
        <f t="shared" si="10"/>
        <v>0.23890569833867609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0.10532419877745414</v>
      </c>
      <c r="C109" s="270">
        <f t="shared" si="11"/>
        <v>9.7106186539929917E-2</v>
      </c>
      <c r="D109" s="270">
        <f t="shared" si="11"/>
        <v>0.1060064404584284</v>
      </c>
      <c r="E109" s="270">
        <f t="shared" si="11"/>
        <v>0.10968926550104299</v>
      </c>
      <c r="F109" s="270">
        <f t="shared" si="11"/>
        <v>0.12385538899506177</v>
      </c>
      <c r="G109" s="270">
        <f t="shared" si="11"/>
        <v>0.11439724243743347</v>
      </c>
      <c r="H109" s="270">
        <f t="shared" si="11"/>
        <v>0.10526231679675103</v>
      </c>
      <c r="I109" s="270">
        <f t="shared" si="11"/>
        <v>0.11286301752800458</v>
      </c>
      <c r="J109" s="270">
        <f t="shared" si="11"/>
        <v>0.11011635199123924</v>
      </c>
      <c r="K109" s="270">
        <f t="shared" si="11"/>
        <v>0.10068184607643937</v>
      </c>
      <c r="L109" s="270">
        <f t="shared" si="11"/>
        <v>0.12640760129998663</v>
      </c>
      <c r="M109" s="270">
        <f t="shared" si="11"/>
        <v>0.11502265491152913</v>
      </c>
      <c r="N109" s="270">
        <f t="shared" si="11"/>
        <v>0.10166094993126976</v>
      </c>
      <c r="O109" s="270">
        <f t="shared" si="11"/>
        <v>0.10894124455067368</v>
      </c>
      <c r="P109" s="270">
        <f t="shared" si="11"/>
        <v>0.10560871541311309</v>
      </c>
      <c r="Q109" s="270">
        <f t="shared" si="11"/>
        <v>0.10461907801238123</v>
      </c>
      <c r="R109" s="270">
        <f t="shared" si="11"/>
        <v>0.10635379264481867</v>
      </c>
      <c r="S109" s="270">
        <f t="shared" si="11"/>
        <v>0.10143063083354005</v>
      </c>
      <c r="T109" s="270">
        <f t="shared" si="11"/>
        <v>0.10463918043181995</v>
      </c>
      <c r="U109" s="270">
        <f t="shared" si="11"/>
        <v>0.10033074227496648</v>
      </c>
      <c r="V109" s="270">
        <f t="shared" si="11"/>
        <v>9.8339852518588233E-2</v>
      </c>
      <c r="W109" s="270">
        <f t="shared" si="11"/>
        <v>0.10927584901923204</v>
      </c>
      <c r="X109" s="270">
        <f t="shared" si="11"/>
        <v>9.1008156775207474E-2</v>
      </c>
      <c r="Y109" s="270">
        <f t="shared" si="11"/>
        <v>9.8408968822157369E-2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7.1596402097858891E-2</v>
      </c>
      <c r="C110" s="270">
        <f t="shared" si="12"/>
        <v>6.433446017251053E-2</v>
      </c>
      <c r="D110" s="270">
        <f t="shared" si="12"/>
        <v>9.416889580098281E-2</v>
      </c>
      <c r="E110" s="270">
        <f t="shared" si="12"/>
        <v>9.6573025468443013E-2</v>
      </c>
      <c r="F110" s="270">
        <f t="shared" si="12"/>
        <v>9.1925588860410481E-2</v>
      </c>
      <c r="G110" s="270">
        <f t="shared" si="12"/>
        <v>9.0219184974132047E-2</v>
      </c>
      <c r="H110" s="270">
        <f t="shared" si="12"/>
        <v>9.6261939170325203E-2</v>
      </c>
      <c r="I110" s="270">
        <f t="shared" si="12"/>
        <v>9.0989444684170376E-2</v>
      </c>
      <c r="J110" s="270">
        <f t="shared" si="12"/>
        <v>9.7291158462057437E-2</v>
      </c>
      <c r="K110" s="270">
        <f t="shared" si="12"/>
        <v>0.11336070645815356</v>
      </c>
      <c r="L110" s="270">
        <f t="shared" si="12"/>
        <v>0.10778428120975139</v>
      </c>
      <c r="M110" s="270">
        <f t="shared" si="12"/>
        <v>0.1078175647293553</v>
      </c>
      <c r="N110" s="270">
        <f t="shared" si="12"/>
        <v>0.10504774775961431</v>
      </c>
      <c r="O110" s="270">
        <f t="shared" si="12"/>
        <v>0.10881508977111627</v>
      </c>
      <c r="P110" s="270">
        <f t="shared" si="12"/>
        <v>0.12092673591447937</v>
      </c>
      <c r="Q110" s="270">
        <f t="shared" si="12"/>
        <v>0.12353379125062403</v>
      </c>
      <c r="R110" s="270">
        <f t="shared" si="12"/>
        <v>0.13028518671855557</v>
      </c>
      <c r="S110" s="270">
        <f t="shared" si="12"/>
        <v>0.12143671684039496</v>
      </c>
      <c r="T110" s="270">
        <f t="shared" si="12"/>
        <v>0.12276545628987004</v>
      </c>
      <c r="U110" s="270">
        <f t="shared" si="12"/>
        <v>0.13211478348193414</v>
      </c>
      <c r="V110" s="270">
        <f t="shared" si="12"/>
        <v>0.12759168560144982</v>
      </c>
      <c r="W110" s="270">
        <f t="shared" si="12"/>
        <v>0.12305104403878944</v>
      </c>
      <c r="X110" s="270">
        <f t="shared" si="12"/>
        <v>0.13995018757437075</v>
      </c>
      <c r="Y110" s="270">
        <f t="shared" si="12"/>
        <v>0.14049672951651873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0.13517203224044591</v>
      </c>
      <c r="C111" s="269">
        <f t="shared" si="13"/>
        <v>0.12196758031113585</v>
      </c>
      <c r="D111" s="269">
        <f t="shared" si="13"/>
        <v>0.13274778801242423</v>
      </c>
      <c r="E111" s="269">
        <f t="shared" si="13"/>
        <v>0.13495699092880195</v>
      </c>
      <c r="F111" s="269">
        <f t="shared" si="13"/>
        <v>0.14240901859405369</v>
      </c>
      <c r="G111" s="269">
        <f t="shared" si="13"/>
        <v>0.12779907684333991</v>
      </c>
      <c r="H111" s="269">
        <f t="shared" si="13"/>
        <v>0.12744308043811883</v>
      </c>
      <c r="I111" s="269">
        <f t="shared" si="13"/>
        <v>0.12463444188515312</v>
      </c>
      <c r="J111" s="269">
        <f t="shared" si="13"/>
        <v>0.12454753600877447</v>
      </c>
      <c r="K111" s="269">
        <f t="shared" si="13"/>
        <v>0.12431805508686515</v>
      </c>
      <c r="L111" s="269">
        <f t="shared" si="13"/>
        <v>0.15924948290014088</v>
      </c>
      <c r="M111" s="269">
        <f t="shared" si="13"/>
        <v>0.18025470206411523</v>
      </c>
      <c r="N111" s="269">
        <f t="shared" si="13"/>
        <v>0.18333562220806535</v>
      </c>
      <c r="O111" s="269">
        <f t="shared" si="13"/>
        <v>0.17068208163667126</v>
      </c>
      <c r="P111" s="269">
        <f t="shared" si="13"/>
        <v>0.15671669420513165</v>
      </c>
      <c r="Q111" s="269">
        <f t="shared" si="13"/>
        <v>0.15270683604409602</v>
      </c>
      <c r="R111" s="269">
        <f t="shared" si="13"/>
        <v>0.16005237673336356</v>
      </c>
      <c r="S111" s="269">
        <f t="shared" si="13"/>
        <v>0.15743213553089941</v>
      </c>
      <c r="T111" s="269">
        <f t="shared" si="13"/>
        <v>0.15187706461547187</v>
      </c>
      <c r="U111" s="269">
        <f t="shared" si="13"/>
        <v>0.16451890360489305</v>
      </c>
      <c r="V111" s="269">
        <f t="shared" si="13"/>
        <v>0.15402642436921316</v>
      </c>
      <c r="W111" s="269">
        <f t="shared" si="13"/>
        <v>0.15168990360066179</v>
      </c>
      <c r="X111" s="269">
        <f t="shared" si="13"/>
        <v>0.15398523030091782</v>
      </c>
      <c r="Y111" s="269">
        <f t="shared" si="13"/>
        <v>0.15203154056050727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2.461311982090281E-2</v>
      </c>
      <c r="C112" s="270">
        <f t="shared" si="14"/>
        <v>2.4701403218125018E-2</v>
      </c>
      <c r="D112" s="270">
        <f t="shared" si="14"/>
        <v>2.6421972496838041E-2</v>
      </c>
      <c r="E112" s="270">
        <f t="shared" si="14"/>
        <v>2.7001490202252596E-2</v>
      </c>
      <c r="F112" s="270">
        <f t="shared" si="14"/>
        <v>2.9977568618827968E-2</v>
      </c>
      <c r="G112" s="270">
        <f t="shared" si="14"/>
        <v>2.8390069446452608E-2</v>
      </c>
      <c r="H112" s="270">
        <f t="shared" si="14"/>
        <v>2.8046344468533577E-2</v>
      </c>
      <c r="I112" s="270">
        <f t="shared" si="14"/>
        <v>2.9865386839630886E-2</v>
      </c>
      <c r="J112" s="270">
        <f t="shared" si="14"/>
        <v>2.9777247205226978E-2</v>
      </c>
      <c r="K112" s="270">
        <f t="shared" si="14"/>
        <v>2.7681233731431852E-2</v>
      </c>
      <c r="L112" s="270">
        <f t="shared" si="14"/>
        <v>3.6063980195402009E-2</v>
      </c>
      <c r="M112" s="270">
        <f t="shared" si="14"/>
        <v>3.2815864758857546E-2</v>
      </c>
      <c r="N112" s="270">
        <f t="shared" si="14"/>
        <v>2.9003781792095881E-2</v>
      </c>
      <c r="O112" s="270">
        <f t="shared" si="14"/>
        <v>3.1080843600647928E-2</v>
      </c>
      <c r="P112" s="270">
        <f t="shared" si="14"/>
        <v>3.0130075896952904E-2</v>
      </c>
      <c r="Q112" s="270">
        <f t="shared" si="14"/>
        <v>2.984773319561548E-2</v>
      </c>
      <c r="R112" s="270">
        <f t="shared" si="14"/>
        <v>3.0342645791895429E-2</v>
      </c>
      <c r="S112" s="270">
        <f t="shared" si="14"/>
        <v>2.8938071951123308E-2</v>
      </c>
      <c r="T112" s="270">
        <f t="shared" si="14"/>
        <v>2.9853468398633804E-2</v>
      </c>
      <c r="U112" s="270">
        <f t="shared" si="14"/>
        <v>2.8624274689047186E-2</v>
      </c>
      <c r="V112" s="270">
        <f t="shared" si="14"/>
        <v>2.8056275549700645E-2</v>
      </c>
      <c r="W112" s="270">
        <f t="shared" si="14"/>
        <v>3.1176305968442904E-2</v>
      </c>
      <c r="X112" s="270">
        <f t="shared" si="14"/>
        <v>2.5964549044579267E-2</v>
      </c>
      <c r="Y112" s="270">
        <f t="shared" si="14"/>
        <v>2.8075994371808331E-2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8.3882896985999988E-2</v>
      </c>
      <c r="C113" s="270">
        <f t="shared" si="15"/>
        <v>7.5443782459242936E-2</v>
      </c>
      <c r="D113" s="270">
        <f t="shared" si="15"/>
        <v>7.4778148611258796E-2</v>
      </c>
      <c r="E113" s="270">
        <f t="shared" si="15"/>
        <v>7.509956817050091E-2</v>
      </c>
      <c r="F113" s="270">
        <f t="shared" si="15"/>
        <v>7.9638562642953575E-2</v>
      </c>
      <c r="G113" s="270">
        <f t="shared" si="15"/>
        <v>6.8514683565589263E-2</v>
      </c>
      <c r="H113" s="270">
        <f t="shared" si="15"/>
        <v>6.9463651336816118E-2</v>
      </c>
      <c r="I113" s="270">
        <f t="shared" si="15"/>
        <v>6.5933084583207291E-2</v>
      </c>
      <c r="J113" s="270">
        <f t="shared" si="15"/>
        <v>6.4967963028991521E-2</v>
      </c>
      <c r="K113" s="270">
        <f t="shared" si="15"/>
        <v>6.2956016994013542E-2</v>
      </c>
      <c r="L113" s="270">
        <f t="shared" si="15"/>
        <v>9.243473975260201E-2</v>
      </c>
      <c r="M113" s="270">
        <f t="shared" si="15"/>
        <v>0.1166785785935345</v>
      </c>
      <c r="N113" s="270">
        <f t="shared" si="15"/>
        <v>0.12436180810925944</v>
      </c>
      <c r="O113" s="270">
        <f t="shared" si="15"/>
        <v>0.10855638628574456</v>
      </c>
      <c r="P113" s="270">
        <f t="shared" si="15"/>
        <v>9.2086324304776479E-2</v>
      </c>
      <c r="Q113" s="270">
        <f t="shared" si="15"/>
        <v>8.7615018194483515E-2</v>
      </c>
      <c r="R113" s="270">
        <f t="shared" si="15"/>
        <v>9.2539478953048038E-2</v>
      </c>
      <c r="S113" s="270">
        <f t="shared" si="15"/>
        <v>9.3848272455764756E-2</v>
      </c>
      <c r="T113" s="270">
        <f t="shared" si="15"/>
        <v>8.6998716867926401E-2</v>
      </c>
      <c r="U113" s="270">
        <f t="shared" si="15"/>
        <v>9.8202394540595483E-2</v>
      </c>
      <c r="V113" s="270">
        <f t="shared" si="15"/>
        <v>8.9568350388826434E-2</v>
      </c>
      <c r="W113" s="270">
        <f t="shared" si="15"/>
        <v>8.5407240343569737E-2</v>
      </c>
      <c r="X113" s="270">
        <f t="shared" si="15"/>
        <v>8.8093012816154045E-2</v>
      </c>
      <c r="Y113" s="270">
        <f t="shared" si="15"/>
        <v>8.387194980134291E-2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2.6676015433543115E-2</v>
      </c>
      <c r="C114" s="271">
        <f t="shared" si="16"/>
        <v>2.1822394633767901E-2</v>
      </c>
      <c r="D114" s="271">
        <f t="shared" si="16"/>
        <v>3.1547666904327386E-2</v>
      </c>
      <c r="E114" s="271">
        <f t="shared" si="16"/>
        <v>3.2855932556048462E-2</v>
      </c>
      <c r="F114" s="271">
        <f t="shared" si="16"/>
        <v>3.2792887332272154E-2</v>
      </c>
      <c r="G114" s="271">
        <f t="shared" si="16"/>
        <v>3.0894323831298039E-2</v>
      </c>
      <c r="H114" s="271">
        <f t="shared" si="16"/>
        <v>2.9933084632769148E-2</v>
      </c>
      <c r="I114" s="271">
        <f t="shared" si="16"/>
        <v>2.8835970462314946E-2</v>
      </c>
      <c r="J114" s="271">
        <f t="shared" si="16"/>
        <v>2.9802325774555972E-2</v>
      </c>
      <c r="K114" s="271">
        <f t="shared" si="16"/>
        <v>3.368080436141975E-2</v>
      </c>
      <c r="L114" s="271">
        <f t="shared" si="16"/>
        <v>3.075076295213686E-2</v>
      </c>
      <c r="M114" s="271">
        <f t="shared" si="16"/>
        <v>3.0760258711723176E-2</v>
      </c>
      <c r="N114" s="271">
        <f t="shared" si="16"/>
        <v>2.9970032306710005E-2</v>
      </c>
      <c r="O114" s="271">
        <f t="shared" si="16"/>
        <v>3.1044851750278775E-2</v>
      </c>
      <c r="P114" s="271">
        <f t="shared" si="16"/>
        <v>3.4500294003402286E-2</v>
      </c>
      <c r="Q114" s="271">
        <f t="shared" si="16"/>
        <v>3.5244084653997011E-2</v>
      </c>
      <c r="R114" s="271">
        <f t="shared" si="16"/>
        <v>3.717025198842009E-2</v>
      </c>
      <c r="S114" s="271">
        <f t="shared" si="16"/>
        <v>3.4645791124011373E-2</v>
      </c>
      <c r="T114" s="271">
        <f t="shared" si="16"/>
        <v>3.5024879348911672E-2</v>
      </c>
      <c r="U114" s="271">
        <f t="shared" si="16"/>
        <v>3.7692234375250377E-2</v>
      </c>
      <c r="V114" s="271">
        <f t="shared" si="16"/>
        <v>3.640179843068609E-2</v>
      </c>
      <c r="W114" s="271">
        <f t="shared" si="16"/>
        <v>3.5106357288649172E-2</v>
      </c>
      <c r="X114" s="271">
        <f t="shared" si="16"/>
        <v>3.9927668440184506E-2</v>
      </c>
      <c r="Y114" s="271">
        <f t="shared" si="16"/>
        <v>4.0083596387356021E-2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1.0000000000000002</v>
      </c>
      <c r="E117" s="232">
        <f t="shared" si="17"/>
        <v>1.0000000000000004</v>
      </c>
      <c r="F117" s="232">
        <f t="shared" si="17"/>
        <v>1</v>
      </c>
      <c r="G117" s="232">
        <f t="shared" si="17"/>
        <v>0.99999999999999978</v>
      </c>
      <c r="H117" s="232">
        <f t="shared" si="17"/>
        <v>0.99999999999999989</v>
      </c>
      <c r="I117" s="232">
        <f t="shared" si="17"/>
        <v>1</v>
      </c>
      <c r="J117" s="232">
        <f t="shared" si="17"/>
        <v>1.0000000000000002</v>
      </c>
      <c r="K117" s="232">
        <f t="shared" si="17"/>
        <v>1</v>
      </c>
      <c r="L117" s="232">
        <f t="shared" si="17"/>
        <v>1.0000000000000002</v>
      </c>
      <c r="M117" s="232">
        <f t="shared" si="17"/>
        <v>1</v>
      </c>
      <c r="N117" s="232">
        <f t="shared" si="17"/>
        <v>1.0000000000000002</v>
      </c>
      <c r="O117" s="232">
        <f t="shared" si="17"/>
        <v>0.99999999999999967</v>
      </c>
      <c r="P117" s="232">
        <f t="shared" si="17"/>
        <v>1</v>
      </c>
      <c r="Q117" s="232">
        <f t="shared" si="17"/>
        <v>0.99999999999999989</v>
      </c>
      <c r="R117" s="232">
        <f t="shared" si="17"/>
        <v>1.0000000000000002</v>
      </c>
      <c r="S117" s="232">
        <f t="shared" si="17"/>
        <v>1</v>
      </c>
      <c r="T117" s="232">
        <f t="shared" si="17"/>
        <v>1.0000000000000002</v>
      </c>
      <c r="U117" s="232">
        <f t="shared" si="17"/>
        <v>1.0000000000000002</v>
      </c>
      <c r="V117" s="232">
        <f t="shared" si="17"/>
        <v>1</v>
      </c>
      <c r="W117" s="232">
        <f t="shared" si="17"/>
        <v>0.99999999999999978</v>
      </c>
      <c r="X117" s="232">
        <f t="shared" si="17"/>
        <v>1.0000000000000004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1.6895823823728975E-3</v>
      </c>
      <c r="C118" s="266">
        <f t="shared" si="18"/>
        <v>1.6495713013664436E-3</v>
      </c>
      <c r="D118" s="266">
        <f t="shared" si="18"/>
        <v>1.7843532265361369E-3</v>
      </c>
      <c r="E118" s="266">
        <f t="shared" si="18"/>
        <v>1.8055620829190541E-3</v>
      </c>
      <c r="F118" s="266">
        <f t="shared" si="18"/>
        <v>1.8138388776610364E-3</v>
      </c>
      <c r="G118" s="266">
        <f t="shared" si="18"/>
        <v>1.7927781134482916E-3</v>
      </c>
      <c r="H118" s="266">
        <f t="shared" si="18"/>
        <v>1.7854552323749698E-3</v>
      </c>
      <c r="I118" s="266">
        <f t="shared" si="18"/>
        <v>1.7849798323521528E-3</v>
      </c>
      <c r="J118" s="266">
        <f t="shared" si="18"/>
        <v>1.7965629746572282E-3</v>
      </c>
      <c r="K118" s="266">
        <f t="shared" si="18"/>
        <v>1.8300588169630769E-3</v>
      </c>
      <c r="L118" s="266">
        <f t="shared" si="18"/>
        <v>1.8585765172430826E-3</v>
      </c>
      <c r="M118" s="266">
        <f t="shared" si="18"/>
        <v>1.7964655043907402E-3</v>
      </c>
      <c r="N118" s="266">
        <f t="shared" si="18"/>
        <v>1.7368486690142715E-3</v>
      </c>
      <c r="O118" s="266">
        <f t="shared" si="18"/>
        <v>1.7852026049501445E-3</v>
      </c>
      <c r="P118" s="266">
        <f t="shared" si="18"/>
        <v>1.8310236457327678E-3</v>
      </c>
      <c r="Q118" s="266">
        <f t="shared" si="18"/>
        <v>1.8433262710238936E-3</v>
      </c>
      <c r="R118" s="266">
        <f t="shared" si="18"/>
        <v>1.8519138812668251E-3</v>
      </c>
      <c r="S118" s="266">
        <f t="shared" si="18"/>
        <v>1.8313068577870846E-3</v>
      </c>
      <c r="T118" s="266">
        <f t="shared" si="18"/>
        <v>1.8454031999051315E-3</v>
      </c>
      <c r="U118" s="266">
        <f t="shared" si="18"/>
        <v>1.8378629741937955E-3</v>
      </c>
      <c r="V118" s="266">
        <f t="shared" si="18"/>
        <v>1.8287037520416387E-3</v>
      </c>
      <c r="W118" s="266">
        <f t="shared" si="18"/>
        <v>1.8496514230823384E-3</v>
      </c>
      <c r="X118" s="266">
        <f t="shared" si="18"/>
        <v>1.8316875044943155E-3</v>
      </c>
      <c r="Y118" s="266">
        <f t="shared" si="18"/>
        <v>1.867568023881442E-3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3.2397016433961156E-4</v>
      </c>
      <c r="C119" s="267">
        <f t="shared" si="19"/>
        <v>3.1629821142136339E-4</v>
      </c>
      <c r="D119" s="267">
        <f t="shared" si="19"/>
        <v>3.4214206662652377E-4</v>
      </c>
      <c r="E119" s="267">
        <f t="shared" si="19"/>
        <v>3.4620877373682106E-4</v>
      </c>
      <c r="F119" s="267">
        <f t="shared" si="19"/>
        <v>3.4779581357621565E-4</v>
      </c>
      <c r="G119" s="267">
        <f t="shared" si="19"/>
        <v>3.4485039350152206E-4</v>
      </c>
      <c r="H119" s="267">
        <f t="shared" si="19"/>
        <v>3.4235337151253248E-4</v>
      </c>
      <c r="I119" s="267">
        <f t="shared" si="19"/>
        <v>3.4403079415373127E-4</v>
      </c>
      <c r="J119" s="267">
        <f t="shared" si="19"/>
        <v>3.4448323338264223E-4</v>
      </c>
      <c r="K119" s="267">
        <f t="shared" si="19"/>
        <v>3.5090591726579185E-4</v>
      </c>
      <c r="L119" s="267">
        <f t="shared" si="19"/>
        <v>3.5637406379873925E-4</v>
      </c>
      <c r="M119" s="267">
        <f t="shared" si="19"/>
        <v>3.4446454387771999E-4</v>
      </c>
      <c r="N119" s="267">
        <f t="shared" si="19"/>
        <v>3.3303327177413834E-4</v>
      </c>
      <c r="O119" s="267">
        <f t="shared" si="19"/>
        <v>3.4230493128896536E-4</v>
      </c>
      <c r="P119" s="267">
        <f t="shared" si="19"/>
        <v>3.5109091903802681E-4</v>
      </c>
      <c r="Q119" s="267">
        <f t="shared" si="19"/>
        <v>3.5344989459255247E-4</v>
      </c>
      <c r="R119" s="267">
        <f t="shared" si="19"/>
        <v>3.5509653196916848E-4</v>
      </c>
      <c r="S119" s="267">
        <f t="shared" si="19"/>
        <v>3.5114522373292506E-4</v>
      </c>
      <c r="T119" s="267">
        <f t="shared" si="19"/>
        <v>3.5384813678423024E-4</v>
      </c>
      <c r="U119" s="267">
        <f t="shared" si="19"/>
        <v>3.524023308925823E-4</v>
      </c>
      <c r="V119" s="267">
        <f t="shared" si="19"/>
        <v>3.5064608938769064E-4</v>
      </c>
      <c r="W119" s="267">
        <f t="shared" si="19"/>
        <v>3.5466271533052046E-4</v>
      </c>
      <c r="X119" s="267">
        <f t="shared" si="19"/>
        <v>3.512182111039957E-4</v>
      </c>
      <c r="Y119" s="267">
        <f t="shared" si="19"/>
        <v>3.5809814657427024E-4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4.4816604640408049E-2</v>
      </c>
      <c r="C120" s="267">
        <f t="shared" si="20"/>
        <v>4.375530048773147E-2</v>
      </c>
      <c r="D120" s="267">
        <f t="shared" si="20"/>
        <v>4.7330425510353803E-2</v>
      </c>
      <c r="E120" s="267">
        <f t="shared" si="20"/>
        <v>4.7892995848033033E-2</v>
      </c>
      <c r="F120" s="267">
        <f t="shared" si="20"/>
        <v>4.8112539944557199E-2</v>
      </c>
      <c r="G120" s="267">
        <f t="shared" si="20"/>
        <v>4.7397390471636942E-2</v>
      </c>
      <c r="H120" s="267">
        <f t="shared" si="20"/>
        <v>4.7359656496960702E-2</v>
      </c>
      <c r="I120" s="267">
        <f t="shared" si="20"/>
        <v>4.7193213095017665E-2</v>
      </c>
      <c r="J120" s="267">
        <f t="shared" si="20"/>
        <v>4.752851641468081E-2</v>
      </c>
      <c r="K120" s="267">
        <f t="shared" si="20"/>
        <v>4.8542777981231175E-2</v>
      </c>
      <c r="L120" s="267">
        <f t="shared" si="20"/>
        <v>4.9299217271813536E-2</v>
      </c>
      <c r="M120" s="267">
        <f t="shared" si="20"/>
        <v>4.7651706776995664E-2</v>
      </c>
      <c r="N120" s="267">
        <f t="shared" si="20"/>
        <v>4.6070354977371032E-2</v>
      </c>
      <c r="O120" s="267">
        <f t="shared" si="20"/>
        <v>4.735295548993209E-2</v>
      </c>
      <c r="P120" s="267">
        <f t="shared" si="20"/>
        <v>4.8568370311009218E-2</v>
      </c>
      <c r="Q120" s="267">
        <f t="shared" si="20"/>
        <v>4.8894700592067859E-2</v>
      </c>
      <c r="R120" s="267">
        <f t="shared" si="20"/>
        <v>4.9122489149215874E-2</v>
      </c>
      <c r="S120" s="267">
        <f t="shared" si="20"/>
        <v>4.8575882583154179E-2</v>
      </c>
      <c r="T120" s="267">
        <f t="shared" si="20"/>
        <v>4.8949791661617226E-2</v>
      </c>
      <c r="U120" s="267">
        <f t="shared" si="20"/>
        <v>4.8749785246937551E-2</v>
      </c>
      <c r="V120" s="267">
        <f t="shared" si="20"/>
        <v>4.8506834537762639E-2</v>
      </c>
      <c r="W120" s="267">
        <f t="shared" si="20"/>
        <v>4.9062476867466558E-2</v>
      </c>
      <c r="X120" s="267">
        <f t="shared" si="20"/>
        <v>4.8585979334377215E-2</v>
      </c>
      <c r="Y120" s="267">
        <f t="shared" si="20"/>
        <v>4.9537719284107863E-2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7.7271891535947781E-4</v>
      </c>
      <c r="C121" s="267">
        <f t="shared" si="21"/>
        <v>7.5442012185865685E-4</v>
      </c>
      <c r="D121" s="267">
        <f t="shared" si="21"/>
        <v>8.160617109955647E-4</v>
      </c>
      <c r="E121" s="267">
        <f t="shared" si="21"/>
        <v>8.2576143601116657E-4</v>
      </c>
      <c r="F121" s="267">
        <f t="shared" si="21"/>
        <v>8.295467713238465E-4</v>
      </c>
      <c r="G121" s="267">
        <f t="shared" si="21"/>
        <v>8.2252148919629295E-4</v>
      </c>
      <c r="H121" s="267">
        <f t="shared" si="21"/>
        <v>8.1656570580835816E-4</v>
      </c>
      <c r="I121" s="267">
        <f t="shared" si="21"/>
        <v>8.2056661807306799E-4</v>
      </c>
      <c r="J121" s="267">
        <f t="shared" si="21"/>
        <v>8.2164575556383933E-4</v>
      </c>
      <c r="K121" s="267">
        <f t="shared" si="21"/>
        <v>8.3696484932668813E-4</v>
      </c>
      <c r="L121" s="267">
        <f t="shared" si="21"/>
        <v>8.5000722397430054E-4</v>
      </c>
      <c r="M121" s="267">
        <f t="shared" si="21"/>
        <v>8.2160117820591599E-4</v>
      </c>
      <c r="N121" s="267">
        <f t="shared" si="21"/>
        <v>7.9433582740096032E-4</v>
      </c>
      <c r="O121" s="267">
        <f t="shared" si="21"/>
        <v>8.1645016838814233E-4</v>
      </c>
      <c r="P121" s="267">
        <f t="shared" si="21"/>
        <v>8.3740610714767448E-4</v>
      </c>
      <c r="Q121" s="267">
        <f t="shared" si="21"/>
        <v>8.4303262845270921E-4</v>
      </c>
      <c r="R121" s="267">
        <f t="shared" si="21"/>
        <v>8.4696011310316432E-4</v>
      </c>
      <c r="S121" s="267">
        <f t="shared" si="21"/>
        <v>8.3753563223843753E-4</v>
      </c>
      <c r="T121" s="267">
        <f t="shared" si="21"/>
        <v>8.439824976328882E-4</v>
      </c>
      <c r="U121" s="267">
        <f t="shared" si="21"/>
        <v>8.4053402711495675E-4</v>
      </c>
      <c r="V121" s="267">
        <f t="shared" si="21"/>
        <v>8.363451196779538E-4</v>
      </c>
      <c r="W121" s="267">
        <f t="shared" si="21"/>
        <v>8.4592539336851113E-4</v>
      </c>
      <c r="X121" s="267">
        <f t="shared" si="21"/>
        <v>8.3770971839950054E-4</v>
      </c>
      <c r="Y121" s="267">
        <f t="shared" si="21"/>
        <v>8.5411942787126747E-4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1.9111958380463394E-3</v>
      </c>
      <c r="C122" s="268">
        <f t="shared" si="22"/>
        <v>1.8972157520391105E-3</v>
      </c>
      <c r="D122" s="268">
        <f t="shared" si="22"/>
        <v>2.0545114675893572E-3</v>
      </c>
      <c r="E122" s="268">
        <f t="shared" si="22"/>
        <v>2.1100898098961414E-3</v>
      </c>
      <c r="F122" s="268">
        <f t="shared" si="22"/>
        <v>2.1536578558313188E-3</v>
      </c>
      <c r="G122" s="268">
        <f t="shared" si="22"/>
        <v>2.205252142367763E-3</v>
      </c>
      <c r="H122" s="268">
        <f t="shared" si="22"/>
        <v>2.2715008895759703E-3</v>
      </c>
      <c r="I122" s="268">
        <f t="shared" si="22"/>
        <v>2.0539496592602777E-3</v>
      </c>
      <c r="J122" s="268">
        <f t="shared" si="22"/>
        <v>2.1225946042502811E-3</v>
      </c>
      <c r="K122" s="268">
        <f t="shared" si="22"/>
        <v>2.2974914003154375E-3</v>
      </c>
      <c r="L122" s="268">
        <f t="shared" si="22"/>
        <v>2.4541053840563039E-3</v>
      </c>
      <c r="M122" s="268">
        <f t="shared" si="22"/>
        <v>2.7027294033248319E-3</v>
      </c>
      <c r="N122" s="268">
        <f t="shared" si="22"/>
        <v>2.9494205925577181E-3</v>
      </c>
      <c r="O122" s="268">
        <f t="shared" si="22"/>
        <v>3.3665378430289099E-3</v>
      </c>
      <c r="P122" s="268">
        <f t="shared" si="22"/>
        <v>3.6381945860803561E-3</v>
      </c>
      <c r="Q122" s="268">
        <f t="shared" si="22"/>
        <v>3.9757594405953785E-3</v>
      </c>
      <c r="R122" s="268">
        <f t="shared" si="22"/>
        <v>4.3890076266993212E-3</v>
      </c>
      <c r="S122" s="268">
        <f t="shared" si="22"/>
        <v>4.7347018031972821E-3</v>
      </c>
      <c r="T122" s="268">
        <f t="shared" si="22"/>
        <v>5.3387042314544759E-3</v>
      </c>
      <c r="U122" s="268">
        <f t="shared" si="22"/>
        <v>5.9336418509961632E-3</v>
      </c>
      <c r="V122" s="268">
        <f t="shared" si="22"/>
        <v>7.0064425855137658E-3</v>
      </c>
      <c r="W122" s="268">
        <f t="shared" si="22"/>
        <v>7.3833532731440764E-3</v>
      </c>
      <c r="X122" s="268">
        <f t="shared" si="22"/>
        <v>1.1150543649165663E-2</v>
      </c>
      <c r="Y122" s="268">
        <f t="shared" si="22"/>
        <v>1.4291391224662983E-2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0.16029886982148084</v>
      </c>
      <c r="C123" s="269">
        <f t="shared" si="23"/>
        <v>0.17722131155651738</v>
      </c>
      <c r="D123" s="269">
        <f t="shared" si="23"/>
        <v>0.13916888237777061</v>
      </c>
      <c r="E123" s="269">
        <f t="shared" si="23"/>
        <v>0.13348354097749721</v>
      </c>
      <c r="F123" s="269">
        <f t="shared" si="23"/>
        <v>0.12995291627953517</v>
      </c>
      <c r="G123" s="269">
        <f t="shared" si="23"/>
        <v>0.14050448585120773</v>
      </c>
      <c r="H123" s="269">
        <f t="shared" si="23"/>
        <v>0.14268524120748308</v>
      </c>
      <c r="I123" s="269">
        <f t="shared" si="23"/>
        <v>0.14303002354779684</v>
      </c>
      <c r="J123" s="269">
        <f t="shared" si="23"/>
        <v>0.14346835942584937</v>
      </c>
      <c r="K123" s="269">
        <f t="shared" si="23"/>
        <v>0.13411972816273118</v>
      </c>
      <c r="L123" s="269">
        <f t="shared" si="23"/>
        <v>0.10560981007219947</v>
      </c>
      <c r="M123" s="269">
        <f t="shared" si="23"/>
        <v>0.10613057709988187</v>
      </c>
      <c r="N123" s="269">
        <f t="shared" si="23"/>
        <v>0.1159923242479959</v>
      </c>
      <c r="O123" s="269">
        <f t="shared" si="23"/>
        <v>0.11449978167091872</v>
      </c>
      <c r="P123" s="269">
        <f t="shared" si="23"/>
        <v>0.11209692659374149</v>
      </c>
      <c r="Q123" s="269">
        <f t="shared" si="23"/>
        <v>0.11052209828578377</v>
      </c>
      <c r="R123" s="269">
        <f t="shared" si="23"/>
        <v>0.10712248652967866</v>
      </c>
      <c r="S123" s="269">
        <f t="shared" si="23"/>
        <v>0.1082861148254584</v>
      </c>
      <c r="T123" s="269">
        <f t="shared" si="23"/>
        <v>0.11009160401406891</v>
      </c>
      <c r="U123" s="269">
        <f t="shared" si="23"/>
        <v>0.10475218635620369</v>
      </c>
      <c r="V123" s="269">
        <f t="shared" si="23"/>
        <v>0.1120770954646062</v>
      </c>
      <c r="W123" s="269">
        <f t="shared" si="23"/>
        <v>0.11070003772919888</v>
      </c>
      <c r="X123" s="269">
        <f t="shared" si="23"/>
        <v>0.10900234591254922</v>
      </c>
      <c r="Y123" s="269">
        <f t="shared" si="23"/>
        <v>9.8664586750461289E-2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0.33244381433647946</v>
      </c>
      <c r="C124" s="269">
        <f t="shared" si="24"/>
        <v>0.32457119650838023</v>
      </c>
      <c r="D124" s="269">
        <f t="shared" si="24"/>
        <v>0.3510910145264271</v>
      </c>
      <c r="E124" s="269">
        <f t="shared" si="24"/>
        <v>0.35526408900164091</v>
      </c>
      <c r="F124" s="269">
        <f t="shared" si="24"/>
        <v>0.35689263889847395</v>
      </c>
      <c r="G124" s="269">
        <f t="shared" si="24"/>
        <v>0.35387017944931304</v>
      </c>
      <c r="H124" s="269">
        <f t="shared" si="24"/>
        <v>0.35130784622892608</v>
      </c>
      <c r="I124" s="269">
        <f t="shared" si="24"/>
        <v>0.35302914294842885</v>
      </c>
      <c r="J124" s="269">
        <f t="shared" si="24"/>
        <v>0.35349341601913337</v>
      </c>
      <c r="K124" s="269">
        <f t="shared" si="24"/>
        <v>0.36008408936939074</v>
      </c>
      <c r="L124" s="269">
        <f t="shared" si="24"/>
        <v>0.36569525882528631</v>
      </c>
      <c r="M124" s="269">
        <f t="shared" si="24"/>
        <v>0.35347423767807484</v>
      </c>
      <c r="N124" s="269">
        <f t="shared" si="24"/>
        <v>0.34174397323048483</v>
      </c>
      <c r="O124" s="269">
        <f t="shared" si="24"/>
        <v>0.35125813901985997</v>
      </c>
      <c r="P124" s="269">
        <f t="shared" si="24"/>
        <v>0.36027392998309732</v>
      </c>
      <c r="Q124" s="269">
        <f t="shared" si="24"/>
        <v>0.36269460607489601</v>
      </c>
      <c r="R124" s="269">
        <f t="shared" si="24"/>
        <v>0.36438431232123242</v>
      </c>
      <c r="S124" s="269">
        <f t="shared" si="24"/>
        <v>0.36032965505254988</v>
      </c>
      <c r="T124" s="269">
        <f t="shared" si="24"/>
        <v>0.3631032645496694</v>
      </c>
      <c r="U124" s="269">
        <f t="shared" si="24"/>
        <v>0.36161964266618718</v>
      </c>
      <c r="V124" s="269">
        <f t="shared" si="24"/>
        <v>0.35981746552443583</v>
      </c>
      <c r="W124" s="269">
        <f t="shared" si="24"/>
        <v>0.36393914892673057</v>
      </c>
      <c r="X124" s="269">
        <f t="shared" si="24"/>
        <v>0.36040455145570055</v>
      </c>
      <c r="Y124" s="269">
        <f t="shared" si="24"/>
        <v>0.36746443610523033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0.30710960150107586</v>
      </c>
      <c r="C125" s="269">
        <f t="shared" si="25"/>
        <v>0.30292642303120226</v>
      </c>
      <c r="D125" s="269">
        <f t="shared" si="25"/>
        <v>0.32097529332827146</v>
      </c>
      <c r="E125" s="269">
        <f t="shared" si="25"/>
        <v>0.32288175521508145</v>
      </c>
      <c r="F125" s="269">
        <f t="shared" si="25"/>
        <v>0.32319098896112158</v>
      </c>
      <c r="G125" s="269">
        <f t="shared" si="25"/>
        <v>0.32379027247360043</v>
      </c>
      <c r="H125" s="269">
        <f t="shared" si="25"/>
        <v>0.32269463150745503</v>
      </c>
      <c r="I125" s="269">
        <f t="shared" si="25"/>
        <v>0.32486008473621475</v>
      </c>
      <c r="J125" s="269">
        <f t="shared" si="25"/>
        <v>0.3253968005139613</v>
      </c>
      <c r="K125" s="269">
        <f t="shared" si="25"/>
        <v>0.32947372117663976</v>
      </c>
      <c r="L125" s="269">
        <f t="shared" si="25"/>
        <v>0.3299745505365318</v>
      </c>
      <c r="M125" s="269">
        <f t="shared" si="25"/>
        <v>0.32050461412878023</v>
      </c>
      <c r="N125" s="269">
        <f t="shared" si="25"/>
        <v>0.31227670288979997</v>
      </c>
      <c r="O125" s="269">
        <f t="shared" si="25"/>
        <v>0.31965045863564034</v>
      </c>
      <c r="P125" s="269">
        <f t="shared" si="25"/>
        <v>0.32720511735966823</v>
      </c>
      <c r="Q125" s="269">
        <f t="shared" si="25"/>
        <v>0.32947307817126137</v>
      </c>
      <c r="R125" s="269">
        <f t="shared" si="25"/>
        <v>0.32915881429190452</v>
      </c>
      <c r="S125" s="269">
        <f t="shared" si="25"/>
        <v>0.32689608969906081</v>
      </c>
      <c r="T125" s="269">
        <f t="shared" si="25"/>
        <v>0.32870956318030298</v>
      </c>
      <c r="U125" s="269">
        <f t="shared" si="25"/>
        <v>0.32728594561255991</v>
      </c>
      <c r="V125" s="269">
        <f t="shared" si="25"/>
        <v>0.32672393272350148</v>
      </c>
      <c r="W125" s="269">
        <f t="shared" si="25"/>
        <v>0.3284142757128658</v>
      </c>
      <c r="X125" s="269">
        <f t="shared" si="25"/>
        <v>0.32773395221686802</v>
      </c>
      <c r="Y125" s="269">
        <f t="shared" si="25"/>
        <v>0.3316962101354764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0.18282818707901818</v>
      </c>
      <c r="C126" s="270">
        <f t="shared" si="26"/>
        <v>0.1822095633396324</v>
      </c>
      <c r="D126" s="270">
        <f t="shared" si="26"/>
        <v>0.16997822487349665</v>
      </c>
      <c r="E126" s="270">
        <f t="shared" si="26"/>
        <v>0.17170691941198946</v>
      </c>
      <c r="F126" s="270">
        <f t="shared" si="26"/>
        <v>0.18550729566296331</v>
      </c>
      <c r="G126" s="270">
        <f t="shared" si="26"/>
        <v>0.18102512475472665</v>
      </c>
      <c r="H126" s="270">
        <f t="shared" si="26"/>
        <v>0.16855333055241734</v>
      </c>
      <c r="I126" s="270">
        <f t="shared" si="26"/>
        <v>0.1798589481817045</v>
      </c>
      <c r="J126" s="270">
        <f t="shared" si="26"/>
        <v>0.17275897359698958</v>
      </c>
      <c r="K126" s="270">
        <f t="shared" si="26"/>
        <v>0.15497863433663264</v>
      </c>
      <c r="L126" s="270">
        <f t="shared" si="26"/>
        <v>0.17810733222843358</v>
      </c>
      <c r="M126" s="270">
        <f t="shared" si="26"/>
        <v>0.16543374301056302</v>
      </c>
      <c r="N126" s="270">
        <f t="shared" si="26"/>
        <v>0.1535801183589092</v>
      </c>
      <c r="O126" s="270">
        <f t="shared" si="26"/>
        <v>0.15991782233760579</v>
      </c>
      <c r="P126" s="270">
        <f t="shared" si="26"/>
        <v>0.15253997517139395</v>
      </c>
      <c r="Q126" s="270">
        <f t="shared" si="26"/>
        <v>0.15107927320626391</v>
      </c>
      <c r="R126" s="270">
        <f t="shared" si="26"/>
        <v>0.14793542626238115</v>
      </c>
      <c r="S126" s="270">
        <f t="shared" si="26"/>
        <v>0.14877583881737497</v>
      </c>
      <c r="T126" s="270">
        <f t="shared" si="26"/>
        <v>0.15125416872385056</v>
      </c>
      <c r="U126" s="270">
        <f t="shared" si="26"/>
        <v>0.14126682693739739</v>
      </c>
      <c r="V126" s="270">
        <f t="shared" si="26"/>
        <v>0.14221114779137886</v>
      </c>
      <c r="W126" s="270">
        <f t="shared" si="26"/>
        <v>0.1544709195572849</v>
      </c>
      <c r="X126" s="270">
        <f t="shared" si="26"/>
        <v>0.12914217491430313</v>
      </c>
      <c r="Y126" s="270">
        <f t="shared" si="26"/>
        <v>0.13663082223922621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0.12428141442205766</v>
      </c>
      <c r="C127" s="270">
        <f t="shared" si="27"/>
        <v>0.12071685969156982</v>
      </c>
      <c r="D127" s="270">
        <f t="shared" si="27"/>
        <v>0.15099706845477484</v>
      </c>
      <c r="E127" s="270">
        <f t="shared" si="27"/>
        <v>0.15117483580309204</v>
      </c>
      <c r="F127" s="270">
        <f t="shared" si="27"/>
        <v>0.1376836932981583</v>
      </c>
      <c r="G127" s="270">
        <f t="shared" si="27"/>
        <v>0.14276514771887391</v>
      </c>
      <c r="H127" s="270">
        <f t="shared" si="27"/>
        <v>0.15414130095503772</v>
      </c>
      <c r="I127" s="270">
        <f t="shared" si="27"/>
        <v>0.14500113655451025</v>
      </c>
      <c r="J127" s="270">
        <f t="shared" si="27"/>
        <v>0.15263782691697172</v>
      </c>
      <c r="K127" s="270">
        <f t="shared" si="27"/>
        <v>0.17449508684000731</v>
      </c>
      <c r="L127" s="270">
        <f t="shared" si="27"/>
        <v>0.15186721830809821</v>
      </c>
      <c r="M127" s="270">
        <f t="shared" si="27"/>
        <v>0.15507087111821724</v>
      </c>
      <c r="N127" s="270">
        <f t="shared" si="27"/>
        <v>0.15869658453089081</v>
      </c>
      <c r="O127" s="270">
        <f t="shared" si="27"/>
        <v>0.15973263629803458</v>
      </c>
      <c r="P127" s="270">
        <f t="shared" si="27"/>
        <v>0.17466514218827431</v>
      </c>
      <c r="Q127" s="270">
        <f t="shared" si="27"/>
        <v>0.17839380496499754</v>
      </c>
      <c r="R127" s="270">
        <f t="shared" si="27"/>
        <v>0.18122338802952337</v>
      </c>
      <c r="S127" s="270">
        <f t="shared" si="27"/>
        <v>0.17812025088168584</v>
      </c>
      <c r="T127" s="270">
        <f t="shared" si="27"/>
        <v>0.17745539445645248</v>
      </c>
      <c r="U127" s="270">
        <f t="shared" si="27"/>
        <v>0.18601911867516244</v>
      </c>
      <c r="V127" s="270">
        <f t="shared" si="27"/>
        <v>0.18451278493212261</v>
      </c>
      <c r="W127" s="270">
        <f t="shared" si="27"/>
        <v>0.17394335615558087</v>
      </c>
      <c r="X127" s="270">
        <f t="shared" si="27"/>
        <v>0.19859177730256497</v>
      </c>
      <c r="Y127" s="270">
        <f t="shared" si="27"/>
        <v>0.19506538789625022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0.15063364240043742</v>
      </c>
      <c r="C128" s="269">
        <f t="shared" si="28"/>
        <v>0.1469082630294832</v>
      </c>
      <c r="D128" s="269">
        <f t="shared" si="28"/>
        <v>0.13643731578542961</v>
      </c>
      <c r="E128" s="269">
        <f t="shared" si="28"/>
        <v>0.13538999685518449</v>
      </c>
      <c r="F128" s="269">
        <f t="shared" si="28"/>
        <v>0.13670607659791958</v>
      </c>
      <c r="G128" s="269">
        <f t="shared" si="28"/>
        <v>0.12927226961572774</v>
      </c>
      <c r="H128" s="269">
        <f t="shared" si="28"/>
        <v>0.13073674935990323</v>
      </c>
      <c r="I128" s="269">
        <f t="shared" si="28"/>
        <v>0.12688400876870279</v>
      </c>
      <c r="J128" s="269">
        <f t="shared" si="28"/>
        <v>0.12502762105852136</v>
      </c>
      <c r="K128" s="269">
        <f t="shared" si="28"/>
        <v>0.12246426232613589</v>
      </c>
      <c r="L128" s="269">
        <f t="shared" si="28"/>
        <v>0.1439021001050968</v>
      </c>
      <c r="M128" s="269">
        <f t="shared" si="28"/>
        <v>0.16657360368646826</v>
      </c>
      <c r="N128" s="269">
        <f t="shared" si="28"/>
        <v>0.17810300629360146</v>
      </c>
      <c r="O128" s="269">
        <f t="shared" si="28"/>
        <v>0.16092816963599246</v>
      </c>
      <c r="P128" s="269">
        <f t="shared" si="28"/>
        <v>0.14519794049448501</v>
      </c>
      <c r="Q128" s="269">
        <f t="shared" si="28"/>
        <v>0.14139994864132624</v>
      </c>
      <c r="R128" s="269">
        <f t="shared" si="28"/>
        <v>0.14276891955493029</v>
      </c>
      <c r="S128" s="269">
        <f t="shared" si="28"/>
        <v>0.14815756832282104</v>
      </c>
      <c r="T128" s="269">
        <f t="shared" si="28"/>
        <v>0.14076383852856492</v>
      </c>
      <c r="U128" s="269">
        <f t="shared" si="28"/>
        <v>0.14862799893491449</v>
      </c>
      <c r="V128" s="269">
        <f t="shared" si="28"/>
        <v>0.14285253420307287</v>
      </c>
      <c r="W128" s="269">
        <f t="shared" si="28"/>
        <v>0.13745046795881244</v>
      </c>
      <c r="X128" s="269">
        <f t="shared" si="28"/>
        <v>0.14010201199734179</v>
      </c>
      <c r="Y128" s="269">
        <f t="shared" si="28"/>
        <v>0.13526587090173414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2.6970881841501825E-2</v>
      </c>
      <c r="C129" s="270">
        <f t="shared" si="29"/>
        <v>2.9258993658441604E-2</v>
      </c>
      <c r="D129" s="270">
        <f t="shared" si="29"/>
        <v>2.674482531067085E-2</v>
      </c>
      <c r="E129" s="270">
        <f t="shared" si="29"/>
        <v>2.668240017585238E-2</v>
      </c>
      <c r="F129" s="270">
        <f t="shared" si="29"/>
        <v>2.8343663548843254E-2</v>
      </c>
      <c r="G129" s="270">
        <f t="shared" si="29"/>
        <v>2.8359805380883955E-2</v>
      </c>
      <c r="H129" s="270">
        <f t="shared" si="29"/>
        <v>2.8350072211131623E-2</v>
      </c>
      <c r="I129" s="270">
        <f t="shared" si="29"/>
        <v>3.0044295718899685E-2</v>
      </c>
      <c r="J129" s="270">
        <f t="shared" si="29"/>
        <v>2.9490819284153525E-2</v>
      </c>
      <c r="K129" s="270">
        <f t="shared" si="29"/>
        <v>2.6897975496770334E-2</v>
      </c>
      <c r="L129" s="270">
        <f t="shared" si="29"/>
        <v>3.2077148591779577E-2</v>
      </c>
      <c r="M129" s="270">
        <f t="shared" si="29"/>
        <v>2.9794633888727336E-2</v>
      </c>
      <c r="N129" s="270">
        <f t="shared" si="29"/>
        <v>2.7659794887182971E-2</v>
      </c>
      <c r="O129" s="270">
        <f t="shared" si="29"/>
        <v>2.8801216016295299E-2</v>
      </c>
      <c r="P129" s="270">
        <f t="shared" si="29"/>
        <v>2.7472464993656399E-2</v>
      </c>
      <c r="Q129" s="270">
        <f t="shared" si="29"/>
        <v>2.7209392421642976E-2</v>
      </c>
      <c r="R129" s="270">
        <f t="shared" si="29"/>
        <v>2.6643185268310311E-2</v>
      </c>
      <c r="S129" s="270">
        <f t="shared" si="29"/>
        <v>2.6794543654670051E-2</v>
      </c>
      <c r="T129" s="270">
        <f t="shared" si="29"/>
        <v>2.7240891122092152E-2</v>
      </c>
      <c r="U129" s="270">
        <f t="shared" si="29"/>
        <v>2.5442169853783794E-2</v>
      </c>
      <c r="V129" s="270">
        <f t="shared" si="29"/>
        <v>2.5612242135325952E-2</v>
      </c>
      <c r="W129" s="270">
        <f t="shared" si="29"/>
        <v>2.7820228273324425E-2</v>
      </c>
      <c r="X129" s="270">
        <f t="shared" si="29"/>
        <v>2.3258518795164839E-2</v>
      </c>
      <c r="Y129" s="270">
        <f t="shared" si="29"/>
        <v>2.460722493762111E-2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9.4431372360469473E-2</v>
      </c>
      <c r="C130" s="270">
        <f t="shared" si="30"/>
        <v>9.18004825404653E-2</v>
      </c>
      <c r="D130" s="270">
        <f t="shared" si="30"/>
        <v>7.7759339366663419E-2</v>
      </c>
      <c r="E130" s="270">
        <f t="shared" si="30"/>
        <v>7.6239939003972926E-2</v>
      </c>
      <c r="F130" s="270">
        <f t="shared" si="30"/>
        <v>7.7356877638266708E-2</v>
      </c>
      <c r="G130" s="270">
        <f t="shared" si="30"/>
        <v>7.005107402647659E-2</v>
      </c>
      <c r="H130" s="270">
        <f t="shared" si="30"/>
        <v>7.2129432330538423E-2</v>
      </c>
      <c r="I130" s="270">
        <f t="shared" si="30"/>
        <v>6.7831000436658392E-2</v>
      </c>
      <c r="J130" s="270">
        <f t="shared" si="30"/>
        <v>6.602114515213231E-2</v>
      </c>
      <c r="K130" s="270">
        <f t="shared" si="30"/>
        <v>6.2838502395527657E-2</v>
      </c>
      <c r="L130" s="270">
        <f t="shared" si="30"/>
        <v>8.4473650098947958E-2</v>
      </c>
      <c r="M130" s="270">
        <f t="shared" si="30"/>
        <v>0.10885069018746639</v>
      </c>
      <c r="N130" s="270">
        <f t="shared" si="30"/>
        <v>0.12186194044292795</v>
      </c>
      <c r="O130" s="270">
        <f t="shared" si="30"/>
        <v>0.10335908962790374</v>
      </c>
      <c r="P130" s="270">
        <f t="shared" si="30"/>
        <v>8.6268265684268666E-2</v>
      </c>
      <c r="Q130" s="270">
        <f t="shared" si="30"/>
        <v>8.2061813859004434E-2</v>
      </c>
      <c r="R130" s="270">
        <f t="shared" si="30"/>
        <v>8.3487383729142342E-2</v>
      </c>
      <c r="S130" s="270">
        <f t="shared" si="30"/>
        <v>8.9283549425610897E-2</v>
      </c>
      <c r="T130" s="270">
        <f t="shared" si="30"/>
        <v>8.1563212873523819E-2</v>
      </c>
      <c r="U130" s="270">
        <f t="shared" si="30"/>
        <v>8.9683766948157592E-2</v>
      </c>
      <c r="V130" s="270">
        <f t="shared" si="30"/>
        <v>8.4009520794615183E-2</v>
      </c>
      <c r="W130" s="270">
        <f t="shared" si="30"/>
        <v>7.8303023606594566E-2</v>
      </c>
      <c r="X130" s="270">
        <f t="shared" si="30"/>
        <v>8.1077093975727751E-2</v>
      </c>
      <c r="Y130" s="270">
        <f t="shared" si="30"/>
        <v>7.5527349827264653E-2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2.9231388198466119E-2</v>
      </c>
      <c r="C131" s="271">
        <f t="shared" si="31"/>
        <v>2.5848786830576315E-2</v>
      </c>
      <c r="D131" s="271">
        <f t="shared" si="31"/>
        <v>3.1933151108095338E-2</v>
      </c>
      <c r="E131" s="271">
        <f t="shared" si="31"/>
        <v>3.2467657675359175E-2</v>
      </c>
      <c r="F131" s="271">
        <f t="shared" si="31"/>
        <v>3.1005535410809609E-2</v>
      </c>
      <c r="G131" s="271">
        <f t="shared" si="31"/>
        <v>3.0861390208367197E-2</v>
      </c>
      <c r="H131" s="271">
        <f t="shared" si="31"/>
        <v>3.0257244818233178E-2</v>
      </c>
      <c r="I131" s="271">
        <f t="shared" si="31"/>
        <v>2.9008712613144721E-2</v>
      </c>
      <c r="J131" s="271">
        <f t="shared" si="31"/>
        <v>2.9515656622235511E-2</v>
      </c>
      <c r="K131" s="271">
        <f t="shared" si="31"/>
        <v>3.2727784433837899E-2</v>
      </c>
      <c r="L131" s="271">
        <f t="shared" si="31"/>
        <v>2.7351301414369273E-2</v>
      </c>
      <c r="M131" s="271">
        <f t="shared" si="31"/>
        <v>2.7928279610274522E-2</v>
      </c>
      <c r="N131" s="271">
        <f t="shared" si="31"/>
        <v>2.858127096349054E-2</v>
      </c>
      <c r="O131" s="271">
        <f t="shared" si="31"/>
        <v>2.8767863991793412E-2</v>
      </c>
      <c r="P131" s="271">
        <f t="shared" si="31"/>
        <v>3.1457209816559945E-2</v>
      </c>
      <c r="Q131" s="271">
        <f t="shared" si="31"/>
        <v>3.2128742360678822E-2</v>
      </c>
      <c r="R131" s="271">
        <f t="shared" si="31"/>
        <v>3.263835055747763E-2</v>
      </c>
      <c r="S131" s="271">
        <f t="shared" si="31"/>
        <v>3.2079475242540081E-2</v>
      </c>
      <c r="T131" s="271">
        <f t="shared" si="31"/>
        <v>3.1959734532948952E-2</v>
      </c>
      <c r="U131" s="271">
        <f t="shared" si="31"/>
        <v>3.3502062132973104E-2</v>
      </c>
      <c r="V131" s="271">
        <f t="shared" si="31"/>
        <v>3.3230771273131759E-2</v>
      </c>
      <c r="W131" s="271">
        <f t="shared" si="31"/>
        <v>3.1327216078893459E-2</v>
      </c>
      <c r="X131" s="271">
        <f t="shared" si="31"/>
        <v>3.5766399226449183E-2</v>
      </c>
      <c r="Y131" s="271">
        <f t="shared" si="31"/>
        <v>3.5131296136848365E-2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0.51547739712124974</v>
      </c>
      <c r="C136" s="272">
        <f>IF(C$5=0,0,C$5/ISI_fec!C$5)</f>
        <v>0.51657843998455721</v>
      </c>
      <c r="D136" s="272">
        <f>IF(D$5=0,0,D$5/ISI_fec!D$5)</f>
        <v>0.52286994035388634</v>
      </c>
      <c r="E136" s="272">
        <f>IF(E$5=0,0,E$5/ISI_fec!E$5)</f>
        <v>0.52782903098136769</v>
      </c>
      <c r="F136" s="272">
        <f>IF(F$5=0,0,F$5/ISI_fec!F$5)</f>
        <v>0.52242368427092034</v>
      </c>
      <c r="G136" s="272">
        <f>IF(G$5=0,0,G$5/ISI_fec!G$5)</f>
        <v>0.52094572967507125</v>
      </c>
      <c r="H136" s="272">
        <f>IF(H$5=0,0,H$5/ISI_fec!H$5)</f>
        <v>0.52739649602189198</v>
      </c>
      <c r="I136" s="272">
        <f>IF(I$5=0,0,I$5/ISI_fec!I$5)</f>
        <v>0.52457092556919216</v>
      </c>
      <c r="J136" s="272">
        <f>IF(J$5=0,0,J$5/ISI_fec!J$5)</f>
        <v>0.5268110869808782</v>
      </c>
      <c r="K136" s="272">
        <f>IF(K$5=0,0,K$5/ISI_fec!K$5)</f>
        <v>0.53114651058493045</v>
      </c>
      <c r="L136" s="272">
        <f>IF(L$5=0,0,L$5/ISI_fec!L$5)</f>
        <v>0.54624331941094784</v>
      </c>
      <c r="M136" s="272">
        <f>IF(M$5=0,0,M$5/ISI_fec!M$5)</f>
        <v>0.54751208122200057</v>
      </c>
      <c r="N136" s="272">
        <f>IF(N$5=0,0,N$5/ISI_fec!N$5)</f>
        <v>0.54475153378346153</v>
      </c>
      <c r="O136" s="272">
        <f>IF(O$5=0,0,O$5/ISI_fec!O$5)</f>
        <v>0.54312040439880027</v>
      </c>
      <c r="P136" s="272">
        <f>IF(P$5=0,0,P$5/ISI_fec!P$5)</f>
        <v>0.54754211772665962</v>
      </c>
      <c r="Q136" s="272">
        <f>IF(Q$5=0,0,Q$5/ISI_fec!Q$5)</f>
        <v>0.54937083672372444</v>
      </c>
      <c r="R136" s="272">
        <f>IF(R$5=0,0,R$5/ISI_fec!R$5)</f>
        <v>0.54878749564026441</v>
      </c>
      <c r="S136" s="272">
        <f>IF(S$5=0,0,S$5/ISI_fec!S$5)</f>
        <v>0.55067100277581449</v>
      </c>
      <c r="T136" s="272">
        <f>IF(T$5=0,0,T$5/ISI_fec!T$5)</f>
        <v>0.54971460612384471</v>
      </c>
      <c r="U136" s="272">
        <f>IF(U$5=0,0,U$5/ISI_fec!U$5)</f>
        <v>0.55222500715905709</v>
      </c>
      <c r="V136" s="272">
        <f>IF(V$5=0,0,V$5/ISI_fec!V$5)</f>
        <v>0.54784277650487712</v>
      </c>
      <c r="W136" s="272">
        <f>IF(W$5=0,0,W$5/ISI_fec!W$5)</f>
        <v>0.54625397510969675</v>
      </c>
      <c r="X136" s="272">
        <f>IF(X$5=0,0,X$5/ISI_fec!X$5)</f>
        <v>0.55202546487117876</v>
      </c>
      <c r="Y136" s="272">
        <f>IF(Y$5=0,0,Y$5/ISI_fec!Y$5)</f>
        <v>0.55765093209113437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0.48149341834224024</v>
      </c>
      <c r="C137" s="273">
        <f>IF(C$6=0,0,C$6/ISI_fec!C$6)</f>
        <v>0.48275784605120187</v>
      </c>
      <c r="D137" s="273">
        <f>IF(D$6=0,0,D$6/ISI_fec!D$6)</f>
        <v>0.4827578460512017</v>
      </c>
      <c r="E137" s="273">
        <f>IF(E$6=0,0,E$6/ISI_fec!E$6)</f>
        <v>0.48443029353142997</v>
      </c>
      <c r="F137" s="273">
        <f>IF(F$6=0,0,F$6/ISI_fec!F$6)</f>
        <v>0.48443029353142997</v>
      </c>
      <c r="G137" s="273">
        <f>IF(G$6=0,0,G$6/ISI_fec!G$6)</f>
        <v>0.48443029353142997</v>
      </c>
      <c r="H137" s="273">
        <f>IF(H$6=0,0,H$6/ISI_fec!H$6)</f>
        <v>0.48782503190212367</v>
      </c>
      <c r="I137" s="273">
        <f>IF(I$6=0,0,I$6/ISI_fec!I$6)</f>
        <v>0.48782503190212351</v>
      </c>
      <c r="J137" s="273">
        <f>IF(J$6=0,0,J$6/ISI_fec!J$6)</f>
        <v>0.48782503190212351</v>
      </c>
      <c r="K137" s="273">
        <f>IF(K$6=0,0,K$6/ISI_fec!K$6)</f>
        <v>0.4878250319021239</v>
      </c>
      <c r="L137" s="273">
        <f>IF(L$6=0,0,L$6/ISI_fec!L$6)</f>
        <v>0.48782503190212378</v>
      </c>
      <c r="M137" s="273">
        <f>IF(M$6=0,0,M$6/ISI_fec!M$6)</f>
        <v>0.48782503190212362</v>
      </c>
      <c r="N137" s="273">
        <f>IF(N$6=0,0,N$6/ISI_fec!N$6)</f>
        <v>0.48782503190212378</v>
      </c>
      <c r="O137" s="273">
        <f>IF(O$6=0,0,O$6/ISI_fec!O$6)</f>
        <v>0.48782503190212351</v>
      </c>
      <c r="P137" s="273">
        <f>IF(P$6=0,0,P$6/ISI_fec!P$6)</f>
        <v>0.48782503190212378</v>
      </c>
      <c r="Q137" s="273">
        <f>IF(Q$6=0,0,Q$6/ISI_fec!Q$6)</f>
        <v>0.48782503190212362</v>
      </c>
      <c r="R137" s="273">
        <f>IF(R$6=0,0,R$6/ISI_fec!R$6)</f>
        <v>0.48782503190212378</v>
      </c>
      <c r="S137" s="273">
        <f>IF(S$6=0,0,S$6/ISI_fec!S$6)</f>
        <v>0.48782503190212351</v>
      </c>
      <c r="T137" s="273">
        <f>IF(T$6=0,0,T$6/ISI_fec!T$6)</f>
        <v>0.48782503190212367</v>
      </c>
      <c r="U137" s="273">
        <f>IF(U$6=0,0,U$6/ISI_fec!U$6)</f>
        <v>0.48782503190212373</v>
      </c>
      <c r="V137" s="273">
        <f>IF(V$6=0,0,V$6/ISI_fec!V$6)</f>
        <v>0.48782503190212378</v>
      </c>
      <c r="W137" s="273">
        <f>IF(W$6=0,0,W$6/ISI_fec!W$6)</f>
        <v>0.48782503190212356</v>
      </c>
      <c r="X137" s="273">
        <f>IF(X$6=0,0,X$6/ISI_fec!X$6)</f>
        <v>0.48782503190212384</v>
      </c>
      <c r="Y137" s="273">
        <f>IF(Y$6=0,0,Y$6/ISI_fec!Y$6)</f>
        <v>0.48782503190212356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0.12487746380168331</v>
      </c>
      <c r="C138" s="274">
        <f>IF(C$7=0,0,C$7/ISI_fec!C$7)</f>
        <v>0.12520539876286993</v>
      </c>
      <c r="D138" s="274">
        <f>IF(D$7=0,0,D$7/ISI_fec!D$7)</f>
        <v>0.12520539876286993</v>
      </c>
      <c r="E138" s="274">
        <f>IF(E$7=0,0,E$7/ISI_fec!E$7)</f>
        <v>0.12563915547005705</v>
      </c>
      <c r="F138" s="274">
        <f>IF(F$7=0,0,F$7/ISI_fec!F$7)</f>
        <v>0.12563915547005705</v>
      </c>
      <c r="G138" s="274">
        <f>IF(G$7=0,0,G$7/ISI_fec!G$7)</f>
        <v>0.125639155470057</v>
      </c>
      <c r="H138" s="274">
        <f>IF(H$7=0,0,H$7/ISI_fec!H$7)</f>
        <v>0.1265195959950014</v>
      </c>
      <c r="I138" s="274">
        <f>IF(I$7=0,0,I$7/ISI_fec!I$7)</f>
        <v>0.12651959599500145</v>
      </c>
      <c r="J138" s="274">
        <f>IF(J$7=0,0,J$7/ISI_fec!J$7)</f>
        <v>0.12651959599500132</v>
      </c>
      <c r="K138" s="274">
        <f>IF(K$7=0,0,K$7/ISI_fec!K$7)</f>
        <v>0.12651959599500134</v>
      </c>
      <c r="L138" s="274">
        <f>IF(L$7=0,0,L$7/ISI_fec!L$7)</f>
        <v>0.12651959599500137</v>
      </c>
      <c r="M138" s="274">
        <f>IF(M$7=0,0,M$7/ISI_fec!M$7)</f>
        <v>0.12651959599500143</v>
      </c>
      <c r="N138" s="274">
        <f>IF(N$7=0,0,N$7/ISI_fec!N$7)</f>
        <v>0.12651959599500145</v>
      </c>
      <c r="O138" s="274">
        <f>IF(O$7=0,0,O$7/ISI_fec!O$7)</f>
        <v>0.12651959599500129</v>
      </c>
      <c r="P138" s="274">
        <f>IF(P$7=0,0,P$7/ISI_fec!P$7)</f>
        <v>0.12651959599500134</v>
      </c>
      <c r="Q138" s="274">
        <f>IF(Q$7=0,0,Q$7/ISI_fec!Q$7)</f>
        <v>0.12651959599500143</v>
      </c>
      <c r="R138" s="274">
        <f>IF(R$7=0,0,R$7/ISI_fec!R$7)</f>
        <v>0.1265195959950014</v>
      </c>
      <c r="S138" s="274">
        <f>IF(S$7=0,0,S$7/ISI_fec!S$7)</f>
        <v>0.12651959599500143</v>
      </c>
      <c r="T138" s="274">
        <f>IF(T$7=0,0,T$7/ISI_fec!T$7)</f>
        <v>0.12651959599500132</v>
      </c>
      <c r="U138" s="274">
        <f>IF(U$7=0,0,U$7/ISI_fec!U$7)</f>
        <v>0.1265195959950014</v>
      </c>
      <c r="V138" s="274">
        <f>IF(V$7=0,0,V$7/ISI_fec!V$7)</f>
        <v>0.12651959599500143</v>
      </c>
      <c r="W138" s="274">
        <f>IF(W$7=0,0,W$7/ISI_fec!W$7)</f>
        <v>0.1265195959950014</v>
      </c>
      <c r="X138" s="274">
        <f>IF(X$7=0,0,X$7/ISI_fec!X$7)</f>
        <v>0.1265195959950014</v>
      </c>
      <c r="Y138" s="274">
        <f>IF(Y$7=0,0,Y$7/ISI_fec!Y$7)</f>
        <v>0.1265195959950014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0.68977057057103663</v>
      </c>
      <c r="C139" s="274">
        <f>IF(C$8=0,0,C$8/ISI_fec!C$8)</f>
        <v>0.69158194532514872</v>
      </c>
      <c r="D139" s="274">
        <f>IF(D$8=0,0,D$8/ISI_fec!D$8)</f>
        <v>0.69158194532514861</v>
      </c>
      <c r="E139" s="274">
        <f>IF(E$8=0,0,E$8/ISI_fec!E$8)</f>
        <v>0.69397783488197562</v>
      </c>
      <c r="F139" s="274">
        <f>IF(F$8=0,0,F$8/ISI_fec!F$8)</f>
        <v>0.6939778348819754</v>
      </c>
      <c r="G139" s="274">
        <f>IF(G$8=0,0,G$8/ISI_fec!G$8)</f>
        <v>0.69397783488197562</v>
      </c>
      <c r="H139" s="274">
        <f>IF(H$8=0,0,H$8/ISI_fec!H$8)</f>
        <v>0.69884101791561848</v>
      </c>
      <c r="I139" s="274">
        <f>IF(I$8=0,0,I$8/ISI_fec!I$8)</f>
        <v>0.69884101791561848</v>
      </c>
      <c r="J139" s="274">
        <f>IF(J$8=0,0,J$8/ISI_fec!J$8)</f>
        <v>0.69884101791561859</v>
      </c>
      <c r="K139" s="274">
        <f>IF(K$8=0,0,K$8/ISI_fec!K$8)</f>
        <v>0.69884101791561859</v>
      </c>
      <c r="L139" s="274">
        <f>IF(L$8=0,0,L$8/ISI_fec!L$8)</f>
        <v>0.69884101791561859</v>
      </c>
      <c r="M139" s="274">
        <f>IF(M$8=0,0,M$8/ISI_fec!M$8)</f>
        <v>0.69884101791561848</v>
      </c>
      <c r="N139" s="274">
        <f>IF(N$8=0,0,N$8/ISI_fec!N$8)</f>
        <v>0.69884101791561848</v>
      </c>
      <c r="O139" s="274">
        <f>IF(O$8=0,0,O$8/ISI_fec!O$8)</f>
        <v>0.69884101791561848</v>
      </c>
      <c r="P139" s="274">
        <f>IF(P$8=0,0,P$8/ISI_fec!P$8)</f>
        <v>0.69884101791561848</v>
      </c>
      <c r="Q139" s="274">
        <f>IF(Q$8=0,0,Q$8/ISI_fec!Q$8)</f>
        <v>0.69884101791561837</v>
      </c>
      <c r="R139" s="274">
        <f>IF(R$8=0,0,R$8/ISI_fec!R$8)</f>
        <v>0.69884101791561848</v>
      </c>
      <c r="S139" s="274">
        <f>IF(S$8=0,0,S$8/ISI_fec!S$8)</f>
        <v>0.69884101791561848</v>
      </c>
      <c r="T139" s="274">
        <f>IF(T$8=0,0,T$8/ISI_fec!T$8)</f>
        <v>0.69884101791561837</v>
      </c>
      <c r="U139" s="274">
        <f>IF(U$8=0,0,U$8/ISI_fec!U$8)</f>
        <v>0.69884101791561859</v>
      </c>
      <c r="V139" s="274">
        <f>IF(V$8=0,0,V$8/ISI_fec!V$8)</f>
        <v>0.69884101791561881</v>
      </c>
      <c r="W139" s="274">
        <f>IF(W$8=0,0,W$8/ISI_fec!W$8)</f>
        <v>0.69884101791561859</v>
      </c>
      <c r="X139" s="274">
        <f>IF(X$8=0,0,X$8/ISI_fec!X$8)</f>
        <v>0.69884101791561881</v>
      </c>
      <c r="Y139" s="274">
        <f>IF(Y$8=0,0,Y$8/ISI_fec!Y$8)</f>
        <v>0.69884101791561848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0.47659170082890273</v>
      </c>
      <c r="C140" s="274">
        <f>IF(C$9=0,0,C$9/ISI_fec!C$9)</f>
        <v>0.47784325636306552</v>
      </c>
      <c r="D140" s="274">
        <f>IF(D$9=0,0,D$9/ISI_fec!D$9)</f>
        <v>0.47784325636306529</v>
      </c>
      <c r="E140" s="274">
        <f>IF(E$9=0,0,E$9/ISI_fec!E$9)</f>
        <v>0.47949867793018308</v>
      </c>
      <c r="F140" s="274">
        <f>IF(F$9=0,0,F$9/ISI_fec!F$9)</f>
        <v>0.47949867793018308</v>
      </c>
      <c r="G140" s="274">
        <f>IF(G$9=0,0,G$9/ISI_fec!G$9)</f>
        <v>0.47949867793018303</v>
      </c>
      <c r="H140" s="274">
        <f>IF(H$9=0,0,H$9/ISI_fec!H$9)</f>
        <v>0.48285885705688525</v>
      </c>
      <c r="I140" s="274">
        <f>IF(I$9=0,0,I$9/ISI_fec!I$9)</f>
        <v>0.48285885705688519</v>
      </c>
      <c r="J140" s="274">
        <f>IF(J$9=0,0,J$9/ISI_fec!J$9)</f>
        <v>0.48285885705688519</v>
      </c>
      <c r="K140" s="274">
        <f>IF(K$9=0,0,K$9/ISI_fec!K$9)</f>
        <v>0.48285885705688514</v>
      </c>
      <c r="L140" s="274">
        <f>IF(L$9=0,0,L$9/ISI_fec!L$9)</f>
        <v>0.48285885705688525</v>
      </c>
      <c r="M140" s="274">
        <f>IF(M$9=0,0,M$9/ISI_fec!M$9)</f>
        <v>0.48285885705688508</v>
      </c>
      <c r="N140" s="274">
        <f>IF(N$9=0,0,N$9/ISI_fec!N$9)</f>
        <v>0.48285885705688519</v>
      </c>
      <c r="O140" s="274">
        <f>IF(O$9=0,0,O$9/ISI_fec!O$9)</f>
        <v>0.48285885705688519</v>
      </c>
      <c r="P140" s="274">
        <f>IF(P$9=0,0,P$9/ISI_fec!P$9)</f>
        <v>0.48285885705688508</v>
      </c>
      <c r="Q140" s="274">
        <f>IF(Q$9=0,0,Q$9/ISI_fec!Q$9)</f>
        <v>0.48285885705688519</v>
      </c>
      <c r="R140" s="274">
        <f>IF(R$9=0,0,R$9/ISI_fec!R$9)</f>
        <v>0.48285885705688519</v>
      </c>
      <c r="S140" s="274">
        <f>IF(S$9=0,0,S$9/ISI_fec!S$9)</f>
        <v>0.48285885705688525</v>
      </c>
      <c r="T140" s="274">
        <f>IF(T$9=0,0,T$9/ISI_fec!T$9)</f>
        <v>0.48285885705688525</v>
      </c>
      <c r="U140" s="274">
        <f>IF(U$9=0,0,U$9/ISI_fec!U$9)</f>
        <v>0.48285885705688497</v>
      </c>
      <c r="V140" s="274">
        <f>IF(V$9=0,0,V$9/ISI_fec!V$9)</f>
        <v>0.48285885705688519</v>
      </c>
      <c r="W140" s="274">
        <f>IF(W$9=0,0,W$9/ISI_fec!W$9)</f>
        <v>0.48285885705688519</v>
      </c>
      <c r="X140" s="274">
        <f>IF(X$9=0,0,X$9/ISI_fec!X$9)</f>
        <v>0.48285885705688519</v>
      </c>
      <c r="Y140" s="274">
        <f>IF(Y$9=0,0,Y$9/ISI_fec!Y$9)</f>
        <v>0.48285885705688525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0.76337335756630365</v>
      </c>
      <c r="C141" s="275">
        <f>IF(C$10=0,0,C$10/ISI_fec!C$10)</f>
        <v>0.76077042490795166</v>
      </c>
      <c r="D141" s="275">
        <f>IF(D$10=0,0,D$10/ISI_fec!D$10)</f>
        <v>0.77756320759730413</v>
      </c>
      <c r="E141" s="275">
        <f>IF(E$10=0,0,E$10/ISI_fec!E$10)</f>
        <v>0.78620462927154977</v>
      </c>
      <c r="F141" s="275">
        <f>IF(F$10=0,0,F$10/ISI_fec!F$10)</f>
        <v>0.78633873140458332</v>
      </c>
      <c r="G141" s="275">
        <f>IF(G$10=0,0,G$10/ISI_fec!G$10)</f>
        <v>0.79265074589566908</v>
      </c>
      <c r="H141" s="275">
        <f>IF(H$10=0,0,H$10/ISI_fec!H$10)</f>
        <v>0.80764682090004469</v>
      </c>
      <c r="I141" s="275">
        <f>IF(I$10=0,0,I$10/ISI_fec!I$10)</f>
        <v>0.7759505158083273</v>
      </c>
      <c r="J141" s="275">
        <f>IF(J$10=0,0,J$10/ISI_fec!J$10)</f>
        <v>0.78632503790010821</v>
      </c>
      <c r="K141" s="275">
        <f>IF(K$10=0,0,K$10/ISI_fec!K$10)</f>
        <v>0.81116980594604648</v>
      </c>
      <c r="L141" s="275">
        <f>IF(L$10=0,0,L$10/ISI_fec!L$10)</f>
        <v>0.81475484711355206</v>
      </c>
      <c r="M141" s="275">
        <f>IF(M$10=0,0,M$10/ISI_fec!M$10)</f>
        <v>0.84569014710430779</v>
      </c>
      <c r="N141" s="275">
        <f>IF(N$10=0,0,N$10/ISI_fec!N$10)</f>
        <v>0.87025157028973099</v>
      </c>
      <c r="O141" s="275">
        <f>IF(O$10=0,0,O$10/ISI_fec!O$10)</f>
        <v>0.88750797226765832</v>
      </c>
      <c r="P141" s="275">
        <f>IF(P$10=0,0,P$10/ISI_fec!P$10)</f>
        <v>0.89862618587041432</v>
      </c>
      <c r="Q141" s="275">
        <f>IF(Q$10=0,0,Q$10/ISI_fec!Q$10)</f>
        <v>0.9100422563313213</v>
      </c>
      <c r="R141" s="275">
        <f>IF(R$10=0,0,R$10/ISI_fec!R$10)</f>
        <v>0.92211783657698398</v>
      </c>
      <c r="S141" s="275">
        <f>IF(S$10=0,0,S$10/ISI_fec!S$10)</f>
        <v>0.92995169239444886</v>
      </c>
      <c r="T141" s="275">
        <f>IF(T$10=0,0,T$10/ISI_fec!T$10)</f>
        <v>0.93940757858944968</v>
      </c>
      <c r="U141" s="275">
        <f>IF(U$10=0,0,U$10/ISI_fec!U$10)</f>
        <v>0.94830590125656511</v>
      </c>
      <c r="V141" s="275">
        <f>IF(V$10=0,0,V$10/ISI_fec!V$10)</f>
        <v>0.95721285807382717</v>
      </c>
      <c r="W141" s="275">
        <f>IF(W$10=0,0,W$10/ISI_fec!W$10)</f>
        <v>0.95833934534277598</v>
      </c>
      <c r="X141" s="275">
        <f>IF(X$10=0,0,X$10/ISI_fec!X$10)</f>
        <v>0.97203371176283704</v>
      </c>
      <c r="Y141" s="275">
        <f>IF(Y$10=0,0,Y$10/ISI_fec!Y$10)</f>
        <v>0.97537497316103017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0.42456015256059665</v>
      </c>
      <c r="C142" s="276">
        <f>IF(C$16=0,0,C$16/ISI_fec!C$16)</f>
        <v>0.42458048439253154</v>
      </c>
      <c r="D142" s="276">
        <f>IF(D$16=0,0,D$16/ISI_fec!D$16)</f>
        <v>0.42939071758720415</v>
      </c>
      <c r="E142" s="276">
        <f>IF(E$16=0,0,E$16/ISI_fec!E$16)</f>
        <v>0.43561726238955512</v>
      </c>
      <c r="F142" s="276">
        <f>IF(F$16=0,0,F$16/ISI_fec!F$16)</f>
        <v>0.43235587752726035</v>
      </c>
      <c r="G142" s="276">
        <f>IF(G$16=0,0,G$16/ISI_fec!G$16)</f>
        <v>0.42915721026958231</v>
      </c>
      <c r="H142" s="276">
        <f>IF(H$16=0,0,H$16/ISI_fec!H$16)</f>
        <v>0.43281162753108715</v>
      </c>
      <c r="I142" s="276">
        <f>IF(I$16=0,0,I$16/ISI_fec!I$16)</f>
        <v>0.43145999874545315</v>
      </c>
      <c r="J142" s="276">
        <f>IF(J$16=0,0,J$16/ISI_fec!J$16)</f>
        <v>0.43457118750762491</v>
      </c>
      <c r="K142" s="276">
        <f>IF(K$16=0,0,K$16/ISI_fec!K$16)</f>
        <v>0.4357528949458257</v>
      </c>
      <c r="L142" s="276">
        <f>IF(L$16=0,0,L$16/ISI_fec!L$16)</f>
        <v>0.46091828008907904</v>
      </c>
      <c r="M142" s="276">
        <f>IF(M$16=0,0,M$16/ISI_fec!M$16)</f>
        <v>0.4590709939484473</v>
      </c>
      <c r="N142" s="276">
        <f>IF(N$16=0,0,N$16/ISI_fec!N$16)</f>
        <v>0.450122433513861</v>
      </c>
      <c r="O142" s="276">
        <f>IF(O$16=0,0,O$16/ISI_fec!O$16)</f>
        <v>0.44963752628413273</v>
      </c>
      <c r="P142" s="276">
        <f>IF(P$16=0,0,P$16/ISI_fec!P$16)</f>
        <v>0.4576205316031457</v>
      </c>
      <c r="Q142" s="276">
        <f>IF(Q$16=0,0,Q$16/ISI_fec!Q$16)</f>
        <v>0.46105199430217347</v>
      </c>
      <c r="R142" s="276">
        <f>IF(R$16=0,0,R$16/ISI_fec!R$16)</f>
        <v>0.45973049274276201</v>
      </c>
      <c r="S142" s="276">
        <f>IF(S$16=0,0,S$16/ISI_fec!S$16)</f>
        <v>0.462285761974429</v>
      </c>
      <c r="T142" s="276">
        <f>IF(T$16=0,0,T$16/ISI_fec!T$16)</f>
        <v>0.46106153766674496</v>
      </c>
      <c r="U142" s="276">
        <f>IF(U$16=0,0,U$16/ISI_fec!U$16)</f>
        <v>0.464237939444053</v>
      </c>
      <c r="V142" s="276">
        <f>IF(V$16=0,0,V$16/ISI_fec!V$16)</f>
        <v>0.45504263294893871</v>
      </c>
      <c r="W142" s="276">
        <f>IF(W$16=0,0,W$16/ISI_fec!W$16)</f>
        <v>0.45489188311334688</v>
      </c>
      <c r="X142" s="276">
        <f>IF(X$16=0,0,X$16/ISI_fec!X$16)</f>
        <v>0.45948469513172896</v>
      </c>
      <c r="Y142" s="276">
        <f>IF(Y$16=0,0,Y$16/ISI_fec!Y$16)</f>
        <v>0.47362694572892422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0.5441661044695475</v>
      </c>
      <c r="C143" s="276">
        <f>IF(C$22=0,0,C$22/ISI_fec!C$22)</f>
        <v>0.54688208394570115</v>
      </c>
      <c r="D143" s="276">
        <f>IF(D$22=0,0,D$22/ISI_fec!D$22)</f>
        <v>0.54675846390881178</v>
      </c>
      <c r="E143" s="276">
        <f>IF(E$22=0,0,E$22/ISI_fec!E$22)</f>
        <v>0.55175370463510187</v>
      </c>
      <c r="F143" s="276">
        <f>IF(F$22=0,0,F$22/ISI_fec!F$22)</f>
        <v>0.54646388165740623</v>
      </c>
      <c r="G143" s="276">
        <f>IF(G$22=0,0,G$22/ISI_fec!G$22)</f>
        <v>0.54610927024140887</v>
      </c>
      <c r="H143" s="276">
        <f>IF(H$22=0,0,H$22/ISI_fec!H$22)</f>
        <v>0.55079289324977132</v>
      </c>
      <c r="I143" s="276">
        <f>IF(I$22=0,0,I$22/ISI_fec!I$22)</f>
        <v>0.54917779233012265</v>
      </c>
      <c r="J143" s="276">
        <f>IF(J$22=0,0,J$22/ISI_fec!J$22)</f>
        <v>0.55077269326787825</v>
      </c>
      <c r="K143" s="276">
        <f>IF(K$22=0,0,K$22/ISI_fec!K$22)</f>
        <v>0.55137857617392383</v>
      </c>
      <c r="L143" s="276">
        <f>IF(L$22=0,0,L$22/ISI_fec!L$22)</f>
        <v>0.56364661324755472</v>
      </c>
      <c r="M143" s="276">
        <f>IF(M$22=0,0,M$22/ISI_fec!M$22)</f>
        <v>0.56323448893410755</v>
      </c>
      <c r="N143" s="276">
        <f>IF(N$22=0,0,N$22/ISI_fec!N$22)</f>
        <v>0.56094480636604405</v>
      </c>
      <c r="O143" s="276">
        <f>IF(O$22=0,0,O$22/ISI_fec!O$22)</f>
        <v>0.55948692062719751</v>
      </c>
      <c r="P143" s="276">
        <f>IF(P$22=0,0,P$22/ISI_fec!P$22)</f>
        <v>0.56319411051064139</v>
      </c>
      <c r="Q143" s="276">
        <f>IF(Q$22=0,0,Q$22/ISI_fec!Q$22)</f>
        <v>0.56428443593704214</v>
      </c>
      <c r="R143" s="276">
        <f>IF(R$22=0,0,R$22/ISI_fec!R$22)</f>
        <v>0.56258959196253111</v>
      </c>
      <c r="S143" s="276">
        <f>IF(S$22=0,0,S$22/ISI_fec!S$22)</f>
        <v>0.56407750892854025</v>
      </c>
      <c r="T143" s="276">
        <f>IF(T$22=0,0,T$22/ISI_fec!T$22)</f>
        <v>0.56437918741516901</v>
      </c>
      <c r="U143" s="276">
        <f>IF(U$22=0,0,U$22/ISI_fec!U$22)</f>
        <v>0.56406835763949403</v>
      </c>
      <c r="V143" s="276">
        <f>IF(V$22=0,0,V$22/ISI_fec!V$22)</f>
        <v>0.56119257784044563</v>
      </c>
      <c r="W143" s="276">
        <f>IF(W$22=0,0,W$22/ISI_fec!W$22)</f>
        <v>0.56104369128668818</v>
      </c>
      <c r="X143" s="276">
        <f>IF(X$22=0,0,X$22/ISI_fec!X$22)</f>
        <v>0.56244408983982286</v>
      </c>
      <c r="Y143" s="276">
        <f>IF(Y$22=0,0,Y$22/ISI_fec!Y$22)</f>
        <v>0.56511217168368455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0.52806178224094324</v>
      </c>
      <c r="C144" s="276">
        <f>IF(C$28=0,0,C$28/ISI_fec!C$28)</f>
        <v>0.53538186021481549</v>
      </c>
      <c r="D144" s="276">
        <f>IF(D$28=0,0,D$28/ISI_fec!D$28)</f>
        <v>0.54487592498748727</v>
      </c>
      <c r="E144" s="276">
        <f>IF(E$28=0,0,E$28/ISI_fec!E$28)</f>
        <v>0.54585079532384351</v>
      </c>
      <c r="F144" s="276">
        <f>IF(F$28=0,0,F$28/ISI_fec!F$28)</f>
        <v>0.53763962182244029</v>
      </c>
      <c r="G144" s="276">
        <f>IF(G$28=0,0,G$28/ISI_fec!G$28)</f>
        <v>0.5421233095684308</v>
      </c>
      <c r="H144" s="276">
        <f>IF(H$28=0,0,H$28/ISI_fec!H$28)</f>
        <v>0.5579157633066063</v>
      </c>
      <c r="I144" s="276">
        <f>IF(I$28=0,0,I$28/ISI_fec!I$28)</f>
        <v>0.55264165213377547</v>
      </c>
      <c r="J144" s="276">
        <f>IF(J$28=0,0,J$28/ISI_fec!J$28)</f>
        <v>0.55813250470808895</v>
      </c>
      <c r="K144" s="276">
        <f>IF(K$28=0,0,K$28/ISI_fec!K$28)</f>
        <v>0.56812096579944871</v>
      </c>
      <c r="L144" s="276">
        <f>IF(L$28=0,0,L$28/ISI_fec!L$28)</f>
        <v>0.56324388066336883</v>
      </c>
      <c r="M144" s="276">
        <f>IF(M$28=0,0,M$28/ISI_fec!M$28)</f>
        <v>0.56609627158162179</v>
      </c>
      <c r="N144" s="276">
        <f>IF(N$28=0,0,N$28/ISI_fec!N$28)</f>
        <v>0.56907153858589132</v>
      </c>
      <c r="O144" s="276">
        <f>IF(O$28=0,0,O$28/ISI_fec!O$28)</f>
        <v>0.56803198705770741</v>
      </c>
      <c r="P144" s="276">
        <f>IF(P$28=0,0,P$28/ISI_fec!P$28)</f>
        <v>0.57223444259596024</v>
      </c>
      <c r="Q144" s="276">
        <f>IF(Q$28=0,0,Q$28/ISI_fec!Q$28)</f>
        <v>0.57318487232883863</v>
      </c>
      <c r="R144" s="276">
        <f>IF(R$28=0,0,R$28/ISI_fec!R$28)</f>
        <v>0.5743223519350209</v>
      </c>
      <c r="S144" s="276">
        <f>IF(S$28=0,0,S$28/ISI_fec!S$28)</f>
        <v>0.5736126507479884</v>
      </c>
      <c r="T144" s="276">
        <f>IF(T$28=0,0,T$28/ISI_fec!T$28)</f>
        <v>0.57298598655879041</v>
      </c>
      <c r="U144" s="276">
        <f>IF(U$28=0,0,U$28/ISI_fec!U$28)</f>
        <v>0.57655757535675589</v>
      </c>
      <c r="V144" s="276">
        <f>IF(V$28=0,0,V$28/ISI_fec!V$28)</f>
        <v>0.57610007678406383</v>
      </c>
      <c r="W144" s="276">
        <f>IF(W$28=0,0,W$28/ISI_fec!W$28)</f>
        <v>0.57171803179002456</v>
      </c>
      <c r="X144" s="276">
        <f>IF(X$28=0,0,X$28/ISI_fec!X$28)</f>
        <v>0.58133399929977736</v>
      </c>
      <c r="Y144" s="276">
        <f>IF(Y$28=0,0,Y$28/ISI_fec!Y$28)</f>
        <v>0.57905324720843177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0.53749614250390609</v>
      </c>
      <c r="C145" s="277">
        <f>IF(C$35=0,0,C$35/ISI_fec!C$35)</f>
        <v>0.53127102263375603</v>
      </c>
      <c r="D145" s="277">
        <f>IF(D$35=0,0,D$35/ISI_fec!D$35)</f>
        <v>0.53784600757720935</v>
      </c>
      <c r="E145" s="277">
        <f>IF(E$35=0,0,E$35/ISI_fec!E$35)</f>
        <v>0.54260485891269861</v>
      </c>
      <c r="F145" s="277">
        <f>IF(F$35=0,0,F$35/ISI_fec!F$35)</f>
        <v>0.54116995203046581</v>
      </c>
      <c r="G145" s="277">
        <f>IF(G$35=0,0,G$35/ISI_fec!G$35)</f>
        <v>0.53346547403379996</v>
      </c>
      <c r="H145" s="277">
        <f>IF(H$35=0,0,H$35/ISI_fec!H$35)</f>
        <v>0.5377833064653611</v>
      </c>
      <c r="I145" s="277">
        <f>IF(I$35=0,0,I$35/ISI_fec!I$35)</f>
        <v>0.53310410446618783</v>
      </c>
      <c r="J145" s="277">
        <f>IF(J$35=0,0,J$35/ISI_fec!J$35)</f>
        <v>0.53382170181698685</v>
      </c>
      <c r="K145" s="277">
        <f>IF(K$35=0,0,K$35/ISI_fec!K$35)</f>
        <v>0.53656817137218737</v>
      </c>
      <c r="L145" s="277">
        <f>IF(L$35=0,0,L$35/ISI_fec!L$35)</f>
        <v>0.5532925492339279</v>
      </c>
      <c r="M145" s="277">
        <f>IF(M$35=0,0,M$35/ISI_fec!M$35)</f>
        <v>0.55948814729790686</v>
      </c>
      <c r="N145" s="277">
        <f>IF(N$35=0,0,N$35/ISI_fec!N$35)</f>
        <v>0.56117999184437106</v>
      </c>
      <c r="O145" s="277">
        <f>IF(O$35=0,0,O$35/ISI_fec!O$35)</f>
        <v>0.55741791861684753</v>
      </c>
      <c r="P145" s="277">
        <f>IF(P$35=0,0,P$35/ISI_fec!P$35)</f>
        <v>0.55642128777390176</v>
      </c>
      <c r="Q145" s="277">
        <f>IF(Q$35=0,0,Q$35/ISI_fec!Q$35)</f>
        <v>0.55657480967911266</v>
      </c>
      <c r="R145" s="277">
        <f>IF(R$35=0,0,R$35/ISI_fec!R$35)</f>
        <v>0.55738612866112669</v>
      </c>
      <c r="S145" s="277">
        <f>IF(S$35=0,0,S$35/ISI_fec!S$35)</f>
        <v>0.55885107676363444</v>
      </c>
      <c r="T145" s="277">
        <f>IF(T$35=0,0,T$35/ISI_fec!T$35)</f>
        <v>0.55652218302314116</v>
      </c>
      <c r="U145" s="277">
        <f>IF(U$35=0,0,U$35/ISI_fec!U$35)</f>
        <v>0.5605394945632507</v>
      </c>
      <c r="V145" s="277">
        <f>IF(V$35=0,0,V$35/ISI_fec!V$35)</f>
        <v>0.55701329178039827</v>
      </c>
      <c r="W145" s="277">
        <f>IF(W$35=0,0,W$35/ISI_fec!W$35)</f>
        <v>0.55371137695028427</v>
      </c>
      <c r="X145" s="277">
        <f>IF(X$35=0,0,X$35/ISI_fec!X$35)</f>
        <v>0.55939860412181086</v>
      </c>
      <c r="Y145" s="277">
        <f>IF(Y$35=0,0,Y$35/ISI_fec!Y$35)</f>
        <v>0.55953318522278173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0.57095039071761333</v>
      </c>
      <c r="C147" s="272">
        <f>IF(C$54=0,0,C$54/ISI_fec!C$54)</f>
        <v>0.56801035736804906</v>
      </c>
      <c r="D147" s="272">
        <f>IF(D$54=0,0,D$54/ISI_fec!D$54)</f>
        <v>0.58219014981634909</v>
      </c>
      <c r="E147" s="272">
        <f>IF(E$54=0,0,E$54/ISI_fec!E$54)</f>
        <v>0.58476288688349165</v>
      </c>
      <c r="F147" s="272">
        <f>IF(F$54=0,0,F$54/ISI_fec!F$54)</f>
        <v>0.58166824543130313</v>
      </c>
      <c r="G147" s="272">
        <f>IF(G$54=0,0,G$54/ISI_fec!G$54)</f>
        <v>0.58756837121602223</v>
      </c>
      <c r="H147" s="272">
        <f>IF(H$54=0,0,H$54/ISI_fec!H$54)</f>
        <v>0.59180379259659999</v>
      </c>
      <c r="I147" s="272">
        <f>IF(I$54=0,0,I$54/ISI_fec!I$54)</f>
        <v>0.5974340557235982</v>
      </c>
      <c r="J147" s="272">
        <f>IF(J$54=0,0,J$54/ISI_fec!J$54)</f>
        <v>0.60072822054905672</v>
      </c>
      <c r="K147" s="272">
        <f>IF(K$54=0,0,K$54/ISI_fec!K$54)</f>
        <v>0.60721203909073962</v>
      </c>
      <c r="L147" s="272">
        <f>IF(L$54=0,0,L$54/ISI_fec!L$54)</f>
        <v>0.61761728180099229</v>
      </c>
      <c r="M147" s="272">
        <f>IF(M$54=0,0,M$54/ISI_fec!M$54)</f>
        <v>0.61801066741971777</v>
      </c>
      <c r="N147" s="272">
        <f>IF(N$54=0,0,N$54/ISI_fec!N$54)</f>
        <v>0.61531315923079988</v>
      </c>
      <c r="O147" s="272">
        <f>IF(O$54=0,0,O$54/ISI_fec!O$54)</f>
        <v>0.61552087620268925</v>
      </c>
      <c r="P147" s="272">
        <f>IF(P$54=0,0,P$54/ISI_fec!P$54)</f>
        <v>0.61963908747677965</v>
      </c>
      <c r="Q147" s="272">
        <f>IF(Q$54=0,0,Q$54/ISI_fec!Q$54)</f>
        <v>0.62110067069072117</v>
      </c>
      <c r="R147" s="272">
        <f>IF(R$54=0,0,R$54/ISI_fec!R$54)</f>
        <v>0.6221816048141221</v>
      </c>
      <c r="S147" s="272">
        <f>IF(S$54=0,0,S$54/ISI_fec!S$54)</f>
        <v>0.62193441765273294</v>
      </c>
      <c r="T147" s="272">
        <f>IF(T$54=0,0,T$54/ISI_fec!T$54)</f>
        <v>0.62158130220687702</v>
      </c>
      <c r="U147" s="272">
        <f>IF(U$54=0,0,U$54/ISI_fec!U$54)</f>
        <v>0.62448662973525282</v>
      </c>
      <c r="V147" s="272">
        <f>IF(V$54=0,0,V$54/ISI_fec!V$54)</f>
        <v>0.62142430154103145</v>
      </c>
      <c r="W147" s="272">
        <f>IF(W$54=0,0,W$54/ISI_fec!W$54)</f>
        <v>0.62030075241602767</v>
      </c>
      <c r="X147" s="272">
        <f>IF(X$54=0,0,X$54/ISI_fec!X$54)</f>
        <v>0.62594406011853898</v>
      </c>
      <c r="Y147" s="272">
        <f>IF(Y$54=0,0,Y$54/ISI_fec!Y$54)</f>
        <v>0.6300624529339004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0.49396084414418234</v>
      </c>
      <c r="C148" s="273">
        <f>IF(C$55=0,0,C$55/ISI_fec!C$55)</f>
        <v>0.49396084414418229</v>
      </c>
      <c r="D148" s="273">
        <f>IF(D$55=0,0,D$55/ISI_fec!D$55)</f>
        <v>0.49396084414418256</v>
      </c>
      <c r="E148" s="273">
        <f>IF(E$55=0,0,E$55/ISI_fec!E$55)</f>
        <v>0.49396084414418245</v>
      </c>
      <c r="F148" s="273">
        <f>IF(F$55=0,0,F$55/ISI_fec!F$55)</f>
        <v>0.49396084414418229</v>
      </c>
      <c r="G148" s="273">
        <f>IF(G$55=0,0,G$55/ISI_fec!G$55)</f>
        <v>0.49956475972976411</v>
      </c>
      <c r="H148" s="273">
        <f>IF(H$55=0,0,H$55/ISI_fec!H$55)</f>
        <v>0.50115300093147364</v>
      </c>
      <c r="I148" s="273">
        <f>IF(I$55=0,0,I$55/ISI_fec!I$55)</f>
        <v>0.50603770083832644</v>
      </c>
      <c r="J148" s="273">
        <f>IF(J$55=0,0,J$55/ISI_fec!J$55)</f>
        <v>0.50865255980956681</v>
      </c>
      <c r="K148" s="273">
        <f>IF(K$55=0,0,K$55/ISI_fec!K$55)</f>
        <v>0.5086525598095667</v>
      </c>
      <c r="L148" s="273">
        <f>IF(L$55=0,0,L$55/ISI_fec!L$55)</f>
        <v>0.50865255980956647</v>
      </c>
      <c r="M148" s="273">
        <f>IF(M$55=0,0,M$55/ISI_fec!M$55)</f>
        <v>0.50865255980956692</v>
      </c>
      <c r="N148" s="273">
        <f>IF(N$55=0,0,N$55/ISI_fec!N$55)</f>
        <v>0.5086525598095667</v>
      </c>
      <c r="O148" s="273">
        <f>IF(O$55=0,0,O$55/ISI_fec!O$55)</f>
        <v>0.50865255980956681</v>
      </c>
      <c r="P148" s="273">
        <f>IF(P$55=0,0,P$55/ISI_fec!P$55)</f>
        <v>0.5086525598095667</v>
      </c>
      <c r="Q148" s="273">
        <f>IF(Q$55=0,0,Q$55/ISI_fec!Q$55)</f>
        <v>0.5086525598095667</v>
      </c>
      <c r="R148" s="273">
        <f>IF(R$55=0,0,R$55/ISI_fec!R$55)</f>
        <v>0.5086525598095667</v>
      </c>
      <c r="S148" s="273">
        <f>IF(S$55=0,0,S$55/ISI_fec!S$55)</f>
        <v>0.50865255980956658</v>
      </c>
      <c r="T148" s="273">
        <f>IF(T$55=0,0,T$55/ISI_fec!T$55)</f>
        <v>0.50865255980956681</v>
      </c>
      <c r="U148" s="273">
        <f>IF(U$55=0,0,U$55/ISI_fec!U$55)</f>
        <v>0.5086525598095667</v>
      </c>
      <c r="V148" s="273">
        <f>IF(V$55=0,0,V$55/ISI_fec!V$55)</f>
        <v>0.5086525598095667</v>
      </c>
      <c r="W148" s="273">
        <f>IF(W$55=0,0,W$55/ISI_fec!W$55)</f>
        <v>0.5086525598095667</v>
      </c>
      <c r="X148" s="273">
        <f>IF(X$55=0,0,X$55/ISI_fec!X$55)</f>
        <v>0.5086525598095667</v>
      </c>
      <c r="Y148" s="273">
        <f>IF(Y$55=0,0,Y$55/ISI_fec!Y$55)</f>
        <v>0.5086525598095667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0.1281846453792283</v>
      </c>
      <c r="C149" s="274">
        <f>IF(C$56=0,0,C$56/ISI_fec!C$56)</f>
        <v>0.12818464537922827</v>
      </c>
      <c r="D149" s="274">
        <f>IF(D$56=0,0,D$56/ISI_fec!D$56)</f>
        <v>0.12818464537922833</v>
      </c>
      <c r="E149" s="274">
        <f>IF(E$56=0,0,E$56/ISI_fec!E$56)</f>
        <v>0.12818464537922836</v>
      </c>
      <c r="F149" s="274">
        <f>IF(F$56=0,0,F$56/ISI_fec!F$56)</f>
        <v>0.12818464537922833</v>
      </c>
      <c r="G149" s="274">
        <f>IF(G$56=0,0,G$56/ISI_fec!G$56)</f>
        <v>0.130051036365923</v>
      </c>
      <c r="H149" s="274">
        <f>IF(H$56=0,0,H$56/ISI_fec!H$56)</f>
        <v>0.13005103636592288</v>
      </c>
      <c r="I149" s="274">
        <f>IF(I$56=0,0,I$56/ISI_fec!I$56)</f>
        <v>0.13199719931929327</v>
      </c>
      <c r="J149" s="274">
        <f>IF(J$56=0,0,J$56/ISI_fec!J$56)</f>
        <v>0.13199719931929335</v>
      </c>
      <c r="K149" s="274">
        <f>IF(K$56=0,0,K$56/ISI_fec!K$56)</f>
        <v>0.13199719931929335</v>
      </c>
      <c r="L149" s="274">
        <f>IF(L$56=0,0,L$56/ISI_fec!L$56)</f>
        <v>0.13199719931929335</v>
      </c>
      <c r="M149" s="274">
        <f>IF(M$56=0,0,M$56/ISI_fec!M$56)</f>
        <v>0.13199719931929338</v>
      </c>
      <c r="N149" s="274">
        <f>IF(N$56=0,0,N$56/ISI_fec!N$56)</f>
        <v>0.13199719931929332</v>
      </c>
      <c r="O149" s="274">
        <f>IF(O$56=0,0,O$56/ISI_fec!O$56)</f>
        <v>0.13199719931929335</v>
      </c>
      <c r="P149" s="274">
        <f>IF(P$56=0,0,P$56/ISI_fec!P$56)</f>
        <v>0.13199719931929335</v>
      </c>
      <c r="Q149" s="274">
        <f>IF(Q$56=0,0,Q$56/ISI_fec!Q$56)</f>
        <v>0.13199719931929332</v>
      </c>
      <c r="R149" s="274">
        <f>IF(R$56=0,0,R$56/ISI_fec!R$56)</f>
        <v>0.13199719931929335</v>
      </c>
      <c r="S149" s="274">
        <f>IF(S$56=0,0,S$56/ISI_fec!S$56)</f>
        <v>0.13199719931929335</v>
      </c>
      <c r="T149" s="274">
        <f>IF(T$56=0,0,T$56/ISI_fec!T$56)</f>
        <v>0.13199719931929335</v>
      </c>
      <c r="U149" s="274">
        <f>IF(U$56=0,0,U$56/ISI_fec!U$56)</f>
        <v>0.13199719931929335</v>
      </c>
      <c r="V149" s="274">
        <f>IF(V$56=0,0,V$56/ISI_fec!V$56)</f>
        <v>0.13199719931929338</v>
      </c>
      <c r="W149" s="274">
        <f>IF(W$56=0,0,W$56/ISI_fec!W$56)</f>
        <v>0.1319971993192933</v>
      </c>
      <c r="X149" s="274">
        <f>IF(X$56=0,0,X$56/ISI_fec!X$56)</f>
        <v>0.13199719931929332</v>
      </c>
      <c r="Y149" s="274">
        <f>IF(Y$56=0,0,Y$56/ISI_fec!Y$56)</f>
        <v>0.13199719931929335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0.70929995478344399</v>
      </c>
      <c r="C150" s="274">
        <f>IF(C$57=0,0,C$57/ISI_fec!C$57)</f>
        <v>0.70929995478344421</v>
      </c>
      <c r="D150" s="274">
        <f>IF(D$57=0,0,D$57/ISI_fec!D$57)</f>
        <v>0.7092999547834441</v>
      </c>
      <c r="E150" s="274">
        <f>IF(E$57=0,0,E$57/ISI_fec!E$57)</f>
        <v>0.7092999547834441</v>
      </c>
      <c r="F150" s="274">
        <f>IF(F$57=0,0,F$57/ISI_fec!F$57)</f>
        <v>0.70929995478344399</v>
      </c>
      <c r="G150" s="274">
        <f>IF(G$57=0,0,G$57/ISI_fec!G$57)</f>
        <v>0.71498596122083302</v>
      </c>
      <c r="H150" s="274">
        <f>IF(H$57=0,0,H$57/ISI_fec!H$57)</f>
        <v>0.7196274869036462</v>
      </c>
      <c r="I150" s="274">
        <f>IF(I$57=0,0,I$57/ISI_fec!I$57)</f>
        <v>0.72428074012901467</v>
      </c>
      <c r="J150" s="274">
        <f>IF(J$57=0,0,J$57/ISI_fec!J$57)</f>
        <v>0.7284686680318464</v>
      </c>
      <c r="K150" s="274">
        <f>IF(K$57=0,0,K$57/ISI_fec!K$57)</f>
        <v>0.73039643111488906</v>
      </c>
      <c r="L150" s="274">
        <f>IF(L$57=0,0,L$57/ISI_fec!L$57)</f>
        <v>0.73039643111488917</v>
      </c>
      <c r="M150" s="274">
        <f>IF(M$57=0,0,M$57/ISI_fec!M$57)</f>
        <v>0.73039643111488939</v>
      </c>
      <c r="N150" s="274">
        <f>IF(N$57=0,0,N$57/ISI_fec!N$57)</f>
        <v>0.73039643111488961</v>
      </c>
      <c r="O150" s="274">
        <f>IF(O$57=0,0,O$57/ISI_fec!O$57)</f>
        <v>0.73039643111488883</v>
      </c>
      <c r="P150" s="274">
        <f>IF(P$57=0,0,P$57/ISI_fec!P$57)</f>
        <v>0.73039643111488917</v>
      </c>
      <c r="Q150" s="274">
        <f>IF(Q$57=0,0,Q$57/ISI_fec!Q$57)</f>
        <v>0.73039643111488928</v>
      </c>
      <c r="R150" s="274">
        <f>IF(R$57=0,0,R$57/ISI_fec!R$57)</f>
        <v>0.73039643111488883</v>
      </c>
      <c r="S150" s="274">
        <f>IF(S$57=0,0,S$57/ISI_fec!S$57)</f>
        <v>0.73039643111488883</v>
      </c>
      <c r="T150" s="274">
        <f>IF(T$57=0,0,T$57/ISI_fec!T$57)</f>
        <v>0.73039643111488883</v>
      </c>
      <c r="U150" s="274">
        <f>IF(U$57=0,0,U$57/ISI_fec!U$57)</f>
        <v>0.73039643111488928</v>
      </c>
      <c r="V150" s="274">
        <f>IF(V$57=0,0,V$57/ISI_fec!V$57)</f>
        <v>0.73039643111488906</v>
      </c>
      <c r="W150" s="274">
        <f>IF(W$57=0,0,W$57/ISI_fec!W$57)</f>
        <v>0.73039643111488906</v>
      </c>
      <c r="X150" s="274">
        <f>IF(X$57=0,0,X$57/ISI_fec!X$57)</f>
        <v>0.73039643111488906</v>
      </c>
      <c r="Y150" s="274">
        <f>IF(Y$57=0,0,Y$57/ISI_fec!Y$57)</f>
        <v>0.73039643111488917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0.489184306684951</v>
      </c>
      <c r="C151" s="274">
        <f>IF(C$58=0,0,C$58/ISI_fec!C$58)</f>
        <v>0.48918430668495122</v>
      </c>
      <c r="D151" s="274">
        <f>IF(D$58=0,0,D$58/ISI_fec!D$58)</f>
        <v>0.48918430668495111</v>
      </c>
      <c r="E151" s="274">
        <f>IF(E$58=0,0,E$58/ISI_fec!E$58)</f>
        <v>0.48918430668495111</v>
      </c>
      <c r="F151" s="274">
        <f>IF(F$58=0,0,F$58/ISI_fec!F$58)</f>
        <v>0.48918430668495122</v>
      </c>
      <c r="G151" s="274">
        <f>IF(G$58=0,0,G$58/ISI_fec!G$58)</f>
        <v>0.49630691624655771</v>
      </c>
      <c r="H151" s="274">
        <f>IF(H$58=0,0,H$58/ISI_fec!H$58)</f>
        <v>0.49630691624655765</v>
      </c>
      <c r="I151" s="274">
        <f>IF(I$58=0,0,I$58/ISI_fec!I$58)</f>
        <v>0.50373395536051624</v>
      </c>
      <c r="J151" s="274">
        <f>IF(J$58=0,0,J$58/ISI_fec!J$58)</f>
        <v>0.50373395536051635</v>
      </c>
      <c r="K151" s="274">
        <f>IF(K$58=0,0,K$58/ISI_fec!K$58)</f>
        <v>0.50373395536051646</v>
      </c>
      <c r="L151" s="274">
        <f>IF(L$58=0,0,L$58/ISI_fec!L$58)</f>
        <v>0.50373395536051646</v>
      </c>
      <c r="M151" s="274">
        <f>IF(M$58=0,0,M$58/ISI_fec!M$58)</f>
        <v>0.50373395536051635</v>
      </c>
      <c r="N151" s="274">
        <f>IF(N$58=0,0,N$58/ISI_fec!N$58)</f>
        <v>0.50373395536051646</v>
      </c>
      <c r="O151" s="274">
        <f>IF(O$58=0,0,O$58/ISI_fec!O$58)</f>
        <v>0.50373395536051635</v>
      </c>
      <c r="P151" s="274">
        <f>IF(P$58=0,0,P$58/ISI_fec!P$58)</f>
        <v>0.50373395536051624</v>
      </c>
      <c r="Q151" s="274">
        <f>IF(Q$58=0,0,Q$58/ISI_fec!Q$58)</f>
        <v>0.50373395536051635</v>
      </c>
      <c r="R151" s="274">
        <f>IF(R$58=0,0,R$58/ISI_fec!R$58)</f>
        <v>0.50373395536051646</v>
      </c>
      <c r="S151" s="274">
        <f>IF(S$58=0,0,S$58/ISI_fec!S$58)</f>
        <v>0.50373395536051635</v>
      </c>
      <c r="T151" s="274">
        <f>IF(T$58=0,0,T$58/ISI_fec!T$58)</f>
        <v>0.50373395536051624</v>
      </c>
      <c r="U151" s="274">
        <f>IF(U$58=0,0,U$58/ISI_fec!U$58)</f>
        <v>0.50373395536051624</v>
      </c>
      <c r="V151" s="274">
        <f>IF(V$58=0,0,V$58/ISI_fec!V$58)</f>
        <v>0.50373395536051624</v>
      </c>
      <c r="W151" s="274">
        <f>IF(W$58=0,0,W$58/ISI_fec!W$58)</f>
        <v>0.50373395536051613</v>
      </c>
      <c r="X151" s="274">
        <f>IF(X$58=0,0,X$58/ISI_fec!X$58)</f>
        <v>0.50373395536051635</v>
      </c>
      <c r="Y151" s="274">
        <f>IF(Y$58=0,0,Y$58/ISI_fec!Y$58)</f>
        <v>0.50373395536051624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0.78352299068631159</v>
      </c>
      <c r="C152" s="275">
        <f>IF(C$59=0,0,C$59/ISI_fec!C$59)</f>
        <v>0.77880616524708901</v>
      </c>
      <c r="D152" s="275">
        <f>IF(D$59=0,0,D$59/ISI_fec!D$59)</f>
        <v>0.79599705787636565</v>
      </c>
      <c r="E152" s="275">
        <f>IF(E$59=0,0,E$59/ISI_fec!E$59)</f>
        <v>0.80206470178937517</v>
      </c>
      <c r="F152" s="275">
        <f>IF(F$59=0,0,F$59/ISI_fec!F$59)</f>
        <v>0.80220150915902966</v>
      </c>
      <c r="G152" s="275">
        <f>IF(G$59=0,0,G$59/ISI_fec!G$59)</f>
        <v>0.8204148087624018</v>
      </c>
      <c r="H152" s="275">
        <f>IF(H$59=0,0,H$59/ISI_fec!H$59)</f>
        <v>0.83011893118682722</v>
      </c>
      <c r="I152" s="275">
        <f>IF(I$59=0,0,I$59/ISI_fec!I$59)</f>
        <v>0.8094755874496965</v>
      </c>
      <c r="J152" s="275">
        <f>IF(J$59=0,0,J$59/ISI_fec!J$59)</f>
        <v>0.82029834250129352</v>
      </c>
      <c r="K152" s="275">
        <f>IF(K$59=0,0,K$59/ISI_fec!K$59)</f>
        <v>0.8462165329004423</v>
      </c>
      <c r="L152" s="275">
        <f>IF(L$59=0,0,L$59/ISI_fec!L$59)</f>
        <v>0.8499564663703939</v>
      </c>
      <c r="M152" s="275">
        <f>IF(M$59=0,0,M$59/ISI_fec!M$59)</f>
        <v>0.88222833116432742</v>
      </c>
      <c r="N152" s="275">
        <f>IF(N$59=0,0,N$59/ISI_fec!N$59)</f>
        <v>0.90785093474093592</v>
      </c>
      <c r="O152" s="275">
        <f>IF(O$59=0,0,O$59/ISI_fec!O$59)</f>
        <v>0.9258529024486305</v>
      </c>
      <c r="P152" s="275">
        <f>IF(P$59=0,0,P$59/ISI_fec!P$59)</f>
        <v>0.93745148032715242</v>
      </c>
      <c r="Q152" s="275">
        <f>IF(Q$59=0,0,Q$59/ISI_fec!Q$59)</f>
        <v>0.94936078401913249</v>
      </c>
      <c r="R152" s="275">
        <f>IF(R$59=0,0,R$59/ISI_fec!R$59)</f>
        <v>0.96195809172627533</v>
      </c>
      <c r="S152" s="275">
        <f>IF(S$59=0,0,S$59/ISI_fec!S$59)</f>
        <v>0.97013041059281091</v>
      </c>
      <c r="T152" s="275">
        <f>IF(T$59=0,0,T$59/ISI_fec!T$59)</f>
        <v>0.97999483993027003</v>
      </c>
      <c r="U152" s="275">
        <f>IF(U$59=0,0,U$59/ISI_fec!U$59)</f>
        <v>0.98927761611449139</v>
      </c>
      <c r="V152" s="275">
        <f>IF(V$59=0,0,V$59/ISI_fec!V$59)</f>
        <v>0.99856939948875945</v>
      </c>
      <c r="W152" s="275">
        <f>IF(W$59=0,0,W$59/ISI_fec!W$59)</f>
        <v>0.9997445568283182</v>
      </c>
      <c r="X152" s="275">
        <f>IF(X$59=0,0,X$59/ISI_fec!X$59)</f>
        <v>1.0140305906369078</v>
      </c>
      <c r="Y152" s="275">
        <f>IF(Y$59=0,0,Y$59/ISI_fec!Y$59)</f>
        <v>1.0175162117918961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0.43743481814208046</v>
      </c>
      <c r="C153" s="276">
        <f>IF(C$65=0,0,C$65/ISI_fec!C$65)</f>
        <v>0.43734528124450378</v>
      </c>
      <c r="D153" s="276">
        <f>IF(D$65=0,0,D$65/ISI_fec!D$65)</f>
        <v>0.43766939540805244</v>
      </c>
      <c r="E153" s="276">
        <f>IF(E$65=0,0,E$65/ISI_fec!E$65)</f>
        <v>0.44153394144446778</v>
      </c>
      <c r="F153" s="276">
        <f>IF(F$65=0,0,F$65/ISI_fec!F$65)</f>
        <v>0.43870348796742187</v>
      </c>
      <c r="G153" s="276">
        <f>IF(G$65=0,0,G$65/ISI_fec!G$65)</f>
        <v>0.44294685174619386</v>
      </c>
      <c r="H153" s="276">
        <f>IF(H$65=0,0,H$65/ISI_fec!H$65)</f>
        <v>0.4435981183139589</v>
      </c>
      <c r="I153" s="276">
        <f>IF(I$65=0,0,I$65/ISI_fec!I$65)</f>
        <v>0.4491759959284386</v>
      </c>
      <c r="J153" s="276">
        <f>IF(J$65=0,0,J$65/ISI_fec!J$65)</f>
        <v>0.45241596917240673</v>
      </c>
      <c r="K153" s="276">
        <f>IF(K$65=0,0,K$65/ISI_fec!K$65)</f>
        <v>0.4507780580333936</v>
      </c>
      <c r="L153" s="276">
        <f>IF(L$65=0,0,L$65/ISI_fec!L$65)</f>
        <v>0.46898203600025828</v>
      </c>
      <c r="M153" s="276">
        <f>IF(M$65=0,0,M$65/ISI_fec!M$65)</f>
        <v>0.46757729088103284</v>
      </c>
      <c r="N153" s="276">
        <f>IF(N$65=0,0,N$65/ISI_fec!N$65)</f>
        <v>0.46245034628560377</v>
      </c>
      <c r="O153" s="276">
        <f>IF(O$65=0,0,O$65/ISI_fec!O$65)</f>
        <v>0.46122111769153284</v>
      </c>
      <c r="P153" s="276">
        <f>IF(P$65=0,0,P$65/ISI_fec!P$65)</f>
        <v>0.46654822204008267</v>
      </c>
      <c r="Q153" s="276">
        <f>IF(Q$65=0,0,Q$65/ISI_fec!Q$65)</f>
        <v>0.46849682465554071</v>
      </c>
      <c r="R153" s="276">
        <f>IF(R$65=0,0,R$65/ISI_fec!R$65)</f>
        <v>0.46626552731897847</v>
      </c>
      <c r="S153" s="276">
        <f>IF(S$65=0,0,S$65/ISI_fec!S$65)</f>
        <v>0.46841494547978085</v>
      </c>
      <c r="T153" s="276">
        <f>IF(T$65=0,0,T$65/ISI_fec!T$65)</f>
        <v>0.46864698940315558</v>
      </c>
      <c r="U153" s="276">
        <f>IF(U$65=0,0,U$65/ISI_fec!U$65)</f>
        <v>0.46851933511322308</v>
      </c>
      <c r="V153" s="276">
        <f>IF(V$65=0,0,V$65/ISI_fec!V$65)</f>
        <v>0.46319252631059271</v>
      </c>
      <c r="W153" s="276">
        <f>IF(W$65=0,0,W$65/ISI_fec!W$65)</f>
        <v>0.46384289395907857</v>
      </c>
      <c r="X153" s="276">
        <f>IF(X$65=0,0,X$65/ISI_fec!X$65)</f>
        <v>0.46510645133106215</v>
      </c>
      <c r="Y153" s="276">
        <f>IF(Y$65=0,0,Y$65/ISI_fec!Y$65)</f>
        <v>0.47178925232014207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0.70842265171431118</v>
      </c>
      <c r="C154" s="276">
        <f>IF(C$71=0,0,C$71/ISI_fec!C$71)</f>
        <v>0.70842265171431118</v>
      </c>
      <c r="D154" s="276">
        <f>IF(D$71=0,0,D$71/ISI_fec!D$71)</f>
        <v>0.7084226517143114</v>
      </c>
      <c r="E154" s="276">
        <f>IF(E$71=0,0,E$71/ISI_fec!E$71)</f>
        <v>0.70842265171431162</v>
      </c>
      <c r="F154" s="276">
        <f>IF(F$71=0,0,F$71/ISI_fec!F$71)</f>
        <v>0.7084226517143114</v>
      </c>
      <c r="G154" s="276">
        <f>IF(G$71=0,0,G$71/ISI_fec!G$71)</f>
        <v>0.71873741014749337</v>
      </c>
      <c r="H154" s="276">
        <f>IF(H$71=0,0,H$71/ISI_fec!H$71)</f>
        <v>0.71873741014749359</v>
      </c>
      <c r="I154" s="276">
        <f>IF(I$71=0,0,I$71/ISI_fec!I$71)</f>
        <v>0.72949303470779869</v>
      </c>
      <c r="J154" s="276">
        <f>IF(J$71=0,0,J$71/ISI_fec!J$71)</f>
        <v>0.72949303470779892</v>
      </c>
      <c r="K154" s="276">
        <f>IF(K$71=0,0,K$71/ISI_fec!K$71)</f>
        <v>0.72949303470779847</v>
      </c>
      <c r="L154" s="276">
        <f>IF(L$71=0,0,L$71/ISI_fec!L$71)</f>
        <v>0.72949303470779869</v>
      </c>
      <c r="M154" s="276">
        <f>IF(M$71=0,0,M$71/ISI_fec!M$71)</f>
        <v>0.7294930347077988</v>
      </c>
      <c r="N154" s="276">
        <f>IF(N$71=0,0,N$71/ISI_fec!N$71)</f>
        <v>0.7294930347077988</v>
      </c>
      <c r="O154" s="276">
        <f>IF(O$71=0,0,O$71/ISI_fec!O$71)</f>
        <v>0.7294930347077988</v>
      </c>
      <c r="P154" s="276">
        <f>IF(P$71=0,0,P$71/ISI_fec!P$71)</f>
        <v>0.72949303470779847</v>
      </c>
      <c r="Q154" s="276">
        <f>IF(Q$71=0,0,Q$71/ISI_fec!Q$71)</f>
        <v>0.72949303470779825</v>
      </c>
      <c r="R154" s="276">
        <f>IF(R$71=0,0,R$71/ISI_fec!R$71)</f>
        <v>0.72949303470779858</v>
      </c>
      <c r="S154" s="276">
        <f>IF(S$71=0,0,S$71/ISI_fec!S$71)</f>
        <v>0.72949303470779858</v>
      </c>
      <c r="T154" s="276">
        <f>IF(T$71=0,0,T$71/ISI_fec!T$71)</f>
        <v>0.72949303470779869</v>
      </c>
      <c r="U154" s="276">
        <f>IF(U$71=0,0,U$71/ISI_fec!U$71)</f>
        <v>0.72949303470779858</v>
      </c>
      <c r="V154" s="276">
        <f>IF(V$71=0,0,V$71/ISI_fec!V$71)</f>
        <v>0.72949303470779869</v>
      </c>
      <c r="W154" s="276">
        <f>IF(W$71=0,0,W$71/ISI_fec!W$71)</f>
        <v>0.72949303470779869</v>
      </c>
      <c r="X154" s="276">
        <f>IF(X$71=0,0,X$71/ISI_fec!X$71)</f>
        <v>0.72949303470779869</v>
      </c>
      <c r="Y154" s="276">
        <f>IF(Y$71=0,0,Y$71/ISI_fec!Y$71)</f>
        <v>0.72949303470779869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0.53718961684479405</v>
      </c>
      <c r="C155" s="276">
        <f>IF(C$72=0,0,C$72/ISI_fec!C$72)</f>
        <v>0.54320972827024061</v>
      </c>
      <c r="D155" s="276">
        <f>IF(D$72=0,0,D$72/ISI_fec!D$72)</f>
        <v>0.55284260664843898</v>
      </c>
      <c r="E155" s="276">
        <f>IF(E$72=0,0,E$72/ISI_fec!E$72)</f>
        <v>0.55191968160508065</v>
      </c>
      <c r="F155" s="276">
        <f>IF(F$72=0,0,F$72/ISI_fec!F$72)</f>
        <v>0.54361721451458245</v>
      </c>
      <c r="G155" s="276">
        <f>IF(G$72=0,0,G$72/ISI_fec!G$72)</f>
        <v>0.55613192425433988</v>
      </c>
      <c r="H155" s="276">
        <f>IF(H$72=0,0,H$72/ISI_fec!H$72)</f>
        <v>0.56834964000200061</v>
      </c>
      <c r="I155" s="276">
        <f>IF(I$72=0,0,I$72/ISI_fec!I$72)</f>
        <v>0.57140162419593032</v>
      </c>
      <c r="J155" s="276">
        <f>IF(J$72=0,0,J$72/ISI_fec!J$72)</f>
        <v>0.57707886923721363</v>
      </c>
      <c r="K155" s="276">
        <f>IF(K$72=0,0,K$72/ISI_fec!K$72)</f>
        <v>0.58740639860237076</v>
      </c>
      <c r="L155" s="276">
        <f>IF(L$72=0,0,L$72/ISI_fec!L$72)</f>
        <v>0.58236375594715672</v>
      </c>
      <c r="M155" s="276">
        <f>IF(M$72=0,0,M$72/ISI_fec!M$72)</f>
        <v>0.58531297411997918</v>
      </c>
      <c r="N155" s="276">
        <f>IF(N$72=0,0,N$72/ISI_fec!N$72)</f>
        <v>0.58838923953010902</v>
      </c>
      <c r="O155" s="276">
        <f>IF(O$72=0,0,O$72/ISI_fec!O$72)</f>
        <v>0.58731439938849761</v>
      </c>
      <c r="P155" s="276">
        <f>IF(P$72=0,0,P$72/ISI_fec!P$72)</f>
        <v>0.59165951147134122</v>
      </c>
      <c r="Q155" s="276">
        <f>IF(Q$72=0,0,Q$72/ISI_fec!Q$72)</f>
        <v>0.59264220448941907</v>
      </c>
      <c r="R155" s="276">
        <f>IF(R$72=0,0,R$72/ISI_fec!R$72)</f>
        <v>0.59381829697530519</v>
      </c>
      <c r="S155" s="276">
        <f>IF(S$72=0,0,S$72/ISI_fec!S$72)</f>
        <v>0.59308450427365411</v>
      </c>
      <c r="T155" s="276">
        <f>IF(T$72=0,0,T$72/ISI_fec!T$72)</f>
        <v>0.59243656734354688</v>
      </c>
      <c r="U155" s="276">
        <f>IF(U$72=0,0,U$72/ISI_fec!U$72)</f>
        <v>0.59612939728540448</v>
      </c>
      <c r="V155" s="276">
        <f>IF(V$72=0,0,V$72/ISI_fec!V$72)</f>
        <v>0.5956563684673738</v>
      </c>
      <c r="W155" s="276">
        <f>IF(W$72=0,0,W$72/ISI_fec!W$72)</f>
        <v>0.59112557058555293</v>
      </c>
      <c r="X155" s="276">
        <f>IF(X$72=0,0,X$72/ISI_fec!X$72)</f>
        <v>0.6010679617029665</v>
      </c>
      <c r="Y155" s="276">
        <f>IF(Y$72=0,0,Y$72/ISI_fec!Y$72)</f>
        <v>0.59870978720715884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0.55606412662850868</v>
      </c>
      <c r="C156" s="277">
        <f>IF(C$79=0,0,C$79/ISI_fec!C$79)</f>
        <v>0.5481306299017521</v>
      </c>
      <c r="D156" s="277">
        <f>IF(D$79=0,0,D$79/ISI_fec!D$79)</f>
        <v>0.55410641751806644</v>
      </c>
      <c r="E156" s="277">
        <f>IF(E$79=0,0,E$79/ISI_fec!E$79)</f>
        <v>0.55698005561972042</v>
      </c>
      <c r="F156" s="277">
        <f>IF(F$79=0,0,F$79/ISI_fec!F$79)</f>
        <v>0.55555409907809561</v>
      </c>
      <c r="G156" s="277">
        <f>IF(G$79=0,0,G$79/ISI_fec!G$79)</f>
        <v>0.55414947727717323</v>
      </c>
      <c r="H156" s="277">
        <f>IF(H$79=0,0,H$79/ISI_fec!H$79)</f>
        <v>0.5559782352161623</v>
      </c>
      <c r="I156" s="277">
        <f>IF(I$79=0,0,I$79/ISI_fec!I$79)</f>
        <v>0.55780810077495846</v>
      </c>
      <c r="J156" s="277">
        <f>IF(J$79=0,0,J$79/ISI_fec!J$79)</f>
        <v>0.55945172595783543</v>
      </c>
      <c r="K156" s="277">
        <f>IF(K$79=0,0,K$79/ISI_fec!K$79)</f>
        <v>0.56242391090339827</v>
      </c>
      <c r="L156" s="277">
        <f>IF(L$79=0,0,L$79/ISI_fec!L$79)</f>
        <v>0.58119206925864031</v>
      </c>
      <c r="M156" s="277">
        <f>IF(M$79=0,0,M$79/ISI_fec!M$79)</f>
        <v>0.58878145949814997</v>
      </c>
      <c r="N156" s="277">
        <f>IF(N$79=0,0,N$79/ISI_fec!N$79)</f>
        <v>0.59105800278230647</v>
      </c>
      <c r="O156" s="277">
        <f>IF(O$79=0,0,O$79/ISI_fec!O$79)</f>
        <v>0.58641476410988902</v>
      </c>
      <c r="P156" s="277">
        <f>IF(P$79=0,0,P$79/ISI_fec!P$79)</f>
        <v>0.58458731132437625</v>
      </c>
      <c r="Q156" s="277">
        <f>IF(Q$79=0,0,Q$79/ISI_fec!Q$79)</f>
        <v>0.58452714625269986</v>
      </c>
      <c r="R156" s="277">
        <f>IF(R$79=0,0,R$79/ISI_fec!R$79)</f>
        <v>0.58545411189211227</v>
      </c>
      <c r="S156" s="277">
        <f>IF(S$79=0,0,S$79/ISI_fec!S$79)</f>
        <v>0.58728327164191385</v>
      </c>
      <c r="T156" s="277">
        <f>IF(T$79=0,0,T$79/ISI_fec!T$79)</f>
        <v>0.58445721924899163</v>
      </c>
      <c r="U156" s="277">
        <f>IF(U$79=0,0,U$79/ISI_fec!U$79)</f>
        <v>0.58907316785703778</v>
      </c>
      <c r="V156" s="277">
        <f>IF(V$79=0,0,V$79/ISI_fec!V$79)</f>
        <v>0.58511138658945328</v>
      </c>
      <c r="W156" s="277">
        <f>IF(W$79=0,0,W$79/ISI_fec!W$79)</f>
        <v>0.58134617118550191</v>
      </c>
      <c r="X156" s="277">
        <f>IF(X$79=0,0,X$79/ISI_fec!X$79)</f>
        <v>0.58746672232834696</v>
      </c>
      <c r="Y156" s="277">
        <f>IF(Y$79=0,0,Y$79/ISI_fec!Y$79)</f>
        <v>0.58728748961109034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CZ: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12671.196920974668</v>
      </c>
      <c r="C5" s="223">
        <f t="shared" si="0"/>
        <v>13614.74806030278</v>
      </c>
      <c r="D5" s="223">
        <f t="shared" si="0"/>
        <v>12469.459785401366</v>
      </c>
      <c r="E5" s="223">
        <f t="shared" si="0"/>
        <v>12245.888089870541</v>
      </c>
      <c r="F5" s="223">
        <f t="shared" si="0"/>
        <v>12445.986288230804</v>
      </c>
      <c r="G5" s="223">
        <f t="shared" si="0"/>
        <v>11737.0704446405</v>
      </c>
      <c r="H5" s="223">
        <f t="shared" si="0"/>
        <v>11974.711043553323</v>
      </c>
      <c r="I5" s="223">
        <f t="shared" si="0"/>
        <v>11629.074032068469</v>
      </c>
      <c r="J5" s="223">
        <f t="shared" si="0"/>
        <v>10941.086883895759</v>
      </c>
      <c r="K5" s="223">
        <f t="shared" si="0"/>
        <v>8820.0590359241924</v>
      </c>
      <c r="L5" s="223">
        <f t="shared" si="0"/>
        <v>7549.8526055191051</v>
      </c>
      <c r="M5" s="223">
        <f t="shared" si="0"/>
        <v>7790.5899809384346</v>
      </c>
      <c r="N5" s="223">
        <f t="shared" si="0"/>
        <v>7307.4068328501889</v>
      </c>
      <c r="O5" s="223">
        <f t="shared" si="0"/>
        <v>7238.9208249766825</v>
      </c>
      <c r="P5" s="223">
        <f t="shared" si="0"/>
        <v>7218.667178179413</v>
      </c>
      <c r="Q5" s="223">
        <f t="shared" si="0"/>
        <v>7004.5524771497821</v>
      </c>
      <c r="R5" s="223">
        <f t="shared" si="0"/>
        <v>7024.9425556788192</v>
      </c>
      <c r="S5" s="223">
        <f t="shared" si="0"/>
        <v>6568.8350496547773</v>
      </c>
      <c r="T5" s="223">
        <f t="shared" si="0"/>
        <v>6990.4557559168006</v>
      </c>
      <c r="U5" s="223">
        <f t="shared" si="0"/>
        <v>6089.3683721701927</v>
      </c>
      <c r="V5" s="223">
        <f t="shared" si="0"/>
        <v>6274.8763143177057</v>
      </c>
      <c r="W5" s="223">
        <f t="shared" si="0"/>
        <v>6961.9782406653667</v>
      </c>
      <c r="X5" s="223">
        <f t="shared" si="0"/>
        <v>5901.4202724075076</v>
      </c>
      <c r="Y5" s="223">
        <f t="shared" si="0"/>
        <v>4528.1094859919158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2.486965504557372</v>
      </c>
      <c r="C10" s="260">
        <v>2.6644616945567372</v>
      </c>
      <c r="D10" s="260">
        <v>2.6071025529690459</v>
      </c>
      <c r="E10" s="260">
        <v>2.424384743623579</v>
      </c>
      <c r="F10" s="260">
        <v>2.715115171071171</v>
      </c>
      <c r="G10" s="260">
        <v>2.48410464286194</v>
      </c>
      <c r="H10" s="260">
        <v>2.2928362764001071</v>
      </c>
      <c r="I10" s="260">
        <v>2.4779230316109349</v>
      </c>
      <c r="J10" s="260">
        <v>2.3073832201691298</v>
      </c>
      <c r="K10" s="260">
        <v>1.8577204808263461</v>
      </c>
      <c r="L10" s="260">
        <v>1.8224480405321279</v>
      </c>
      <c r="M10" s="260">
        <v>1.57459692052213</v>
      </c>
      <c r="N10" s="260">
        <v>1.1969882666495679</v>
      </c>
      <c r="O10" s="260">
        <v>1.132963837789178</v>
      </c>
      <c r="P10" s="260">
        <v>0.97263500621834997</v>
      </c>
      <c r="Q10" s="260">
        <v>0.8692456368533964</v>
      </c>
      <c r="R10" s="260">
        <v>0.79450460560458447</v>
      </c>
      <c r="S10" s="260">
        <v>0.7345700387269406</v>
      </c>
      <c r="T10" s="260">
        <v>0.69306318503222875</v>
      </c>
      <c r="U10" s="260">
        <v>0.52575204585597357</v>
      </c>
      <c r="V10" s="260">
        <v>0.44749551411430638</v>
      </c>
      <c r="W10" s="260">
        <v>0.53285202959239464</v>
      </c>
      <c r="X10" s="260">
        <v>0.24227231424455981</v>
      </c>
      <c r="Y10" s="260">
        <v>0.1679508833749605</v>
      </c>
      <c r="DA10" s="68" t="s">
        <v>347</v>
      </c>
    </row>
    <row r="11" spans="1:105" ht="12" customHeight="1" x14ac:dyDescent="0.25">
      <c r="A11" s="37" t="s">
        <v>159</v>
      </c>
      <c r="B11" s="226">
        <v>0.14286216824971379</v>
      </c>
      <c r="C11" s="226">
        <v>0.1001978470545863</v>
      </c>
      <c r="D11" s="226">
        <v>9.9154889092389648E-2</v>
      </c>
      <c r="E11" s="226">
        <v>2.8398107116793012E-2</v>
      </c>
      <c r="F11" s="226">
        <v>2.897512029826629E-2</v>
      </c>
      <c r="G11" s="226">
        <v>2.7252436740553349E-2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2.3441033363076591</v>
      </c>
      <c r="C12" s="226">
        <v>2.5642638475021511</v>
      </c>
      <c r="D12" s="226">
        <v>2.5079476638766569</v>
      </c>
      <c r="E12" s="226">
        <v>2.3959866365067861</v>
      </c>
      <c r="F12" s="226">
        <v>2.686140050772905</v>
      </c>
      <c r="G12" s="226">
        <v>2.4568522061213871</v>
      </c>
      <c r="H12" s="226">
        <v>2.2928362764001071</v>
      </c>
      <c r="I12" s="226">
        <v>2.4779230316109349</v>
      </c>
      <c r="J12" s="226">
        <v>2.3073832201691298</v>
      </c>
      <c r="K12" s="226">
        <v>1.8577204808263461</v>
      </c>
      <c r="L12" s="226">
        <v>1.8224480405321279</v>
      </c>
      <c r="M12" s="226">
        <v>1.57459692052213</v>
      </c>
      <c r="N12" s="226">
        <v>1.1969882666495679</v>
      </c>
      <c r="O12" s="226">
        <v>1.132963837789178</v>
      </c>
      <c r="P12" s="226">
        <v>0.97263500621834997</v>
      </c>
      <c r="Q12" s="226">
        <v>0.8692456368533964</v>
      </c>
      <c r="R12" s="226">
        <v>0.79450460560458447</v>
      </c>
      <c r="S12" s="226">
        <v>0.7345700387269406</v>
      </c>
      <c r="T12" s="226">
        <v>0.69306318503222875</v>
      </c>
      <c r="U12" s="226">
        <v>0.52575204585597357</v>
      </c>
      <c r="V12" s="226">
        <v>0.44749551411430638</v>
      </c>
      <c r="W12" s="226">
        <v>0.53285202959239464</v>
      </c>
      <c r="X12" s="226">
        <v>0.24227231424455981</v>
      </c>
      <c r="Y12" s="226">
        <v>0.1679508833749605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2556.5516650589111</v>
      </c>
      <c r="C16" s="261">
        <v>2840.4700976239842</v>
      </c>
      <c r="D16" s="261">
        <v>2332.790043546669</v>
      </c>
      <c r="E16" s="261">
        <v>2206.9257326490078</v>
      </c>
      <c r="F16" s="261">
        <v>2233.2857580177438</v>
      </c>
      <c r="G16" s="261">
        <v>2201.4061640587561</v>
      </c>
      <c r="H16" s="261">
        <v>2156.4544144654469</v>
      </c>
      <c r="I16" s="261">
        <v>2009.4758144611719</v>
      </c>
      <c r="J16" s="261">
        <v>1981.802892866353</v>
      </c>
      <c r="K16" s="261">
        <v>1626.192386799886</v>
      </c>
      <c r="L16" s="261">
        <v>1071.978473186668</v>
      </c>
      <c r="M16" s="261">
        <v>1061.1470066234499</v>
      </c>
      <c r="N16" s="261">
        <v>1058.7912050330681</v>
      </c>
      <c r="O16" s="261">
        <v>1007.889410546245</v>
      </c>
      <c r="P16" s="261">
        <v>951.21431809867363</v>
      </c>
      <c r="Q16" s="261">
        <v>893.66587044692142</v>
      </c>
      <c r="R16" s="261">
        <v>903.78899159271873</v>
      </c>
      <c r="S16" s="261">
        <v>873.26941544115357</v>
      </c>
      <c r="T16" s="261">
        <v>960.32469715181958</v>
      </c>
      <c r="U16" s="261">
        <v>786.83997237801168</v>
      </c>
      <c r="V16" s="261">
        <v>846.3680433702591</v>
      </c>
      <c r="W16" s="261">
        <v>982.78779467973197</v>
      </c>
      <c r="X16" s="261">
        <v>768.38353852809064</v>
      </c>
      <c r="Y16" s="261">
        <v>512.44194434532585</v>
      </c>
      <c r="DA16" s="70" t="s">
        <v>353</v>
      </c>
    </row>
    <row r="17" spans="1:105" ht="12" customHeight="1" x14ac:dyDescent="0.25">
      <c r="A17" s="18" t="s">
        <v>28</v>
      </c>
      <c r="B17" s="230">
        <v>843.75584058266452</v>
      </c>
      <c r="C17" s="230">
        <v>947.81255063137507</v>
      </c>
      <c r="D17" s="230">
        <v>790.25831678260136</v>
      </c>
      <c r="E17" s="230">
        <v>564.10650377102706</v>
      </c>
      <c r="F17" s="230">
        <v>708.39573227601124</v>
      </c>
      <c r="G17" s="230">
        <v>804.96843958250906</v>
      </c>
      <c r="H17" s="230">
        <v>763.3191085089818</v>
      </c>
      <c r="I17" s="230">
        <v>775.31328202131385</v>
      </c>
      <c r="J17" s="230">
        <v>620.25136972376504</v>
      </c>
      <c r="K17" s="230">
        <v>589.26924883588754</v>
      </c>
      <c r="L17" s="230">
        <v>118.31602522067369</v>
      </c>
      <c r="M17" s="230">
        <v>130.00617303229771</v>
      </c>
      <c r="N17" s="230">
        <v>186.21920560799401</v>
      </c>
      <c r="O17" s="230">
        <v>218.6983668962996</v>
      </c>
      <c r="P17" s="230">
        <v>108.70528586125999</v>
      </c>
      <c r="Q17" s="230">
        <v>74.816526693710344</v>
      </c>
      <c r="R17" s="230">
        <v>115.2417691911343</v>
      </c>
      <c r="S17" s="230">
        <v>84.190127469999027</v>
      </c>
      <c r="T17" s="230">
        <v>76.61344969926455</v>
      </c>
      <c r="U17" s="230">
        <v>74.763892822390531</v>
      </c>
      <c r="V17" s="230">
        <v>147.11100706763889</v>
      </c>
      <c r="W17" s="230">
        <v>165.39847733964859</v>
      </c>
      <c r="X17" s="230">
        <v>102.966734498302</v>
      </c>
      <c r="Y17" s="230">
        <v>37.133432275568239</v>
      </c>
      <c r="DA17" s="71" t="s">
        <v>354</v>
      </c>
    </row>
    <row r="18" spans="1:105" ht="12" customHeight="1" x14ac:dyDescent="0.25">
      <c r="A18" s="18" t="s">
        <v>32</v>
      </c>
      <c r="B18" s="230">
        <v>24.039128251752331</v>
      </c>
      <c r="C18" s="230">
        <v>13.1119680113018</v>
      </c>
      <c r="D18" s="230">
        <v>23.24926650078055</v>
      </c>
      <c r="E18" s="230">
        <v>26.593794701661071</v>
      </c>
      <c r="F18" s="230">
        <v>35.706919267715563</v>
      </c>
      <c r="G18" s="230">
        <v>24.269024356493482</v>
      </c>
      <c r="H18" s="230">
        <v>10.534724018213311</v>
      </c>
      <c r="I18" s="230">
        <v>12.389643370871349</v>
      </c>
      <c r="J18" s="230">
        <v>7.9402542619520906</v>
      </c>
      <c r="K18" s="230">
        <v>4.8801677473507299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23.957621067456721</v>
      </c>
      <c r="C19" s="230">
        <v>23.681370396216121</v>
      </c>
      <c r="D19" s="230">
        <v>40.678468281296851</v>
      </c>
      <c r="E19" s="230">
        <v>43.071922243694139</v>
      </c>
      <c r="F19" s="230">
        <v>46.663647007301002</v>
      </c>
      <c r="G19" s="230">
        <v>39.559648651118202</v>
      </c>
      <c r="H19" s="230">
        <v>39.346381960929612</v>
      </c>
      <c r="I19" s="230">
        <v>39.114318410336367</v>
      </c>
      <c r="J19" s="230">
        <v>37.313951102038381</v>
      </c>
      <c r="K19" s="230">
        <v>37.755403515069503</v>
      </c>
      <c r="L19" s="230">
        <v>73.902667271351419</v>
      </c>
      <c r="M19" s="230">
        <v>66.081612804964251</v>
      </c>
      <c r="N19" s="230">
        <v>42.980222369727123</v>
      </c>
      <c r="O19" s="230">
        <v>46.031777258781702</v>
      </c>
      <c r="P19" s="230">
        <v>46.199311924678483</v>
      </c>
      <c r="Q19" s="230">
        <v>47.272166654067753</v>
      </c>
      <c r="R19" s="230">
        <v>47.016136805374792</v>
      </c>
      <c r="S19" s="230">
        <v>49.44253367468967</v>
      </c>
      <c r="T19" s="230">
        <v>49.056623361508812</v>
      </c>
      <c r="U19" s="230">
        <v>44.611842337623258</v>
      </c>
      <c r="V19" s="230">
        <v>37.666716944593219</v>
      </c>
      <c r="W19" s="230">
        <v>47.17819118632714</v>
      </c>
      <c r="X19" s="230">
        <v>33.914735299134563</v>
      </c>
      <c r="Y19" s="230">
        <v>39.600252211460209</v>
      </c>
      <c r="DA19" s="71" t="s">
        <v>356</v>
      </c>
    </row>
    <row r="20" spans="1:105" ht="12" customHeight="1" x14ac:dyDescent="0.25">
      <c r="A20" s="18" t="s">
        <v>36</v>
      </c>
      <c r="B20" s="230">
        <v>1664.799075157038</v>
      </c>
      <c r="C20" s="230">
        <v>1855.8642085850911</v>
      </c>
      <c r="D20" s="230">
        <v>1478.60399198199</v>
      </c>
      <c r="E20" s="230">
        <v>1573.1535119326261</v>
      </c>
      <c r="F20" s="230">
        <v>1442.5194594667159</v>
      </c>
      <c r="G20" s="230">
        <v>1332.609051468635</v>
      </c>
      <c r="H20" s="230">
        <v>1343.254199977323</v>
      </c>
      <c r="I20" s="230">
        <v>1182.65857065865</v>
      </c>
      <c r="J20" s="230">
        <v>1316.2973177785971</v>
      </c>
      <c r="K20" s="230">
        <v>994.28756670157838</v>
      </c>
      <c r="L20" s="230">
        <v>879.75978069464315</v>
      </c>
      <c r="M20" s="230">
        <v>865.05922078618778</v>
      </c>
      <c r="N20" s="230">
        <v>829.59177705534694</v>
      </c>
      <c r="O20" s="230">
        <v>743.15926639116333</v>
      </c>
      <c r="P20" s="230">
        <v>796.30972031273518</v>
      </c>
      <c r="Q20" s="230">
        <v>771.57717709914334</v>
      </c>
      <c r="R20" s="230">
        <v>741.53108559620966</v>
      </c>
      <c r="S20" s="230">
        <v>739.63675429646491</v>
      </c>
      <c r="T20" s="230">
        <v>834.65462409104623</v>
      </c>
      <c r="U20" s="230">
        <v>667.46423721799783</v>
      </c>
      <c r="V20" s="230">
        <v>661.59031935802705</v>
      </c>
      <c r="W20" s="230">
        <v>770.21112615375625</v>
      </c>
      <c r="X20" s="230">
        <v>631.50206873065406</v>
      </c>
      <c r="Y20" s="230">
        <v>435.70825985829742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4742.738028360699</v>
      </c>
      <c r="C22" s="261">
        <v>5318.3208739336696</v>
      </c>
      <c r="D22" s="261">
        <v>4573.9166710068839</v>
      </c>
      <c r="E22" s="261">
        <v>4281.3858630640652</v>
      </c>
      <c r="F22" s="261">
        <v>4197.9509068865182</v>
      </c>
      <c r="G22" s="261">
        <v>4219.2050191402705</v>
      </c>
      <c r="H22" s="261">
        <v>4136.6521817718703</v>
      </c>
      <c r="I22" s="261">
        <v>3842.5283748732732</v>
      </c>
      <c r="J22" s="261">
        <v>3708.877145522506</v>
      </c>
      <c r="K22" s="261">
        <v>3244.7776123964968</v>
      </c>
      <c r="L22" s="261">
        <v>2320.5828750314081</v>
      </c>
      <c r="M22" s="261">
        <v>2346.2369481915121</v>
      </c>
      <c r="N22" s="261">
        <v>2268.652316092508</v>
      </c>
      <c r="O22" s="261">
        <v>2151.4128191075069</v>
      </c>
      <c r="P22" s="261">
        <v>2063.3258889554131</v>
      </c>
      <c r="Q22" s="261">
        <v>1999.9274850072379</v>
      </c>
      <c r="R22" s="261">
        <v>1935.089203602553</v>
      </c>
      <c r="S22" s="261">
        <v>2049.7507213277272</v>
      </c>
      <c r="T22" s="261">
        <v>2115.913466774598</v>
      </c>
      <c r="U22" s="261">
        <v>1782.528999060273</v>
      </c>
      <c r="V22" s="261">
        <v>1859.4948331457931</v>
      </c>
      <c r="W22" s="261">
        <v>2072.9815694894551</v>
      </c>
      <c r="X22" s="261">
        <v>1706.6128456321669</v>
      </c>
      <c r="Y22" s="261">
        <v>1311.7921442379541</v>
      </c>
      <c r="DA22" s="70" t="s">
        <v>359</v>
      </c>
    </row>
    <row r="23" spans="1:105" ht="12" customHeight="1" x14ac:dyDescent="0.25">
      <c r="A23" s="18" t="s">
        <v>28</v>
      </c>
      <c r="B23" s="230">
        <v>1069.1708934520959</v>
      </c>
      <c r="C23" s="230">
        <v>1098.692152528256</v>
      </c>
      <c r="D23" s="230">
        <v>951.77880996078341</v>
      </c>
      <c r="E23" s="230">
        <v>676.99996000599936</v>
      </c>
      <c r="F23" s="230">
        <v>1001.111520704701</v>
      </c>
      <c r="G23" s="230">
        <v>1050.0950824319871</v>
      </c>
      <c r="H23" s="230">
        <v>980.20809480888624</v>
      </c>
      <c r="I23" s="230">
        <v>1022.244768861088</v>
      </c>
      <c r="J23" s="230">
        <v>884.64271722429612</v>
      </c>
      <c r="K23" s="230">
        <v>755.80147878243338</v>
      </c>
      <c r="L23" s="230">
        <v>135.46954961925391</v>
      </c>
      <c r="M23" s="230">
        <v>146.16305549054869</v>
      </c>
      <c r="N23" s="230">
        <v>209.24125376326791</v>
      </c>
      <c r="O23" s="230">
        <v>263.27407692371742</v>
      </c>
      <c r="P23" s="230">
        <v>127.5822990922926</v>
      </c>
      <c r="Q23" s="230">
        <v>83.800453429963127</v>
      </c>
      <c r="R23" s="230">
        <v>147.38968031150131</v>
      </c>
      <c r="S23" s="230">
        <v>84.13119199744402</v>
      </c>
      <c r="T23" s="230">
        <v>83.937320863839886</v>
      </c>
      <c r="U23" s="230">
        <v>86.345533268383534</v>
      </c>
      <c r="V23" s="230">
        <v>171.35653923886019</v>
      </c>
      <c r="W23" s="230">
        <v>207.09442763926549</v>
      </c>
      <c r="X23" s="230">
        <v>124.0437419749244</v>
      </c>
      <c r="Y23" s="230">
        <v>39.280788160542762</v>
      </c>
      <c r="DA23" s="71" t="s">
        <v>360</v>
      </c>
    </row>
    <row r="24" spans="1:105" ht="12" customHeight="1" x14ac:dyDescent="0.25">
      <c r="A24" s="18" t="s">
        <v>42</v>
      </c>
      <c r="B24" s="230">
        <v>1503.186375598324</v>
      </c>
      <c r="C24" s="230">
        <v>2025.6843671985021</v>
      </c>
      <c r="D24" s="230">
        <v>1764.3288635988231</v>
      </c>
      <c r="E24" s="230">
        <v>1632.792693597532</v>
      </c>
      <c r="F24" s="230">
        <v>1041.850439999213</v>
      </c>
      <c r="G24" s="230">
        <v>1347.4330667982599</v>
      </c>
      <c r="H24" s="230">
        <v>1367.4642371987311</v>
      </c>
      <c r="I24" s="230">
        <v>1193.049529198943</v>
      </c>
      <c r="J24" s="230">
        <v>882.30137039917088</v>
      </c>
      <c r="K24" s="230">
        <v>1159.010175598876</v>
      </c>
      <c r="L24" s="230">
        <v>1093.18835519963</v>
      </c>
      <c r="M24" s="230">
        <v>1153.2129156003739</v>
      </c>
      <c r="N24" s="230">
        <v>1078.9640748001179</v>
      </c>
      <c r="O24" s="230">
        <v>938.09258279968901</v>
      </c>
      <c r="P24" s="230">
        <v>946.93022639835146</v>
      </c>
      <c r="Q24" s="230">
        <v>998.95071599838627</v>
      </c>
      <c r="R24" s="230">
        <v>779.17870799942705</v>
      </c>
      <c r="S24" s="230">
        <v>1177.092619198638</v>
      </c>
      <c r="T24" s="230">
        <v>1063.786424398696</v>
      </c>
      <c r="U24" s="230">
        <v>873.80000639989282</v>
      </c>
      <c r="V24" s="230">
        <v>873.6359111984317</v>
      </c>
      <c r="W24" s="230">
        <v>842.43894839807058</v>
      </c>
      <c r="X24" s="230">
        <v>780.94330920018808</v>
      </c>
      <c r="Y24" s="230">
        <v>769.71665520083457</v>
      </c>
      <c r="DA24" s="71" t="s">
        <v>361</v>
      </c>
    </row>
    <row r="25" spans="1:105" ht="12" customHeight="1" x14ac:dyDescent="0.25">
      <c r="A25" s="18" t="s">
        <v>32</v>
      </c>
      <c r="B25" s="230">
        <v>30.461343192583769</v>
      </c>
      <c r="C25" s="230">
        <v>15.199225151241571</v>
      </c>
      <c r="D25" s="230">
        <v>28.00117218970242</v>
      </c>
      <c r="E25" s="230">
        <v>31.915955283401932</v>
      </c>
      <c r="F25" s="230">
        <v>50.461354606036487</v>
      </c>
      <c r="G25" s="230">
        <v>31.659356912667789</v>
      </c>
      <c r="H25" s="230">
        <v>13.52805352849197</v>
      </c>
      <c r="I25" s="230">
        <v>16.33565220359467</v>
      </c>
      <c r="J25" s="230">
        <v>11.324905431282531</v>
      </c>
      <c r="K25" s="230">
        <v>6.2593424100113788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30.358060815307521</v>
      </c>
      <c r="C26" s="230">
        <v>27.451140838033471</v>
      </c>
      <c r="D26" s="230">
        <v>48.992719607721831</v>
      </c>
      <c r="E26" s="230">
        <v>51.691816069184142</v>
      </c>
      <c r="F26" s="230">
        <v>65.94550544088365</v>
      </c>
      <c r="G26" s="230">
        <v>51.606237547426751</v>
      </c>
      <c r="H26" s="230">
        <v>50.526236890467842</v>
      </c>
      <c r="I26" s="230">
        <v>51.571936544528491</v>
      </c>
      <c r="J26" s="230">
        <v>53.219576295305679</v>
      </c>
      <c r="K26" s="230">
        <v>48.425384262100224</v>
      </c>
      <c r="L26" s="230">
        <v>84.617117860735888</v>
      </c>
      <c r="M26" s="230">
        <v>74.294090919185962</v>
      </c>
      <c r="N26" s="230">
        <v>48.29381366064478</v>
      </c>
      <c r="O26" s="230">
        <v>55.414102258524771</v>
      </c>
      <c r="P26" s="230">
        <v>54.221967084058853</v>
      </c>
      <c r="Q26" s="230">
        <v>52.948582021793982</v>
      </c>
      <c r="R26" s="230">
        <v>60.131785739359472</v>
      </c>
      <c r="S26" s="230">
        <v>49.407922501455943</v>
      </c>
      <c r="T26" s="230">
        <v>53.746196676365528</v>
      </c>
      <c r="U26" s="230">
        <v>51.52264243219706</v>
      </c>
      <c r="V26" s="230">
        <v>43.874611348065883</v>
      </c>
      <c r="W26" s="230">
        <v>59.07152627968096</v>
      </c>
      <c r="X26" s="230">
        <v>40.856988376795421</v>
      </c>
      <c r="Y26" s="230">
        <v>41.890259609691029</v>
      </c>
      <c r="DA26" s="71" t="s">
        <v>363</v>
      </c>
    </row>
    <row r="27" spans="1:105" ht="12" customHeight="1" x14ac:dyDescent="0.25">
      <c r="A27" s="18" t="s">
        <v>36</v>
      </c>
      <c r="B27" s="230">
        <v>2109.5613553023882</v>
      </c>
      <c r="C27" s="230">
        <v>2151.293988217637</v>
      </c>
      <c r="D27" s="230">
        <v>1780.8151056498521</v>
      </c>
      <c r="E27" s="230">
        <v>1887.9854381079469</v>
      </c>
      <c r="F27" s="230">
        <v>2038.5820861356849</v>
      </c>
      <c r="G27" s="230">
        <v>1738.411275449929</v>
      </c>
      <c r="H27" s="230">
        <v>1724.9255593452931</v>
      </c>
      <c r="I27" s="230">
        <v>1559.3264880651191</v>
      </c>
      <c r="J27" s="230">
        <v>1877.38857617245</v>
      </c>
      <c r="K27" s="230">
        <v>1275.2812313430759</v>
      </c>
      <c r="L27" s="230">
        <v>1007.3078523517891</v>
      </c>
      <c r="M27" s="230">
        <v>972.56688618140254</v>
      </c>
      <c r="N27" s="230">
        <v>932.15317386847789</v>
      </c>
      <c r="O27" s="230">
        <v>894.63205712557613</v>
      </c>
      <c r="P27" s="230">
        <v>934.59139638071019</v>
      </c>
      <c r="Q27" s="230">
        <v>864.22773355709489</v>
      </c>
      <c r="R27" s="230">
        <v>948.38902955226456</v>
      </c>
      <c r="S27" s="230">
        <v>739.11898763018894</v>
      </c>
      <c r="T27" s="230">
        <v>914.44352483569617</v>
      </c>
      <c r="U27" s="230">
        <v>770.8608169598001</v>
      </c>
      <c r="V27" s="230">
        <v>770.62777136043553</v>
      </c>
      <c r="W27" s="230">
        <v>964.37666717243837</v>
      </c>
      <c r="X27" s="230">
        <v>760.76880608025897</v>
      </c>
      <c r="Y27" s="230">
        <v>460.90444126688533</v>
      </c>
      <c r="DA27" s="71" t="s">
        <v>364</v>
      </c>
    </row>
    <row r="28" spans="1:105" ht="12" customHeight="1" x14ac:dyDescent="0.25">
      <c r="A28" s="57" t="s">
        <v>179</v>
      </c>
      <c r="B28" s="261">
        <v>646.74966656979655</v>
      </c>
      <c r="C28" s="261">
        <v>604.8021690138462</v>
      </c>
      <c r="D28" s="261">
        <v>613.17770083201867</v>
      </c>
      <c r="E28" s="261">
        <v>589.41095600660026</v>
      </c>
      <c r="F28" s="261">
        <v>694.72745364043419</v>
      </c>
      <c r="G28" s="261">
        <v>616.31737286688906</v>
      </c>
      <c r="H28" s="261">
        <v>508.17559029760082</v>
      </c>
      <c r="I28" s="261">
        <v>519.69697663509373</v>
      </c>
      <c r="J28" s="261">
        <v>471.61818945848933</v>
      </c>
      <c r="K28" s="261">
        <v>382.63121247279702</v>
      </c>
      <c r="L28" s="261">
        <v>362.44147453380589</v>
      </c>
      <c r="M28" s="261">
        <v>344.02205833230988</v>
      </c>
      <c r="N28" s="261">
        <v>286.33736619007828</v>
      </c>
      <c r="O28" s="261">
        <v>295.97332322154881</v>
      </c>
      <c r="P28" s="261">
        <v>266.97944803231928</v>
      </c>
      <c r="Q28" s="261">
        <v>256.24520583537338</v>
      </c>
      <c r="R28" s="261">
        <v>256.09244232411851</v>
      </c>
      <c r="S28" s="261">
        <v>254.86376156047629</v>
      </c>
      <c r="T28" s="261">
        <v>266.87337082187918</v>
      </c>
      <c r="U28" s="261">
        <v>225.4599606289739</v>
      </c>
      <c r="V28" s="261">
        <v>225.09551140918089</v>
      </c>
      <c r="W28" s="261">
        <v>278.6222214594905</v>
      </c>
      <c r="X28" s="261">
        <v>193.26035847358409</v>
      </c>
      <c r="Y28" s="261">
        <v>168.94286179686861</v>
      </c>
      <c r="DA28" s="70" t="s">
        <v>365</v>
      </c>
    </row>
    <row r="29" spans="1:105" ht="12" customHeight="1" x14ac:dyDescent="0.25">
      <c r="A29" s="60" t="s">
        <v>181</v>
      </c>
      <c r="B29" s="262">
        <v>646.74966656979655</v>
      </c>
      <c r="C29" s="262">
        <v>604.8021690138462</v>
      </c>
      <c r="D29" s="262">
        <v>613.17770083201867</v>
      </c>
      <c r="E29" s="262">
        <v>589.41095600660026</v>
      </c>
      <c r="F29" s="262">
        <v>694.72745364043419</v>
      </c>
      <c r="G29" s="262">
        <v>616.31737286688906</v>
      </c>
      <c r="H29" s="262">
        <v>508.17559029760082</v>
      </c>
      <c r="I29" s="262">
        <v>519.69697663509373</v>
      </c>
      <c r="J29" s="262">
        <v>471.61818945848933</v>
      </c>
      <c r="K29" s="262">
        <v>382.63121247279702</v>
      </c>
      <c r="L29" s="262">
        <v>362.44147453380589</v>
      </c>
      <c r="M29" s="262">
        <v>344.02205833230988</v>
      </c>
      <c r="N29" s="262">
        <v>286.33736619007828</v>
      </c>
      <c r="O29" s="262">
        <v>295.97332322154881</v>
      </c>
      <c r="P29" s="262">
        <v>266.97944803231928</v>
      </c>
      <c r="Q29" s="262">
        <v>256.24520583537338</v>
      </c>
      <c r="R29" s="262">
        <v>256.09244232411851</v>
      </c>
      <c r="S29" s="262">
        <v>254.86376156047629</v>
      </c>
      <c r="T29" s="262">
        <v>266.87337082187918</v>
      </c>
      <c r="U29" s="262">
        <v>225.4599606289739</v>
      </c>
      <c r="V29" s="262">
        <v>225.09551140918089</v>
      </c>
      <c r="W29" s="262">
        <v>278.6222214594905</v>
      </c>
      <c r="X29" s="262">
        <v>193.26035847358409</v>
      </c>
      <c r="Y29" s="262">
        <v>168.94286179686861</v>
      </c>
      <c r="DA29" s="72" t="s">
        <v>366</v>
      </c>
    </row>
    <row r="30" spans="1:105" ht="12" customHeight="1" x14ac:dyDescent="0.25">
      <c r="A30" s="59" t="s">
        <v>31</v>
      </c>
      <c r="B30" s="230">
        <v>3.890498821898174</v>
      </c>
      <c r="C30" s="230">
        <v>3.811388781509359</v>
      </c>
      <c r="D30" s="230">
        <v>3.864645125724179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18.979008707136451</v>
      </c>
      <c r="C31" s="230">
        <v>14.74394914915945</v>
      </c>
      <c r="D31" s="230">
        <v>14.95273873258818</v>
      </c>
      <c r="E31" s="230">
        <v>4.2877305136432611</v>
      </c>
      <c r="F31" s="230">
        <v>4.2196054154057894</v>
      </c>
      <c r="G31" s="230">
        <v>4.2081560605814996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312.46981034405718</v>
      </c>
      <c r="C32" s="230">
        <v>208.9196041617966</v>
      </c>
      <c r="D32" s="230">
        <v>216.15721961548681</v>
      </c>
      <c r="E32" s="230">
        <v>223.3616133763322</v>
      </c>
      <c r="F32" s="230">
        <v>299.32910632148162</v>
      </c>
      <c r="G32" s="230">
        <v>232.73699407372769</v>
      </c>
      <c r="H32" s="230">
        <v>107.32499794243429</v>
      </c>
      <c r="I32" s="230">
        <v>125.0167944124684</v>
      </c>
      <c r="J32" s="230">
        <v>82.749620919024551</v>
      </c>
      <c r="K32" s="230">
        <v>43.796868364827709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311.41034869670472</v>
      </c>
      <c r="C33" s="230">
        <v>377.32722692138083</v>
      </c>
      <c r="D33" s="230">
        <v>378.20309735821951</v>
      </c>
      <c r="E33" s="230">
        <v>361.76161211662469</v>
      </c>
      <c r="F33" s="230">
        <v>391.17874190354678</v>
      </c>
      <c r="G33" s="230">
        <v>379.37222273257981</v>
      </c>
      <c r="H33" s="230">
        <v>400.8505923551665</v>
      </c>
      <c r="I33" s="230">
        <v>394.68018222262538</v>
      </c>
      <c r="J33" s="230">
        <v>388.86856853946472</v>
      </c>
      <c r="K33" s="230">
        <v>338.83434410796929</v>
      </c>
      <c r="L33" s="230">
        <v>362.44147453380589</v>
      </c>
      <c r="M33" s="230">
        <v>344.02205833230988</v>
      </c>
      <c r="N33" s="230">
        <v>286.33736619007828</v>
      </c>
      <c r="O33" s="230">
        <v>295.97332322154881</v>
      </c>
      <c r="P33" s="230">
        <v>266.97944803231928</v>
      </c>
      <c r="Q33" s="230">
        <v>256.24520583537338</v>
      </c>
      <c r="R33" s="230">
        <v>256.09244232411851</v>
      </c>
      <c r="S33" s="230">
        <v>254.86376156047629</v>
      </c>
      <c r="T33" s="230">
        <v>266.87337082187918</v>
      </c>
      <c r="U33" s="230">
        <v>225.4599606289739</v>
      </c>
      <c r="V33" s="230">
        <v>225.09551140918089</v>
      </c>
      <c r="W33" s="230">
        <v>278.6222214594905</v>
      </c>
      <c r="X33" s="230">
        <v>193.26035847358409</v>
      </c>
      <c r="Y33" s="230">
        <v>168.94286179686861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437.80177030615829</v>
      </c>
      <c r="C35" s="261">
        <f t="shared" si="1"/>
        <v>524.15145719438465</v>
      </c>
      <c r="D35" s="261">
        <f t="shared" si="1"/>
        <v>444.20353246978596</v>
      </c>
      <c r="E35" s="261">
        <f t="shared" si="1"/>
        <v>414.93348730638792</v>
      </c>
      <c r="F35" s="261">
        <f t="shared" si="1"/>
        <v>422.2800711930052</v>
      </c>
      <c r="G35" s="261">
        <f t="shared" si="1"/>
        <v>457.28913572798348</v>
      </c>
      <c r="H35" s="261">
        <f t="shared" si="1"/>
        <v>441.90155759705351</v>
      </c>
      <c r="I35" s="261">
        <f t="shared" si="1"/>
        <v>436.56867113459077</v>
      </c>
      <c r="J35" s="261">
        <f t="shared" si="1"/>
        <v>438.36614273959685</v>
      </c>
      <c r="K35" s="261">
        <f t="shared" si="1"/>
        <v>364.95908281824097</v>
      </c>
      <c r="L35" s="261">
        <f t="shared" si="1"/>
        <v>210.164111279639</v>
      </c>
      <c r="M35" s="261">
        <f t="shared" si="1"/>
        <v>178.90995976470958</v>
      </c>
      <c r="N35" s="261">
        <f t="shared" si="1"/>
        <v>157.10174237179837</v>
      </c>
      <c r="O35" s="261">
        <f t="shared" si="1"/>
        <v>169.96354076301128</v>
      </c>
      <c r="P35" s="261">
        <f t="shared" si="1"/>
        <v>173.22557328552148</v>
      </c>
      <c r="Q35" s="261">
        <f t="shared" si="1"/>
        <v>168.86903088684448</v>
      </c>
      <c r="R35" s="261">
        <f t="shared" si="1"/>
        <v>165.67979839611678</v>
      </c>
      <c r="S35" s="261">
        <f t="shared" si="1"/>
        <v>156.79486074117199</v>
      </c>
      <c r="T35" s="261">
        <f t="shared" si="1"/>
        <v>178.84178168215598</v>
      </c>
      <c r="U35" s="261">
        <f t="shared" si="1"/>
        <v>138.10319811432663</v>
      </c>
      <c r="V35" s="261">
        <f t="shared" si="1"/>
        <v>153.71908335761157</v>
      </c>
      <c r="W35" s="261">
        <f t="shared" si="1"/>
        <v>189.26394082932757</v>
      </c>
      <c r="X35" s="261">
        <f t="shared" si="1"/>
        <v>138.47104744698535</v>
      </c>
      <c r="Y35" s="261">
        <f t="shared" si="1"/>
        <v>104.82800778867082</v>
      </c>
      <c r="DA35" s="70"/>
    </row>
    <row r="36" spans="1:105" ht="12" customHeight="1" x14ac:dyDescent="0.25">
      <c r="A36" s="60" t="s">
        <v>190</v>
      </c>
      <c r="B36" s="262">
        <v>131.20929073953999</v>
      </c>
      <c r="C36" s="262">
        <v>141.4652394518935</v>
      </c>
      <c r="D36" s="262">
        <v>140.11908727793869</v>
      </c>
      <c r="E36" s="262">
        <v>131.19648871378331</v>
      </c>
      <c r="F36" s="262">
        <v>148.59448997862421</v>
      </c>
      <c r="G36" s="262">
        <v>138.3760082664943</v>
      </c>
      <c r="H36" s="262">
        <v>131.31187926547821</v>
      </c>
      <c r="I36" s="262">
        <v>131.76907496636159</v>
      </c>
      <c r="J36" s="262">
        <v>125.488591329581</v>
      </c>
      <c r="K36" s="262">
        <v>106.05519685032399</v>
      </c>
      <c r="L36" s="262">
        <v>108.9338803105711</v>
      </c>
      <c r="M36" s="262">
        <v>103.3978182954133</v>
      </c>
      <c r="N36" s="262">
        <v>86.060350618303218</v>
      </c>
      <c r="O36" s="262">
        <v>88.956493205997347</v>
      </c>
      <c r="P36" s="262">
        <v>80.24221641505973</v>
      </c>
      <c r="Q36" s="262">
        <v>77.015977872103662</v>
      </c>
      <c r="R36" s="262">
        <v>76.970063915726925</v>
      </c>
      <c r="S36" s="262">
        <v>76.600776809667508</v>
      </c>
      <c r="T36" s="262">
        <v>80.210334296268982</v>
      </c>
      <c r="U36" s="262">
        <v>67.763294467261403</v>
      </c>
      <c r="V36" s="262">
        <v>67.65375714750715</v>
      </c>
      <c r="W36" s="262">
        <v>83.741519271141271</v>
      </c>
      <c r="X36" s="262">
        <v>58.085517905528313</v>
      </c>
      <c r="Y36" s="262">
        <v>50.776753708932603</v>
      </c>
      <c r="DA36" s="72" t="s">
        <v>372</v>
      </c>
    </row>
    <row r="37" spans="1:105" ht="12" customHeight="1" x14ac:dyDescent="0.25">
      <c r="A37" s="59" t="s">
        <v>31</v>
      </c>
      <c r="B37" s="230">
        <v>1.5270725457640351</v>
      </c>
      <c r="C37" s="230">
        <v>1.36196709451447</v>
      </c>
      <c r="D37" s="230">
        <v>1.363936051889149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7.4495134092713027</v>
      </c>
      <c r="C38" s="230">
        <v>5.2686237840049346</v>
      </c>
      <c r="D38" s="230">
        <v>5.2772191930648784</v>
      </c>
      <c r="E38" s="230">
        <v>1.5367742061734471</v>
      </c>
      <c r="F38" s="230">
        <v>1.5857681724387149</v>
      </c>
      <c r="G38" s="230">
        <v>1.5180855695951081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122.2327047845047</v>
      </c>
      <c r="C39" s="230">
        <v>134.8346485733741</v>
      </c>
      <c r="D39" s="230">
        <v>133.47793203298471</v>
      </c>
      <c r="E39" s="230">
        <v>129.65971450760981</v>
      </c>
      <c r="F39" s="230">
        <v>147.00872180618549</v>
      </c>
      <c r="G39" s="230">
        <v>136.85792269689921</v>
      </c>
      <c r="H39" s="230">
        <v>131.31187926547821</v>
      </c>
      <c r="I39" s="230">
        <v>131.76907496636159</v>
      </c>
      <c r="J39" s="230">
        <v>125.488591329581</v>
      </c>
      <c r="K39" s="230">
        <v>106.05519685032399</v>
      </c>
      <c r="L39" s="230">
        <v>108.9338803105711</v>
      </c>
      <c r="M39" s="230">
        <v>103.3978182954133</v>
      </c>
      <c r="N39" s="230">
        <v>86.060350618303218</v>
      </c>
      <c r="O39" s="230">
        <v>88.956493205997347</v>
      </c>
      <c r="P39" s="230">
        <v>80.24221641505973</v>
      </c>
      <c r="Q39" s="230">
        <v>77.015977872103662</v>
      </c>
      <c r="R39" s="230">
        <v>76.970063915726925</v>
      </c>
      <c r="S39" s="230">
        <v>76.600776809667508</v>
      </c>
      <c r="T39" s="230">
        <v>80.210334296268982</v>
      </c>
      <c r="U39" s="230">
        <v>67.763294467261403</v>
      </c>
      <c r="V39" s="230">
        <v>67.65375714750715</v>
      </c>
      <c r="W39" s="230">
        <v>83.741519271141271</v>
      </c>
      <c r="X39" s="230">
        <v>58.085517905528313</v>
      </c>
      <c r="Y39" s="230">
        <v>50.776753708932603</v>
      </c>
      <c r="DA39" s="71" t="s">
        <v>375</v>
      </c>
    </row>
    <row r="40" spans="1:105" ht="12" customHeight="1" x14ac:dyDescent="0.25">
      <c r="A40" s="60" t="s">
        <v>195</v>
      </c>
      <c r="B40" s="262">
        <v>306.59247956661829</v>
      </c>
      <c r="C40" s="262">
        <v>382.68621774249112</v>
      </c>
      <c r="D40" s="262">
        <v>304.08444519184729</v>
      </c>
      <c r="E40" s="262">
        <v>283.73699859260461</v>
      </c>
      <c r="F40" s="262">
        <v>273.68558121438099</v>
      </c>
      <c r="G40" s="262">
        <v>318.91312746148918</v>
      </c>
      <c r="H40" s="262">
        <v>310.58967833157533</v>
      </c>
      <c r="I40" s="262">
        <v>304.79959616822919</v>
      </c>
      <c r="J40" s="262">
        <v>312.87755141001588</v>
      </c>
      <c r="K40" s="262">
        <v>258.90388596791701</v>
      </c>
      <c r="L40" s="262">
        <v>101.2302309690679</v>
      </c>
      <c r="M40" s="262">
        <v>75.512141469296296</v>
      </c>
      <c r="N40" s="262">
        <v>71.041391753495162</v>
      </c>
      <c r="O40" s="262">
        <v>81.007047557013919</v>
      </c>
      <c r="P40" s="262">
        <v>92.983356870461762</v>
      </c>
      <c r="Q40" s="262">
        <v>91.853053014740809</v>
      </c>
      <c r="R40" s="262">
        <v>88.709734480389869</v>
      </c>
      <c r="S40" s="262">
        <v>80.194083931504466</v>
      </c>
      <c r="T40" s="262">
        <v>98.631447385887</v>
      </c>
      <c r="U40" s="262">
        <v>70.339903647065213</v>
      </c>
      <c r="V40" s="262">
        <v>86.065326210104416</v>
      </c>
      <c r="W40" s="262">
        <v>105.52242155818629</v>
      </c>
      <c r="X40" s="262">
        <v>80.385529541457046</v>
      </c>
      <c r="Y40" s="262">
        <v>54.051254079738207</v>
      </c>
      <c r="DA40" s="72" t="s">
        <v>376</v>
      </c>
    </row>
    <row r="41" spans="1:105" ht="12" customHeight="1" x14ac:dyDescent="0.25">
      <c r="A41" s="64" t="s">
        <v>28</v>
      </c>
      <c r="B41" s="229">
        <v>100.5308017909573</v>
      </c>
      <c r="C41" s="229">
        <v>127.1442992527948</v>
      </c>
      <c r="D41" s="229">
        <v>102.922658067359</v>
      </c>
      <c r="E41" s="229">
        <v>72.508498139209763</v>
      </c>
      <c r="F41" s="229">
        <v>86.793196590808435</v>
      </c>
      <c r="G41" s="229">
        <v>116.590861454047</v>
      </c>
      <c r="H41" s="229">
        <v>109.9392756859726</v>
      </c>
      <c r="I41" s="229">
        <v>117.6004078095</v>
      </c>
      <c r="J41" s="229">
        <v>97.284892335980814</v>
      </c>
      <c r="K41" s="229">
        <v>93.316551850949736</v>
      </c>
      <c r="L41" s="229">
        <v>11.03638419227765</v>
      </c>
      <c r="M41" s="229">
        <v>9.1168356656510721</v>
      </c>
      <c r="N41" s="229">
        <v>12.44622758032131</v>
      </c>
      <c r="O41" s="229">
        <v>17.577433419216341</v>
      </c>
      <c r="P41" s="229">
        <v>10.62618822764038</v>
      </c>
      <c r="Q41" s="229">
        <v>7.6898163172992184</v>
      </c>
      <c r="R41" s="229">
        <v>11.31134240524452</v>
      </c>
      <c r="S41" s="229">
        <v>7.7313484580499683</v>
      </c>
      <c r="T41" s="229">
        <v>7.8686880129978531</v>
      </c>
      <c r="U41" s="229">
        <v>6.6835509150773049</v>
      </c>
      <c r="V41" s="229">
        <v>14.959398469200551</v>
      </c>
      <c r="W41" s="229">
        <v>17.75891799368971</v>
      </c>
      <c r="X41" s="229">
        <v>10.77201041247714</v>
      </c>
      <c r="Y41" s="229">
        <v>3.916753116967596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3.5661392139684597E-2</v>
      </c>
      <c r="C43" s="229">
        <v>3.2088275331296698E-2</v>
      </c>
      <c r="D43" s="229">
        <v>5.4136609059480277E-2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0.17396686206872111</v>
      </c>
      <c r="C44" s="229">
        <v>0.1241300551820142</v>
      </c>
      <c r="D44" s="229">
        <v>0.2094605183142107</v>
      </c>
      <c r="E44" s="229">
        <v>6.5618614848189691E-2</v>
      </c>
      <c r="F44" s="229">
        <v>6.167157235711497E-2</v>
      </c>
      <c r="G44" s="229">
        <v>6.3557146687444763E-2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2.864185018068091</v>
      </c>
      <c r="C45" s="229">
        <v>1.7589047365024879</v>
      </c>
      <c r="D45" s="229">
        <v>3.0279672552120931</v>
      </c>
      <c r="E45" s="229">
        <v>3.418283782848587</v>
      </c>
      <c r="F45" s="229">
        <v>4.3748395458252931</v>
      </c>
      <c r="G45" s="229">
        <v>3.5151023533796519</v>
      </c>
      <c r="H45" s="229">
        <v>1.517294556370145</v>
      </c>
      <c r="I45" s="229">
        <v>1.879275315947295</v>
      </c>
      <c r="J45" s="229">
        <v>1.245409230355021</v>
      </c>
      <c r="K45" s="229">
        <v>0.77282231770390086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2.8544736985194161</v>
      </c>
      <c r="C47" s="229">
        <v>3.1767370482349762</v>
      </c>
      <c r="D47" s="229">
        <v>5.2979335904560809</v>
      </c>
      <c r="E47" s="229">
        <v>5.5363311236112871</v>
      </c>
      <c r="F47" s="229">
        <v>5.7172663580795486</v>
      </c>
      <c r="G47" s="229">
        <v>5.7297818004460286</v>
      </c>
      <c r="H47" s="229">
        <v>5.6669781817695961</v>
      </c>
      <c r="I47" s="229">
        <v>5.9329046759703736</v>
      </c>
      <c r="J47" s="229">
        <v>5.8526008853612854</v>
      </c>
      <c r="K47" s="229">
        <v>5.978937602339963</v>
      </c>
      <c r="L47" s="229">
        <v>6.8935567039162331</v>
      </c>
      <c r="M47" s="229">
        <v>4.6340507563004216</v>
      </c>
      <c r="N47" s="229">
        <v>2.87264478075658</v>
      </c>
      <c r="O47" s="229">
        <v>3.6997098397085599</v>
      </c>
      <c r="P47" s="229">
        <v>4.5160875169002033</v>
      </c>
      <c r="Q47" s="229">
        <v>4.8587430418779132</v>
      </c>
      <c r="R47" s="229">
        <v>4.614781825289147</v>
      </c>
      <c r="S47" s="229">
        <v>4.5404071471932648</v>
      </c>
      <c r="T47" s="229">
        <v>5.038426878284274</v>
      </c>
      <c r="U47" s="229">
        <v>3.9880951676396772</v>
      </c>
      <c r="V47" s="229">
        <v>3.8302465534865409</v>
      </c>
      <c r="W47" s="229">
        <v>5.0655461999694991</v>
      </c>
      <c r="X47" s="229">
        <v>3.5480379518562661</v>
      </c>
      <c r="Y47" s="229">
        <v>4.1769478816529961</v>
      </c>
      <c r="DA47" s="73" t="s">
        <v>383</v>
      </c>
    </row>
    <row r="48" spans="1:105" ht="12" customHeight="1" x14ac:dyDescent="0.25">
      <c r="A48" s="64" t="s">
        <v>36</v>
      </c>
      <c r="B48" s="229">
        <v>198.35546943391421</v>
      </c>
      <c r="C48" s="229">
        <v>248.9548742013493</v>
      </c>
      <c r="D48" s="229">
        <v>192.5722891514464</v>
      </c>
      <c r="E48" s="229">
        <v>202.20826693208679</v>
      </c>
      <c r="F48" s="229">
        <v>176.73860714731069</v>
      </c>
      <c r="G48" s="229">
        <v>193.01382470692911</v>
      </c>
      <c r="H48" s="229">
        <v>193.46612990746291</v>
      </c>
      <c r="I48" s="229">
        <v>179.38700836681161</v>
      </c>
      <c r="J48" s="229">
        <v>206.45797670589931</v>
      </c>
      <c r="K48" s="229">
        <v>157.4551657941731</v>
      </c>
      <c r="L48" s="229">
        <v>82.062991201325985</v>
      </c>
      <c r="M48" s="229">
        <v>60.663294465290967</v>
      </c>
      <c r="N48" s="229">
        <v>55.446955765290731</v>
      </c>
      <c r="O48" s="229">
        <v>59.729904298089018</v>
      </c>
      <c r="P48" s="229">
        <v>77.841081125921178</v>
      </c>
      <c r="Q48" s="229">
        <v>79.304493655563675</v>
      </c>
      <c r="R48" s="229">
        <v>72.78361024985621</v>
      </c>
      <c r="S48" s="229">
        <v>67.922328326261237</v>
      </c>
      <c r="T48" s="229">
        <v>85.72433249460488</v>
      </c>
      <c r="U48" s="229">
        <v>59.668257564348231</v>
      </c>
      <c r="V48" s="229">
        <v>67.27568118741732</v>
      </c>
      <c r="W48" s="229">
        <v>82.69795736452707</v>
      </c>
      <c r="X48" s="229">
        <v>66.065481177123644</v>
      </c>
      <c r="Y48" s="229">
        <v>45.957553081117617</v>
      </c>
      <c r="DA48" s="73" t="s">
        <v>384</v>
      </c>
    </row>
    <row r="49" spans="1:105" ht="12" customHeight="1" x14ac:dyDescent="0.25">
      <c r="A49" s="64" t="s">
        <v>38</v>
      </c>
      <c r="B49" s="229">
        <v>1.7779213709508499</v>
      </c>
      <c r="C49" s="229">
        <v>1.4951841730962929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2.036672252419506</v>
      </c>
      <c r="K49" s="229">
        <v>1.3804084027503281</v>
      </c>
      <c r="L49" s="229">
        <v>1.237298871548006</v>
      </c>
      <c r="M49" s="229">
        <v>1.0979605820538481</v>
      </c>
      <c r="N49" s="229">
        <v>0.27556362712654853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4284.8688251745461</v>
      </c>
      <c r="C52" s="279">
        <v>4324.3390008423376</v>
      </c>
      <c r="D52" s="279">
        <v>4502.7647349930394</v>
      </c>
      <c r="E52" s="279">
        <v>4750.8076661008563</v>
      </c>
      <c r="F52" s="279">
        <v>4895.0269833220327</v>
      </c>
      <c r="G52" s="279">
        <v>4240.3686482037392</v>
      </c>
      <c r="H52" s="279">
        <v>4729.2344631449514</v>
      </c>
      <c r="I52" s="279">
        <v>4818.3262719327286</v>
      </c>
      <c r="J52" s="279">
        <v>4338.1151300886449</v>
      </c>
      <c r="K52" s="279">
        <v>3199.6410209559449</v>
      </c>
      <c r="L52" s="279">
        <v>3582.863223447052</v>
      </c>
      <c r="M52" s="279">
        <v>3858.6994111059312</v>
      </c>
      <c r="N52" s="279">
        <v>3535.3272148960859</v>
      </c>
      <c r="O52" s="279">
        <v>3612.5487675005811</v>
      </c>
      <c r="P52" s="279">
        <v>3762.9493148012671</v>
      </c>
      <c r="Q52" s="279">
        <v>3684.975639336551</v>
      </c>
      <c r="R52" s="279">
        <v>3763.497615157708</v>
      </c>
      <c r="S52" s="279">
        <v>3233.4217205455211</v>
      </c>
      <c r="T52" s="279">
        <v>3467.8093763013162</v>
      </c>
      <c r="U52" s="279">
        <v>3155.9104899427521</v>
      </c>
      <c r="V52" s="279">
        <v>3189.751347520747</v>
      </c>
      <c r="W52" s="279">
        <v>3437.7898621777699</v>
      </c>
      <c r="X52" s="279">
        <v>3094.4502100124369</v>
      </c>
      <c r="Y52" s="279">
        <v>2429.9365769397209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179.15331492276511</v>
      </c>
      <c r="C54" s="223">
        <f t="shared" si="2"/>
        <v>215.63690050944732</v>
      </c>
      <c r="D54" s="223">
        <f t="shared" si="2"/>
        <v>159.00571466736312</v>
      </c>
      <c r="E54" s="223">
        <f t="shared" si="2"/>
        <v>129.49555106971272</v>
      </c>
      <c r="F54" s="223">
        <f t="shared" si="2"/>
        <v>144.44232879615123</v>
      </c>
      <c r="G54" s="223">
        <f t="shared" si="2"/>
        <v>170.46625318506574</v>
      </c>
      <c r="H54" s="223">
        <f t="shared" si="2"/>
        <v>159.51234743239036</v>
      </c>
      <c r="I54" s="223">
        <f t="shared" si="2"/>
        <v>176.28646966326255</v>
      </c>
      <c r="J54" s="223">
        <f t="shared" si="2"/>
        <v>173.70057228758114</v>
      </c>
      <c r="K54" s="223">
        <f t="shared" si="2"/>
        <v>97.199868905252416</v>
      </c>
      <c r="L54" s="223">
        <f t="shared" si="2"/>
        <v>86.206161507148778</v>
      </c>
      <c r="M54" s="223">
        <f t="shared" si="2"/>
        <v>87.774114342224749</v>
      </c>
      <c r="N54" s="223">
        <f t="shared" si="2"/>
        <v>73.772880577062395</v>
      </c>
      <c r="O54" s="223">
        <f t="shared" si="2"/>
        <v>70.558106324822219</v>
      </c>
      <c r="P54" s="223">
        <f t="shared" si="2"/>
        <v>64.486184304896909</v>
      </c>
      <c r="Q54" s="223">
        <f t="shared" si="2"/>
        <v>64.676104681231664</v>
      </c>
      <c r="R54" s="223">
        <f t="shared" si="2"/>
        <v>51.235505198401597</v>
      </c>
      <c r="S54" s="223">
        <f t="shared" si="2"/>
        <v>46.789050165785824</v>
      </c>
      <c r="T54" s="223">
        <f t="shared" si="2"/>
        <v>47.138785961481325</v>
      </c>
      <c r="U54" s="223">
        <f t="shared" si="2"/>
        <v>41.652628571563447</v>
      </c>
      <c r="V54" s="223">
        <f t="shared" si="2"/>
        <v>37.898289310670563</v>
      </c>
      <c r="W54" s="223">
        <f t="shared" si="2"/>
        <v>42.778825806075453</v>
      </c>
      <c r="X54" s="223">
        <f t="shared" si="2"/>
        <v>29.289272714959381</v>
      </c>
      <c r="Y54" s="223">
        <f t="shared" si="2"/>
        <v>24.809432244082256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0.13781838942829031</v>
      </c>
      <c r="C59" s="260">
        <v>0.16912501914531189</v>
      </c>
      <c r="D59" s="260">
        <v>0.13156974915236291</v>
      </c>
      <c r="E59" s="260">
        <v>0.1033132705275953</v>
      </c>
      <c r="F59" s="260">
        <v>0.1221781552019794</v>
      </c>
      <c r="G59" s="260">
        <v>0.13931818241149649</v>
      </c>
      <c r="H59" s="260">
        <v>0.12681024117031331</v>
      </c>
      <c r="I59" s="260">
        <v>0.15659480145821769</v>
      </c>
      <c r="J59" s="260">
        <v>0.14947748095550309</v>
      </c>
      <c r="K59" s="260">
        <v>8.1345142922085736E-2</v>
      </c>
      <c r="L59" s="260">
        <v>8.9021897659953789E-2</v>
      </c>
      <c r="M59" s="260">
        <v>8.0090691592174565E-2</v>
      </c>
      <c r="N59" s="260">
        <v>5.6335993848807393E-2</v>
      </c>
      <c r="O59" s="260">
        <v>5.1099922280504792E-2</v>
      </c>
      <c r="P59" s="260">
        <v>4.1354415052926558E-2</v>
      </c>
      <c r="Q59" s="260">
        <v>3.8516962917506878E-2</v>
      </c>
      <c r="R59" s="260">
        <v>2.7539930766588099E-2</v>
      </c>
      <c r="S59" s="260">
        <v>2.439475646652367E-2</v>
      </c>
      <c r="T59" s="260">
        <v>2.1530896967552879E-2</v>
      </c>
      <c r="U59" s="260">
        <v>1.6917098138364561E-2</v>
      </c>
      <c r="V59" s="260">
        <v>1.27870271192947E-2</v>
      </c>
      <c r="W59" s="260">
        <v>1.4741116133371011E-2</v>
      </c>
      <c r="X59" s="260">
        <v>5.8059595327731202E-3</v>
      </c>
      <c r="Y59" s="260">
        <v>4.4243569785911247E-3</v>
      </c>
      <c r="DA59" s="68" t="s">
        <v>393</v>
      </c>
    </row>
    <row r="60" spans="1:105" ht="12" customHeight="1" x14ac:dyDescent="0.25">
      <c r="A60" s="37" t="s">
        <v>159</v>
      </c>
      <c r="B60" s="226">
        <v>7.9168906453783803E-3</v>
      </c>
      <c r="C60" s="226">
        <v>6.3599949048038706E-3</v>
      </c>
      <c r="D60" s="226">
        <v>5.0039396686789887E-3</v>
      </c>
      <c r="E60" s="226">
        <v>1.2101632510043529E-3</v>
      </c>
      <c r="F60" s="226">
        <v>1.3038587764219759E-3</v>
      </c>
      <c r="G60" s="226">
        <v>1.528421906012754E-3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0.12990149878291191</v>
      </c>
      <c r="C61" s="226">
        <v>0.16276502424050801</v>
      </c>
      <c r="D61" s="226">
        <v>0.12656580948368401</v>
      </c>
      <c r="E61" s="226">
        <v>0.102103107276591</v>
      </c>
      <c r="F61" s="226">
        <v>0.1208742964255574</v>
      </c>
      <c r="G61" s="226">
        <v>0.13778976050548369</v>
      </c>
      <c r="H61" s="226">
        <v>0.12681024117031331</v>
      </c>
      <c r="I61" s="226">
        <v>0.15659480145821769</v>
      </c>
      <c r="J61" s="226">
        <v>0.14947748095550309</v>
      </c>
      <c r="K61" s="226">
        <v>8.1345142922085736E-2</v>
      </c>
      <c r="L61" s="226">
        <v>8.9021897659953789E-2</v>
      </c>
      <c r="M61" s="226">
        <v>8.0090691592174565E-2</v>
      </c>
      <c r="N61" s="226">
        <v>5.6335993848807393E-2</v>
      </c>
      <c r="O61" s="226">
        <v>5.1099922280504792E-2</v>
      </c>
      <c r="P61" s="226">
        <v>4.1354415052926558E-2</v>
      </c>
      <c r="Q61" s="226">
        <v>3.8516962917506878E-2</v>
      </c>
      <c r="R61" s="226">
        <v>2.7539930766588099E-2</v>
      </c>
      <c r="S61" s="226">
        <v>2.439475646652367E-2</v>
      </c>
      <c r="T61" s="226">
        <v>2.1530896967552879E-2</v>
      </c>
      <c r="U61" s="226">
        <v>1.6917098138364561E-2</v>
      </c>
      <c r="V61" s="226">
        <v>1.27870271192947E-2</v>
      </c>
      <c r="W61" s="226">
        <v>1.4741116133371011E-2</v>
      </c>
      <c r="X61" s="226">
        <v>5.8059595327731202E-3</v>
      </c>
      <c r="Y61" s="226">
        <v>4.4243569785911247E-3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90.806715480485465</v>
      </c>
      <c r="C65" s="261">
        <v>114.44077864264349</v>
      </c>
      <c r="D65" s="261">
        <v>78.352735434293763</v>
      </c>
      <c r="E65" s="261">
        <v>63.03070818428926</v>
      </c>
      <c r="F65" s="261">
        <v>66.349227525871157</v>
      </c>
      <c r="G65" s="261">
        <v>81.206545197134744</v>
      </c>
      <c r="H65" s="261">
        <v>78.817165644643381</v>
      </c>
      <c r="I65" s="261">
        <v>83.33944374934859</v>
      </c>
      <c r="J65" s="261">
        <v>84.396890734466183</v>
      </c>
      <c r="K65" s="261">
        <v>48.173506460800311</v>
      </c>
      <c r="L65" s="261">
        <v>37.374903369165338</v>
      </c>
      <c r="M65" s="261">
        <v>38.638141716006373</v>
      </c>
      <c r="N65" s="261">
        <v>34.791410838418642</v>
      </c>
      <c r="O65" s="261">
        <v>31.704232680377419</v>
      </c>
      <c r="P65" s="261">
        <v>29.035608856887801</v>
      </c>
      <c r="Q65" s="261">
        <v>28.87153021923125</v>
      </c>
      <c r="R65" s="261">
        <v>22.800009226336311</v>
      </c>
      <c r="S65" s="261">
        <v>21.40370787622123</v>
      </c>
      <c r="T65" s="261">
        <v>21.687333281718601</v>
      </c>
      <c r="U65" s="261">
        <v>18.90218732187418</v>
      </c>
      <c r="V65" s="261">
        <v>17.466982177963281</v>
      </c>
      <c r="W65" s="261">
        <v>19.33450954253345</v>
      </c>
      <c r="X65" s="261">
        <v>13.64024539868535</v>
      </c>
      <c r="Y65" s="261">
        <v>10.60845526374414</v>
      </c>
      <c r="DA65" s="70" t="s">
        <v>399</v>
      </c>
    </row>
    <row r="66" spans="1:105" ht="12" customHeight="1" x14ac:dyDescent="0.25">
      <c r="A66" s="18" t="s">
        <v>28</v>
      </c>
      <c r="B66" s="230">
        <v>29.96954749554116</v>
      </c>
      <c r="C66" s="230">
        <v>38.186779854594093</v>
      </c>
      <c r="D66" s="230">
        <v>26.542851977145251</v>
      </c>
      <c r="E66" s="230">
        <v>16.111114161224091</v>
      </c>
      <c r="F66" s="230">
        <v>21.045900396040469</v>
      </c>
      <c r="G66" s="230">
        <v>29.69406874499845</v>
      </c>
      <c r="H66" s="230">
        <v>27.898873359670521</v>
      </c>
      <c r="I66" s="230">
        <v>32.154742639917771</v>
      </c>
      <c r="J66" s="230">
        <v>26.413972482787042</v>
      </c>
      <c r="K66" s="230">
        <v>17.45621624868658</v>
      </c>
      <c r="L66" s="230">
        <v>4.1251294874429609</v>
      </c>
      <c r="M66" s="230">
        <v>4.7337427389644038</v>
      </c>
      <c r="N66" s="230">
        <v>6.1190807569178114</v>
      </c>
      <c r="O66" s="230">
        <v>6.8793895821774784</v>
      </c>
      <c r="P66" s="230">
        <v>3.3182050573552249</v>
      </c>
      <c r="Q66" s="230">
        <v>2.4170863885124438</v>
      </c>
      <c r="R66" s="230">
        <v>2.907219965344785</v>
      </c>
      <c r="S66" s="230">
        <v>2.0634879254523901</v>
      </c>
      <c r="T66" s="230">
        <v>1.7301871152725941</v>
      </c>
      <c r="U66" s="230">
        <v>1.796046409246763</v>
      </c>
      <c r="V66" s="230">
        <v>3.0360141297402068</v>
      </c>
      <c r="W66" s="230">
        <v>3.2539053249903871</v>
      </c>
      <c r="X66" s="230">
        <v>1.827852180629159</v>
      </c>
      <c r="Y66" s="230">
        <v>0.76872777381231805</v>
      </c>
      <c r="DA66" s="71" t="s">
        <v>400</v>
      </c>
    </row>
    <row r="67" spans="1:105" ht="12" customHeight="1" x14ac:dyDescent="0.25">
      <c r="A67" s="18" t="s">
        <v>32</v>
      </c>
      <c r="B67" s="230">
        <v>0.85385103277600738</v>
      </c>
      <c r="C67" s="230">
        <v>0.52827305945096803</v>
      </c>
      <c r="D67" s="230">
        <v>0.78088623201061935</v>
      </c>
      <c r="E67" s="230">
        <v>0.75952973340036056</v>
      </c>
      <c r="F67" s="230">
        <v>1.0608255133657409</v>
      </c>
      <c r="G67" s="230">
        <v>0.89524761739667313</v>
      </c>
      <c r="H67" s="230">
        <v>0.38503808955773572</v>
      </c>
      <c r="I67" s="230">
        <v>0.51383847436755214</v>
      </c>
      <c r="J67" s="230">
        <v>0.33814299785414731</v>
      </c>
      <c r="K67" s="230">
        <v>0.14456763813131771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0.85095596134244211</v>
      </c>
      <c r="C68" s="230">
        <v>0.95410772665228682</v>
      </c>
      <c r="D68" s="230">
        <v>1.3662906663777521</v>
      </c>
      <c r="E68" s="230">
        <v>1.2301518450373961</v>
      </c>
      <c r="F68" s="230">
        <v>1.386341591692428</v>
      </c>
      <c r="G68" s="230">
        <v>1.459295630501404</v>
      </c>
      <c r="H68" s="230">
        <v>1.438087577335007</v>
      </c>
      <c r="I68" s="230">
        <v>1.6221969508134759</v>
      </c>
      <c r="J68" s="230">
        <v>1.5890487723908671</v>
      </c>
      <c r="K68" s="230">
        <v>1.1184471099034481</v>
      </c>
      <c r="L68" s="230">
        <v>2.5766422713503121</v>
      </c>
      <c r="M68" s="230">
        <v>2.406142320002326</v>
      </c>
      <c r="N68" s="230">
        <v>1.412311102777875</v>
      </c>
      <c r="O68" s="230">
        <v>1.4479784802112079</v>
      </c>
      <c r="P68" s="230">
        <v>1.410223884333041</v>
      </c>
      <c r="Q68" s="230">
        <v>1.5272148497725531</v>
      </c>
      <c r="R68" s="230">
        <v>1.1860825512602671</v>
      </c>
      <c r="S68" s="230">
        <v>1.2118293950540859</v>
      </c>
      <c r="T68" s="230">
        <v>1.107862105048611</v>
      </c>
      <c r="U68" s="230">
        <v>1.0717063573818471</v>
      </c>
      <c r="V68" s="230">
        <v>0.77734961607686415</v>
      </c>
      <c r="W68" s="230">
        <v>0.92814256814083063</v>
      </c>
      <c r="X68" s="230">
        <v>0.60205000356698779</v>
      </c>
      <c r="Y68" s="230">
        <v>0.81979531272554018</v>
      </c>
      <c r="DA68" s="71" t="s">
        <v>402</v>
      </c>
    </row>
    <row r="69" spans="1:105" ht="12" customHeight="1" x14ac:dyDescent="0.25">
      <c r="A69" s="18" t="s">
        <v>36</v>
      </c>
      <c r="B69" s="230">
        <v>59.132360990825852</v>
      </c>
      <c r="C69" s="230">
        <v>74.771618001946109</v>
      </c>
      <c r="D69" s="230">
        <v>49.662706558760142</v>
      </c>
      <c r="E69" s="230">
        <v>44.929912444627412</v>
      </c>
      <c r="F69" s="230">
        <v>42.856160024772507</v>
      </c>
      <c r="G69" s="230">
        <v>49.157933204238212</v>
      </c>
      <c r="H69" s="230">
        <v>49.095166618080128</v>
      </c>
      <c r="I69" s="230">
        <v>49.048665684249798</v>
      </c>
      <c r="J69" s="230">
        <v>56.055726481434142</v>
      </c>
      <c r="K69" s="230">
        <v>29.454275464078972</v>
      </c>
      <c r="L69" s="230">
        <v>30.673131610372071</v>
      </c>
      <c r="M69" s="230">
        <v>31.498256657039651</v>
      </c>
      <c r="N69" s="230">
        <v>27.26001897872295</v>
      </c>
      <c r="O69" s="230">
        <v>23.37686461798874</v>
      </c>
      <c r="P69" s="230">
        <v>24.30717991519953</v>
      </c>
      <c r="Q69" s="230">
        <v>24.927228980946261</v>
      </c>
      <c r="R69" s="230">
        <v>18.706706709731261</v>
      </c>
      <c r="S69" s="230">
        <v>18.128390555714748</v>
      </c>
      <c r="T69" s="230">
        <v>18.849284061397391</v>
      </c>
      <c r="U69" s="230">
        <v>16.034434555245571</v>
      </c>
      <c r="V69" s="230">
        <v>13.65361843214621</v>
      </c>
      <c r="W69" s="230">
        <v>15.152461649402239</v>
      </c>
      <c r="X69" s="230">
        <v>11.2103432144892</v>
      </c>
      <c r="Y69" s="230">
        <v>9.019932177206277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46.68851604587924</v>
      </c>
      <c r="C72" s="261">
        <v>50.008999483527127</v>
      </c>
      <c r="D72" s="261">
        <v>40.310736450112053</v>
      </c>
      <c r="E72" s="261">
        <v>32.719692983032672</v>
      </c>
      <c r="F72" s="261">
        <v>40.724542697314227</v>
      </c>
      <c r="G72" s="261">
        <v>45.027597083794817</v>
      </c>
      <c r="H72" s="261">
        <v>36.612681069994068</v>
      </c>
      <c r="I72" s="261">
        <v>42.783485853604361</v>
      </c>
      <c r="J72" s="261">
        <v>39.799996611926332</v>
      </c>
      <c r="K72" s="261">
        <v>21.825695880935189</v>
      </c>
      <c r="L72" s="261">
        <v>23.06301223394091</v>
      </c>
      <c r="M72" s="261">
        <v>22.79477890322903</v>
      </c>
      <c r="N72" s="261">
        <v>17.555392385343641</v>
      </c>
      <c r="O72" s="261">
        <v>17.38974478719792</v>
      </c>
      <c r="P72" s="261">
        <v>14.787210828558029</v>
      </c>
      <c r="Q72" s="261">
        <v>14.791142218600569</v>
      </c>
      <c r="R72" s="261">
        <v>11.563775058774651</v>
      </c>
      <c r="S72" s="261">
        <v>11.025741672993609</v>
      </c>
      <c r="T72" s="261">
        <v>10.800179705786849</v>
      </c>
      <c r="U72" s="261">
        <v>9.4504126496379133</v>
      </c>
      <c r="V72" s="261">
        <v>8.3788455129319139</v>
      </c>
      <c r="W72" s="261">
        <v>10.040976298761899</v>
      </c>
      <c r="X72" s="261">
        <v>6.0332239376815231</v>
      </c>
      <c r="Y72" s="261">
        <v>5.7975454624060312</v>
      </c>
      <c r="DA72" s="70" t="s">
        <v>405</v>
      </c>
    </row>
    <row r="73" spans="1:105" ht="12" customHeight="1" x14ac:dyDescent="0.25">
      <c r="A73" s="60" t="s">
        <v>181</v>
      </c>
      <c r="B73" s="262">
        <v>46.68851604587924</v>
      </c>
      <c r="C73" s="262">
        <v>50.008999483527127</v>
      </c>
      <c r="D73" s="262">
        <v>40.310736450112053</v>
      </c>
      <c r="E73" s="262">
        <v>32.719692983032672</v>
      </c>
      <c r="F73" s="262">
        <v>40.724542697314227</v>
      </c>
      <c r="G73" s="262">
        <v>45.027597083794817</v>
      </c>
      <c r="H73" s="262">
        <v>36.612681069994068</v>
      </c>
      <c r="I73" s="262">
        <v>42.783485853604361</v>
      </c>
      <c r="J73" s="262">
        <v>39.799996611926332</v>
      </c>
      <c r="K73" s="262">
        <v>21.825695880935189</v>
      </c>
      <c r="L73" s="262">
        <v>23.06301223394091</v>
      </c>
      <c r="M73" s="262">
        <v>22.79477890322903</v>
      </c>
      <c r="N73" s="262">
        <v>17.555392385343641</v>
      </c>
      <c r="O73" s="262">
        <v>17.38974478719792</v>
      </c>
      <c r="P73" s="262">
        <v>14.787210828558029</v>
      </c>
      <c r="Q73" s="262">
        <v>14.791142218600569</v>
      </c>
      <c r="R73" s="262">
        <v>11.563775058774651</v>
      </c>
      <c r="S73" s="262">
        <v>11.025741672993609</v>
      </c>
      <c r="T73" s="262">
        <v>10.800179705786849</v>
      </c>
      <c r="U73" s="262">
        <v>9.4504126496379133</v>
      </c>
      <c r="V73" s="262">
        <v>8.3788455129319139</v>
      </c>
      <c r="W73" s="262">
        <v>10.040976298761899</v>
      </c>
      <c r="X73" s="262">
        <v>6.0332239376815231</v>
      </c>
      <c r="Y73" s="262">
        <v>5.7975454624060312</v>
      </c>
      <c r="DA73" s="72" t="s">
        <v>406</v>
      </c>
    </row>
    <row r="74" spans="1:105" ht="12" customHeight="1" x14ac:dyDescent="0.25">
      <c r="A74" s="59" t="s">
        <v>31</v>
      </c>
      <c r="B74" s="230">
        <v>0.28085305035571229</v>
      </c>
      <c r="C74" s="230">
        <v>0.31515055562186478</v>
      </c>
      <c r="D74" s="230">
        <v>0.25406450842046452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1.3700845912417561</v>
      </c>
      <c r="C75" s="230">
        <v>1.2191261591996461</v>
      </c>
      <c r="D75" s="230">
        <v>0.98300363734504204</v>
      </c>
      <c r="E75" s="230">
        <v>0.23802276589988841</v>
      </c>
      <c r="F75" s="230">
        <v>0.24735095756623199</v>
      </c>
      <c r="G75" s="230">
        <v>0.30744412522428949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22.55703018986706</v>
      </c>
      <c r="C76" s="230">
        <v>17.27483946306215</v>
      </c>
      <c r="D76" s="230">
        <v>14.2103287511689</v>
      </c>
      <c r="E76" s="230">
        <v>12.399368113860771</v>
      </c>
      <c r="F76" s="230">
        <v>17.546508212769162</v>
      </c>
      <c r="G76" s="230">
        <v>17.00355702598166</v>
      </c>
      <c r="H76" s="230">
        <v>7.7324767177481428</v>
      </c>
      <c r="I76" s="230">
        <v>10.291871024226429</v>
      </c>
      <c r="J76" s="230">
        <v>6.9832646531230633</v>
      </c>
      <c r="K76" s="230">
        <v>2.49822047524688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22.480548214414711</v>
      </c>
      <c r="C77" s="230">
        <v>31.199883305643461</v>
      </c>
      <c r="D77" s="230">
        <v>24.863339553177639</v>
      </c>
      <c r="E77" s="230">
        <v>20.08230210327201</v>
      </c>
      <c r="F77" s="230">
        <v>22.930683526978839</v>
      </c>
      <c r="G77" s="230">
        <v>27.716595932588859</v>
      </c>
      <c r="H77" s="230">
        <v>28.880204352245929</v>
      </c>
      <c r="I77" s="230">
        <v>32.49161482937793</v>
      </c>
      <c r="J77" s="230">
        <v>32.816731958803267</v>
      </c>
      <c r="K77" s="230">
        <v>19.327475405688311</v>
      </c>
      <c r="L77" s="230">
        <v>23.06301223394091</v>
      </c>
      <c r="M77" s="230">
        <v>22.79477890322903</v>
      </c>
      <c r="N77" s="230">
        <v>17.555392385343641</v>
      </c>
      <c r="O77" s="230">
        <v>17.38974478719792</v>
      </c>
      <c r="P77" s="230">
        <v>14.787210828558029</v>
      </c>
      <c r="Q77" s="230">
        <v>14.791142218600569</v>
      </c>
      <c r="R77" s="230">
        <v>11.563775058774651</v>
      </c>
      <c r="S77" s="230">
        <v>11.025741672993609</v>
      </c>
      <c r="T77" s="230">
        <v>10.800179705786849</v>
      </c>
      <c r="U77" s="230">
        <v>9.4504126496379133</v>
      </c>
      <c r="V77" s="230">
        <v>8.3788455129319139</v>
      </c>
      <c r="W77" s="230">
        <v>10.040976298761899</v>
      </c>
      <c r="X77" s="230">
        <v>6.0332239376815231</v>
      </c>
      <c r="Y77" s="230">
        <v>5.7975454624060312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19.9510088855032</v>
      </c>
      <c r="C79" s="261">
        <f t="shared" si="3"/>
        <v>27.359308407163574</v>
      </c>
      <c r="D79" s="261">
        <f t="shared" si="3"/>
        <v>18.434437038911401</v>
      </c>
      <c r="E79" s="261">
        <f t="shared" si="3"/>
        <v>14.54062229518221</v>
      </c>
      <c r="F79" s="261">
        <f t="shared" si="3"/>
        <v>15.62628830406836</v>
      </c>
      <c r="G79" s="261">
        <f t="shared" si="3"/>
        <v>21.090104742575484</v>
      </c>
      <c r="H79" s="261">
        <f t="shared" si="3"/>
        <v>20.098181147160499</v>
      </c>
      <c r="I79" s="261">
        <f t="shared" si="3"/>
        <v>22.687781698413502</v>
      </c>
      <c r="J79" s="261">
        <f t="shared" si="3"/>
        <v>23.353016388023576</v>
      </c>
      <c r="K79" s="261">
        <f t="shared" si="3"/>
        <v>13.141513142183795</v>
      </c>
      <c r="L79" s="261">
        <f t="shared" si="3"/>
        <v>8.4420940882001716</v>
      </c>
      <c r="M79" s="261">
        <f t="shared" si="3"/>
        <v>7.4833680245136982</v>
      </c>
      <c r="N79" s="261">
        <f t="shared" si="3"/>
        <v>6.0803280109455162</v>
      </c>
      <c r="O79" s="261">
        <f t="shared" si="3"/>
        <v>6.30390850445675</v>
      </c>
      <c r="P79" s="261">
        <f t="shared" si="3"/>
        <v>6.056670298649288</v>
      </c>
      <c r="Q79" s="261">
        <f t="shared" si="3"/>
        <v>6.1533195168092494</v>
      </c>
      <c r="R79" s="261">
        <f t="shared" si="3"/>
        <v>4.7226517555158889</v>
      </c>
      <c r="S79" s="261">
        <f t="shared" si="3"/>
        <v>4.2819839961877175</v>
      </c>
      <c r="T79" s="261">
        <f t="shared" si="3"/>
        <v>4.5688638891233335</v>
      </c>
      <c r="U79" s="261">
        <f t="shared" si="3"/>
        <v>3.6542526702102038</v>
      </c>
      <c r="V79" s="261">
        <f t="shared" si="3"/>
        <v>3.6120905251819844</v>
      </c>
      <c r="W79" s="261">
        <f t="shared" si="3"/>
        <v>4.305678136598643</v>
      </c>
      <c r="X79" s="261">
        <f t="shared" si="3"/>
        <v>2.7288466690691973</v>
      </c>
      <c r="Y79" s="261">
        <f t="shared" si="3"/>
        <v>2.2708849929260762</v>
      </c>
      <c r="DA79" s="70"/>
    </row>
    <row r="80" spans="1:105" ht="12" customHeight="1" x14ac:dyDescent="0.25">
      <c r="A80" s="60" t="s">
        <v>190</v>
      </c>
      <c r="B80" s="262">
        <v>5.979321928219969</v>
      </c>
      <c r="C80" s="262">
        <v>7.3841082800276148</v>
      </c>
      <c r="D80" s="262">
        <v>5.8149391068847116</v>
      </c>
      <c r="E80" s="262">
        <v>4.5975527336327566</v>
      </c>
      <c r="F80" s="262">
        <v>5.4986737457015922</v>
      </c>
      <c r="G80" s="262">
        <v>6.3818802595297832</v>
      </c>
      <c r="H80" s="262">
        <v>5.9722123420486577</v>
      </c>
      <c r="I80" s="262">
        <v>6.8478299179581734</v>
      </c>
      <c r="J80" s="262">
        <v>6.6851356528474559</v>
      </c>
      <c r="K80" s="262">
        <v>3.818854849269588</v>
      </c>
      <c r="L80" s="262">
        <v>4.3757712074396009</v>
      </c>
      <c r="M80" s="262">
        <v>4.3248789964179508</v>
      </c>
      <c r="N80" s="262">
        <v>3.3308043093365152</v>
      </c>
      <c r="O80" s="262">
        <v>3.29937580454299</v>
      </c>
      <c r="P80" s="262">
        <v>2.8055941143160368</v>
      </c>
      <c r="Q80" s="262">
        <v>2.8063400213631668</v>
      </c>
      <c r="R80" s="262">
        <v>2.1940080262814798</v>
      </c>
      <c r="S80" s="262">
        <v>2.0919263478666719</v>
      </c>
      <c r="T80" s="262">
        <v>2.0491302225563701</v>
      </c>
      <c r="U80" s="262">
        <v>1.7930374034078369</v>
      </c>
      <c r="V80" s="262">
        <v>1.5897277673518799</v>
      </c>
      <c r="W80" s="262">
        <v>1.9050857076702861</v>
      </c>
      <c r="X80" s="262">
        <v>1.144690352099383</v>
      </c>
      <c r="Y80" s="262">
        <v>1.099974810353882</v>
      </c>
      <c r="DA80" s="72" t="s">
        <v>412</v>
      </c>
    </row>
    <row r="81" spans="1:105" ht="12" customHeight="1" x14ac:dyDescent="0.25">
      <c r="A81" s="59" t="s">
        <v>31</v>
      </c>
      <c r="B81" s="230">
        <v>6.9590029085630875E-2</v>
      </c>
      <c r="C81" s="230">
        <v>7.1091050626252164E-2</v>
      </c>
      <c r="D81" s="230">
        <v>5.6603316803569358E-2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0.33948082968488702</v>
      </c>
      <c r="C82" s="230">
        <v>0.27500811265406949</v>
      </c>
      <c r="D82" s="230">
        <v>0.2190044829544581</v>
      </c>
      <c r="E82" s="230">
        <v>5.3853578871175707E-2</v>
      </c>
      <c r="F82" s="230">
        <v>5.8680653756490592E-2</v>
      </c>
      <c r="G82" s="230">
        <v>7.0013873432580531E-2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5.5702510694494514</v>
      </c>
      <c r="C83" s="230">
        <v>7.0380091167472933</v>
      </c>
      <c r="D83" s="230">
        <v>5.5393313071266839</v>
      </c>
      <c r="E83" s="230">
        <v>4.5436991547615806</v>
      </c>
      <c r="F83" s="230">
        <v>5.4399930919451016</v>
      </c>
      <c r="G83" s="230">
        <v>6.3118663860972024</v>
      </c>
      <c r="H83" s="230">
        <v>5.9722123420486577</v>
      </c>
      <c r="I83" s="230">
        <v>6.8478299179581734</v>
      </c>
      <c r="J83" s="230">
        <v>6.6851356528474559</v>
      </c>
      <c r="K83" s="230">
        <v>3.818854849269588</v>
      </c>
      <c r="L83" s="230">
        <v>4.3757712074396009</v>
      </c>
      <c r="M83" s="230">
        <v>4.3248789964179508</v>
      </c>
      <c r="N83" s="230">
        <v>3.3308043093365152</v>
      </c>
      <c r="O83" s="230">
        <v>3.29937580454299</v>
      </c>
      <c r="P83" s="230">
        <v>2.8055941143160368</v>
      </c>
      <c r="Q83" s="230">
        <v>2.8063400213631668</v>
      </c>
      <c r="R83" s="230">
        <v>2.1940080262814798</v>
      </c>
      <c r="S83" s="230">
        <v>2.0919263478666719</v>
      </c>
      <c r="T83" s="230">
        <v>2.0491302225563701</v>
      </c>
      <c r="U83" s="230">
        <v>1.7930374034078369</v>
      </c>
      <c r="V83" s="230">
        <v>1.5897277673518799</v>
      </c>
      <c r="W83" s="230">
        <v>1.9050857076702861</v>
      </c>
      <c r="X83" s="230">
        <v>1.144690352099383</v>
      </c>
      <c r="Y83" s="230">
        <v>1.099974810353882</v>
      </c>
      <c r="DA83" s="71" t="s">
        <v>415</v>
      </c>
    </row>
    <row r="84" spans="1:105" ht="12" customHeight="1" x14ac:dyDescent="0.25">
      <c r="A84" s="60" t="s">
        <v>195</v>
      </c>
      <c r="B84" s="262">
        <v>13.971686957283231</v>
      </c>
      <c r="C84" s="262">
        <v>19.97520012713596</v>
      </c>
      <c r="D84" s="262">
        <v>12.61949793202669</v>
      </c>
      <c r="E84" s="262">
        <v>9.9430695615494535</v>
      </c>
      <c r="F84" s="262">
        <v>10.127614558366769</v>
      </c>
      <c r="G84" s="262">
        <v>14.708224483045701</v>
      </c>
      <c r="H84" s="262">
        <v>14.125968805111841</v>
      </c>
      <c r="I84" s="262">
        <v>15.83995178045533</v>
      </c>
      <c r="J84" s="262">
        <v>16.667880735176119</v>
      </c>
      <c r="K84" s="262">
        <v>9.3226582929142072</v>
      </c>
      <c r="L84" s="262">
        <v>4.0663228807605707</v>
      </c>
      <c r="M84" s="262">
        <v>3.1584890280957478</v>
      </c>
      <c r="N84" s="262">
        <v>2.7495237016090011</v>
      </c>
      <c r="O84" s="262">
        <v>3.00453269991376</v>
      </c>
      <c r="P84" s="262">
        <v>3.2510761843332512</v>
      </c>
      <c r="Q84" s="262">
        <v>3.346979495446083</v>
      </c>
      <c r="R84" s="262">
        <v>2.5286437292344091</v>
      </c>
      <c r="S84" s="262">
        <v>2.1900576483210452</v>
      </c>
      <c r="T84" s="262">
        <v>2.519733666566963</v>
      </c>
      <c r="U84" s="262">
        <v>1.8612152668023669</v>
      </c>
      <c r="V84" s="262">
        <v>2.0223627578301042</v>
      </c>
      <c r="W84" s="262">
        <v>2.4005924289283569</v>
      </c>
      <c r="X84" s="262">
        <v>1.5841563169698141</v>
      </c>
      <c r="Y84" s="262">
        <v>1.1709101825721939</v>
      </c>
      <c r="DA84" s="72" t="s">
        <v>416</v>
      </c>
    </row>
    <row r="85" spans="1:105" ht="12" customHeight="1" x14ac:dyDescent="0.25">
      <c r="A85" s="64" t="s">
        <v>28</v>
      </c>
      <c r="B85" s="229">
        <v>4.581276403691918</v>
      </c>
      <c r="C85" s="229">
        <v>6.6365933886545676</v>
      </c>
      <c r="D85" s="229">
        <v>4.2712880950562679</v>
      </c>
      <c r="E85" s="229">
        <v>2.5409341903866638</v>
      </c>
      <c r="F85" s="229">
        <v>3.21174406579981</v>
      </c>
      <c r="G85" s="229">
        <v>5.3771526327177641</v>
      </c>
      <c r="H85" s="229">
        <v>5.0001622305642437</v>
      </c>
      <c r="I85" s="229">
        <v>6.1115067489663888</v>
      </c>
      <c r="J85" s="229">
        <v>5.1826440583000206</v>
      </c>
      <c r="K85" s="229">
        <v>3.3601593994121011</v>
      </c>
      <c r="L85" s="229">
        <v>0.44332114164231973</v>
      </c>
      <c r="M85" s="229">
        <v>0.38133503911578648</v>
      </c>
      <c r="N85" s="229">
        <v>0.48170787315733332</v>
      </c>
      <c r="O85" s="229">
        <v>0.65194294917886775</v>
      </c>
      <c r="P85" s="229">
        <v>0.3715347416984735</v>
      </c>
      <c r="Q85" s="229">
        <v>0.28020470406810272</v>
      </c>
      <c r="R85" s="229">
        <v>0.32242634035352258</v>
      </c>
      <c r="S85" s="229">
        <v>0.21113900168557989</v>
      </c>
      <c r="T85" s="229">
        <v>0.20102105995151001</v>
      </c>
      <c r="U85" s="229">
        <v>0.17684879214519411</v>
      </c>
      <c r="V85" s="229">
        <v>0.35151589700359481</v>
      </c>
      <c r="W85" s="229">
        <v>0.40400820462695081</v>
      </c>
      <c r="X85" s="229">
        <v>0.21228383315668289</v>
      </c>
      <c r="Y85" s="229">
        <v>8.4848468094987625E-2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1.6251207731542931E-3</v>
      </c>
      <c r="C87" s="229">
        <v>1.6749224083857631E-3</v>
      </c>
      <c r="D87" s="229">
        <v>2.246668111030907E-3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7.9278217821937939E-3</v>
      </c>
      <c r="C88" s="229">
        <v>6.4792578856906471E-3</v>
      </c>
      <c r="D88" s="229">
        <v>8.6926070027678274E-3</v>
      </c>
      <c r="E88" s="229">
        <v>2.2994902152499112E-3</v>
      </c>
      <c r="F88" s="229">
        <v>2.2821294102155919E-3</v>
      </c>
      <c r="G88" s="229">
        <v>2.9312458487419468E-3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0.13052341178346721</v>
      </c>
      <c r="C89" s="229">
        <v>9.1810137097350239E-2</v>
      </c>
      <c r="D89" s="229">
        <v>0.12566057593404981</v>
      </c>
      <c r="E89" s="229">
        <v>0.1197878091421589</v>
      </c>
      <c r="F89" s="229">
        <v>0.1618890132181022</v>
      </c>
      <c r="G89" s="229">
        <v>0.1621159809441628</v>
      </c>
      <c r="H89" s="229">
        <v>6.9008267391839226E-2</v>
      </c>
      <c r="I89" s="229">
        <v>9.7662958747410378E-2</v>
      </c>
      <c r="J89" s="229">
        <v>6.6346506563015953E-2</v>
      </c>
      <c r="K89" s="229">
        <v>2.7827926808268351E-2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0.13008085847339251</v>
      </c>
      <c r="C91" s="229">
        <v>0.16581720309687301</v>
      </c>
      <c r="D91" s="229">
        <v>0.2198641300004508</v>
      </c>
      <c r="E91" s="229">
        <v>0.19401109390346899</v>
      </c>
      <c r="F91" s="229">
        <v>0.21156492696921239</v>
      </c>
      <c r="G91" s="229">
        <v>0.26425665707350549</v>
      </c>
      <c r="H91" s="229">
        <v>0.2577405580409094</v>
      </c>
      <c r="I91" s="229">
        <v>0.30832364992222511</v>
      </c>
      <c r="J91" s="229">
        <v>0.31178476406557959</v>
      </c>
      <c r="K91" s="229">
        <v>0.2152906744249424</v>
      </c>
      <c r="L91" s="229">
        <v>0.27690766964189129</v>
      </c>
      <c r="M91" s="229">
        <v>0.19383106060321459</v>
      </c>
      <c r="N91" s="229">
        <v>0.1111803234148353</v>
      </c>
      <c r="O91" s="229">
        <v>0.1372213841736861</v>
      </c>
      <c r="P91" s="229">
        <v>0.15790077995369789</v>
      </c>
      <c r="Q91" s="229">
        <v>0.1770448863816963</v>
      </c>
      <c r="R91" s="229">
        <v>0.13154293824294891</v>
      </c>
      <c r="S91" s="229">
        <v>0.1239960968653913</v>
      </c>
      <c r="T91" s="229">
        <v>0.12871649122291351</v>
      </c>
      <c r="U91" s="229">
        <v>0.1055262123860104</v>
      </c>
      <c r="V91" s="229">
        <v>9.0003121165987798E-2</v>
      </c>
      <c r="W91" s="229">
        <v>0.11523912810632619</v>
      </c>
      <c r="X91" s="229">
        <v>6.992112593328155E-2</v>
      </c>
      <c r="Y91" s="229">
        <v>9.0485057006924066E-2</v>
      </c>
      <c r="DA91" s="73" t="s">
        <v>423</v>
      </c>
    </row>
    <row r="92" spans="1:105" ht="12" customHeight="1" x14ac:dyDescent="0.25">
      <c r="A92" s="64" t="s">
        <v>36</v>
      </c>
      <c r="B92" s="229">
        <v>9.0392319117319815</v>
      </c>
      <c r="C92" s="229">
        <v>12.994780591090381</v>
      </c>
      <c r="D92" s="229">
        <v>7.9917458559221242</v>
      </c>
      <c r="E92" s="229">
        <v>7.0860369779019123</v>
      </c>
      <c r="F92" s="229">
        <v>6.5401344229694276</v>
      </c>
      <c r="G92" s="229">
        <v>8.9017679664615219</v>
      </c>
      <c r="H92" s="229">
        <v>8.7990577491148514</v>
      </c>
      <c r="I92" s="229">
        <v>9.3224584228193113</v>
      </c>
      <c r="J92" s="229">
        <v>10.998606058668919</v>
      </c>
      <c r="K92" s="229">
        <v>5.6696742950205437</v>
      </c>
      <c r="L92" s="229">
        <v>3.2963929410332931</v>
      </c>
      <c r="M92" s="229">
        <v>2.537397910436304</v>
      </c>
      <c r="N92" s="229">
        <v>2.1459703321652919</v>
      </c>
      <c r="O92" s="229">
        <v>2.2153683665612069</v>
      </c>
      <c r="P92" s="229">
        <v>2.7216406626810801</v>
      </c>
      <c r="Q92" s="229">
        <v>2.8897299049962841</v>
      </c>
      <c r="R92" s="229">
        <v>2.074674450637938</v>
      </c>
      <c r="S92" s="229">
        <v>1.8549225497700741</v>
      </c>
      <c r="T92" s="229">
        <v>2.1899961153925398</v>
      </c>
      <c r="U92" s="229">
        <v>1.578840262271163</v>
      </c>
      <c r="V92" s="229">
        <v>1.5808437396605211</v>
      </c>
      <c r="W92" s="229">
        <v>1.8813450961950799</v>
      </c>
      <c r="X92" s="229">
        <v>1.3019513578798501</v>
      </c>
      <c r="Y92" s="229">
        <v>0.99557665747028246</v>
      </c>
      <c r="DA92" s="73" t="s">
        <v>424</v>
      </c>
    </row>
    <row r="93" spans="1:105" ht="12" customHeight="1" x14ac:dyDescent="0.25">
      <c r="A93" s="64" t="s">
        <v>38</v>
      </c>
      <c r="B93" s="229">
        <v>8.1021429047125768E-2</v>
      </c>
      <c r="C93" s="229">
        <v>7.8044626902717282E-2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0.1084993475785815</v>
      </c>
      <c r="K93" s="229">
        <v>4.9705997248351508E-2</v>
      </c>
      <c r="L93" s="229">
        <v>4.9701128443066137E-2</v>
      </c>
      <c r="M93" s="229">
        <v>4.5925017940442993E-2</v>
      </c>
      <c r="N93" s="229">
        <v>1.0665172871539549E-2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21.569256121468928</v>
      </c>
      <c r="C96" s="279">
        <v>23.658688956967811</v>
      </c>
      <c r="D96" s="279">
        <v>21.776235994893529</v>
      </c>
      <c r="E96" s="279">
        <v>19.101214336680979</v>
      </c>
      <c r="F96" s="279">
        <v>21.62009211369551</v>
      </c>
      <c r="G96" s="279">
        <v>23.00268797914919</v>
      </c>
      <c r="H96" s="279">
        <v>23.857509329422111</v>
      </c>
      <c r="I96" s="279">
        <v>27.3191635604379</v>
      </c>
      <c r="J96" s="279">
        <v>26.00119107220954</v>
      </c>
      <c r="K96" s="279">
        <v>13.977808278411031</v>
      </c>
      <c r="L96" s="279">
        <v>17.237129918182411</v>
      </c>
      <c r="M96" s="279">
        <v>18.777735006883471</v>
      </c>
      <c r="N96" s="279">
        <v>15.2894133485058</v>
      </c>
      <c r="O96" s="279">
        <v>15.10912043050963</v>
      </c>
      <c r="P96" s="279">
        <v>14.565339905748861</v>
      </c>
      <c r="Q96" s="279">
        <v>14.821595763673081</v>
      </c>
      <c r="R96" s="279">
        <v>12.12152922700816</v>
      </c>
      <c r="S96" s="279">
        <v>10.05322186391674</v>
      </c>
      <c r="T96" s="279">
        <v>10.06087818788499</v>
      </c>
      <c r="U96" s="279">
        <v>9.6288588317027877</v>
      </c>
      <c r="V96" s="279">
        <v>8.4275840674740863</v>
      </c>
      <c r="W96" s="279">
        <v>9.0829207120480859</v>
      </c>
      <c r="X96" s="279">
        <v>6.8811507499905371</v>
      </c>
      <c r="Y96" s="279">
        <v>6.1281221680274127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1</v>
      </c>
      <c r="J100" s="232">
        <f t="shared" si="4"/>
        <v>1</v>
      </c>
      <c r="K100" s="232">
        <f t="shared" si="4"/>
        <v>1</v>
      </c>
      <c r="L100" s="232">
        <f t="shared" si="4"/>
        <v>0.99999999999999989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0.99999999999999989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1</v>
      </c>
      <c r="X100" s="232">
        <f t="shared" si="4"/>
        <v>1.0000000000000002</v>
      </c>
      <c r="Y100" s="232">
        <f t="shared" si="4"/>
        <v>0.99999999999999978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1.9626918593938753E-4</v>
      </c>
      <c r="C105" s="268">
        <f t="shared" si="9"/>
        <v>1.9570407639974221E-4</v>
      </c>
      <c r="D105" s="268">
        <f t="shared" si="9"/>
        <v>2.0907902971236284E-4</v>
      </c>
      <c r="E105" s="268">
        <f t="shared" si="9"/>
        <v>1.9797541230422993E-4</v>
      </c>
      <c r="F105" s="268">
        <f t="shared" si="9"/>
        <v>2.1815186905987859E-4</v>
      </c>
      <c r="G105" s="268">
        <f t="shared" si="9"/>
        <v>2.1164605380691542E-4</v>
      </c>
      <c r="H105" s="268">
        <f t="shared" si="9"/>
        <v>1.914732028239189E-4</v>
      </c>
      <c r="I105" s="268">
        <f t="shared" si="9"/>
        <v>2.130799945703145E-4</v>
      </c>
      <c r="J105" s="268">
        <f t="shared" si="9"/>
        <v>2.108915909958981E-4</v>
      </c>
      <c r="K105" s="268">
        <f t="shared" si="9"/>
        <v>2.1062449505834726E-4</v>
      </c>
      <c r="L105" s="268">
        <f t="shared" si="9"/>
        <v>2.4138855892363767E-4</v>
      </c>
      <c r="M105" s="268">
        <f t="shared" si="9"/>
        <v>2.0211523445268751E-4</v>
      </c>
      <c r="N105" s="268">
        <f t="shared" si="9"/>
        <v>1.6380479341434085E-4</v>
      </c>
      <c r="O105" s="268">
        <f t="shared" si="9"/>
        <v>1.5651004689539859E-4</v>
      </c>
      <c r="P105" s="268">
        <f t="shared" si="9"/>
        <v>1.347388627582708E-4</v>
      </c>
      <c r="Q105" s="268">
        <f t="shared" si="9"/>
        <v>1.2409724099991332E-4</v>
      </c>
      <c r="R105" s="268">
        <f t="shared" si="9"/>
        <v>1.130976658253701E-4</v>
      </c>
      <c r="S105" s="268">
        <f t="shared" si="9"/>
        <v>1.1182653136731538E-4</v>
      </c>
      <c r="T105" s="268">
        <f t="shared" si="9"/>
        <v>9.9144205933298732E-5</v>
      </c>
      <c r="U105" s="268">
        <f t="shared" si="9"/>
        <v>8.6339339932000301E-5</v>
      </c>
      <c r="V105" s="268">
        <f t="shared" si="9"/>
        <v>7.131543184257402E-5</v>
      </c>
      <c r="W105" s="268">
        <f t="shared" si="9"/>
        <v>7.6537445417449224E-5</v>
      </c>
      <c r="X105" s="268">
        <f t="shared" si="9"/>
        <v>4.1053221607910308E-5</v>
      </c>
      <c r="Y105" s="268">
        <f t="shared" si="9"/>
        <v>3.709072934179939E-5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0.20176086608101276</v>
      </c>
      <c r="C106" s="269">
        <f t="shared" si="10"/>
        <v>0.20863185165402279</v>
      </c>
      <c r="D106" s="269">
        <f t="shared" si="10"/>
        <v>0.18708028123862955</v>
      </c>
      <c r="E106" s="269">
        <f t="shared" si="10"/>
        <v>0.18021769564222259</v>
      </c>
      <c r="F106" s="269">
        <f t="shared" si="10"/>
        <v>0.17943823063099365</v>
      </c>
      <c r="G106" s="269">
        <f t="shared" si="10"/>
        <v>0.18756010492072872</v>
      </c>
      <c r="H106" s="269">
        <f t="shared" si="10"/>
        <v>0.18008404600513434</v>
      </c>
      <c r="I106" s="269">
        <f t="shared" si="10"/>
        <v>0.17279757691109526</v>
      </c>
      <c r="J106" s="269">
        <f t="shared" si="10"/>
        <v>0.18113400559713849</v>
      </c>
      <c r="K106" s="269">
        <f t="shared" si="10"/>
        <v>0.18437431996502376</v>
      </c>
      <c r="L106" s="269">
        <f t="shared" si="10"/>
        <v>0.14198667566079748</v>
      </c>
      <c r="M106" s="269">
        <f t="shared" si="10"/>
        <v>0.13620881206940721</v>
      </c>
      <c r="N106" s="269">
        <f t="shared" si="10"/>
        <v>0.14489287776798052</v>
      </c>
      <c r="O106" s="269">
        <f t="shared" si="10"/>
        <v>0.13923199809959125</v>
      </c>
      <c r="P106" s="269">
        <f t="shared" si="10"/>
        <v>0.13177146066160306</v>
      </c>
      <c r="Q106" s="269">
        <f t="shared" si="10"/>
        <v>0.12758357844590842</v>
      </c>
      <c r="R106" s="269">
        <f t="shared" si="10"/>
        <v>0.12865428925993341</v>
      </c>
      <c r="S106" s="269">
        <f t="shared" si="10"/>
        <v>0.13294129154408404</v>
      </c>
      <c r="T106" s="269">
        <f t="shared" si="10"/>
        <v>0.13737655035424406</v>
      </c>
      <c r="U106" s="269">
        <f t="shared" si="10"/>
        <v>0.12921536755339855</v>
      </c>
      <c r="V106" s="269">
        <f t="shared" si="10"/>
        <v>0.13488202810293773</v>
      </c>
      <c r="W106" s="269">
        <f t="shared" si="10"/>
        <v>0.1411650195829692</v>
      </c>
      <c r="X106" s="269">
        <f t="shared" si="10"/>
        <v>0.13020315501350077</v>
      </c>
      <c r="Y106" s="269">
        <f t="shared" si="10"/>
        <v>0.11316907109481511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0.37429282000266539</v>
      </c>
      <c r="C107" s="269">
        <f t="shared" si="11"/>
        <v>0.39062940058660145</v>
      </c>
      <c r="D107" s="269">
        <f t="shared" si="11"/>
        <v>0.36680952901919633</v>
      </c>
      <c r="E107" s="269">
        <f t="shared" si="11"/>
        <v>0.34961824178399187</v>
      </c>
      <c r="F107" s="269">
        <f t="shared" si="11"/>
        <v>0.33729355068116956</v>
      </c>
      <c r="G107" s="269">
        <f t="shared" si="11"/>
        <v>0.3594768421166703</v>
      </c>
      <c r="H107" s="269">
        <f t="shared" si="11"/>
        <v>0.34544901891381075</v>
      </c>
      <c r="I107" s="269">
        <f t="shared" si="11"/>
        <v>0.33042427662572899</v>
      </c>
      <c r="J107" s="269">
        <f t="shared" si="11"/>
        <v>0.33898617065015918</v>
      </c>
      <c r="K107" s="269">
        <f t="shared" si="11"/>
        <v>0.36788615577066819</v>
      </c>
      <c r="L107" s="269">
        <f t="shared" si="11"/>
        <v>0.3073679707780006</v>
      </c>
      <c r="M107" s="269">
        <f t="shared" si="11"/>
        <v>0.30116293553275797</v>
      </c>
      <c r="N107" s="269">
        <f t="shared" si="11"/>
        <v>0.31045928712958226</v>
      </c>
      <c r="O107" s="269">
        <f t="shared" si="11"/>
        <v>0.29720076667842776</v>
      </c>
      <c r="P107" s="269">
        <f t="shared" si="11"/>
        <v>0.28583197396777549</v>
      </c>
      <c r="Q107" s="269">
        <f t="shared" si="11"/>
        <v>0.28551823853577968</v>
      </c>
      <c r="R107" s="269">
        <f t="shared" si="11"/>
        <v>0.27545979034921314</v>
      </c>
      <c r="S107" s="269">
        <f t="shared" si="11"/>
        <v>0.31204174040501309</v>
      </c>
      <c r="T107" s="269">
        <f t="shared" si="11"/>
        <v>0.30268605376461538</v>
      </c>
      <c r="U107" s="269">
        <f t="shared" si="11"/>
        <v>0.29272806145327623</v>
      </c>
      <c r="V107" s="269">
        <f t="shared" si="11"/>
        <v>0.29633967906313768</v>
      </c>
      <c r="W107" s="269">
        <f t="shared" si="11"/>
        <v>0.2977575479022665</v>
      </c>
      <c r="X107" s="269">
        <f t="shared" si="11"/>
        <v>0.28918680027103838</v>
      </c>
      <c r="Y107" s="269">
        <f t="shared" si="11"/>
        <v>0.28969974076291494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5.1040929329985392E-2</v>
      </c>
      <c r="C108" s="269">
        <f t="shared" si="12"/>
        <v>4.4422575161511726E-2</v>
      </c>
      <c r="D108" s="269">
        <f t="shared" si="12"/>
        <v>4.9174359706416239E-2</v>
      </c>
      <c r="E108" s="269">
        <f t="shared" si="12"/>
        <v>4.8131336141651063E-2</v>
      </c>
      <c r="F108" s="269">
        <f t="shared" si="12"/>
        <v>5.5819397318265053E-2</v>
      </c>
      <c r="G108" s="269">
        <f t="shared" si="12"/>
        <v>5.2510324085881084E-2</v>
      </c>
      <c r="H108" s="269">
        <f t="shared" si="12"/>
        <v>4.2437398986022383E-2</v>
      </c>
      <c r="I108" s="269">
        <f t="shared" si="12"/>
        <v>4.4689454654942548E-2</v>
      </c>
      <c r="J108" s="269">
        <f t="shared" si="12"/>
        <v>4.3105241230893293E-2</v>
      </c>
      <c r="K108" s="269">
        <f t="shared" si="12"/>
        <v>4.3381933263069564E-2</v>
      </c>
      <c r="L108" s="269">
        <f t="shared" si="12"/>
        <v>4.800643051876978E-2</v>
      </c>
      <c r="M108" s="269">
        <f t="shared" si="12"/>
        <v>4.4158665668972849E-2</v>
      </c>
      <c r="N108" s="269">
        <f t="shared" si="12"/>
        <v>3.9184538748117705E-2</v>
      </c>
      <c r="O108" s="269">
        <f t="shared" si="12"/>
        <v>4.0886387678166401E-2</v>
      </c>
      <c r="P108" s="269">
        <f t="shared" si="12"/>
        <v>3.6984590291036658E-2</v>
      </c>
      <c r="Q108" s="269">
        <f t="shared" si="12"/>
        <v>3.6582666297567942E-2</v>
      </c>
      <c r="R108" s="269">
        <f t="shared" si="12"/>
        <v>3.6454738283532101E-2</v>
      </c>
      <c r="S108" s="269">
        <f t="shared" si="12"/>
        <v>3.8798928521408156E-2</v>
      </c>
      <c r="T108" s="269">
        <f t="shared" si="12"/>
        <v>3.8176819958554854E-2</v>
      </c>
      <c r="U108" s="269">
        <f t="shared" si="12"/>
        <v>3.7025180092466983E-2</v>
      </c>
      <c r="V108" s="269">
        <f t="shared" si="12"/>
        <v>3.587250172494539E-2</v>
      </c>
      <c r="W108" s="269">
        <f t="shared" si="12"/>
        <v>4.0020553329517754E-2</v>
      </c>
      <c r="X108" s="269">
        <f t="shared" si="12"/>
        <v>3.2748109701182623E-2</v>
      </c>
      <c r="Y108" s="269">
        <f t="shared" si="12"/>
        <v>3.7309800551313402E-2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5.1040929329985392E-2</v>
      </c>
      <c r="C109" s="270">
        <f t="shared" si="13"/>
        <v>4.4422575161511726E-2</v>
      </c>
      <c r="D109" s="270">
        <f t="shared" si="13"/>
        <v>4.9174359706416239E-2</v>
      </c>
      <c r="E109" s="270">
        <f t="shared" si="13"/>
        <v>4.8131336141651063E-2</v>
      </c>
      <c r="F109" s="270">
        <f t="shared" si="13"/>
        <v>5.5819397318265053E-2</v>
      </c>
      <c r="G109" s="270">
        <f t="shared" si="13"/>
        <v>5.2510324085881084E-2</v>
      </c>
      <c r="H109" s="270">
        <f t="shared" si="13"/>
        <v>4.2437398986022383E-2</v>
      </c>
      <c r="I109" s="270">
        <f t="shared" si="13"/>
        <v>4.4689454654942548E-2</v>
      </c>
      <c r="J109" s="270">
        <f t="shared" si="13"/>
        <v>4.3105241230893293E-2</v>
      </c>
      <c r="K109" s="270">
        <f t="shared" si="13"/>
        <v>4.3381933263069564E-2</v>
      </c>
      <c r="L109" s="270">
        <f t="shared" si="13"/>
        <v>4.800643051876978E-2</v>
      </c>
      <c r="M109" s="270">
        <f t="shared" si="13"/>
        <v>4.4158665668972849E-2</v>
      </c>
      <c r="N109" s="270">
        <f t="shared" si="13"/>
        <v>3.9184538748117705E-2</v>
      </c>
      <c r="O109" s="270">
        <f t="shared" si="13"/>
        <v>4.0886387678166401E-2</v>
      </c>
      <c r="P109" s="270">
        <f t="shared" si="13"/>
        <v>3.6984590291036658E-2</v>
      </c>
      <c r="Q109" s="270">
        <f t="shared" si="13"/>
        <v>3.6582666297567942E-2</v>
      </c>
      <c r="R109" s="270">
        <f t="shared" si="13"/>
        <v>3.6454738283532101E-2</v>
      </c>
      <c r="S109" s="270">
        <f t="shared" si="13"/>
        <v>3.8798928521408156E-2</v>
      </c>
      <c r="T109" s="270">
        <f t="shared" si="13"/>
        <v>3.8176819958554854E-2</v>
      </c>
      <c r="U109" s="270">
        <f t="shared" si="13"/>
        <v>3.7025180092466983E-2</v>
      </c>
      <c r="V109" s="270">
        <f t="shared" si="13"/>
        <v>3.587250172494539E-2</v>
      </c>
      <c r="W109" s="270">
        <f t="shared" si="13"/>
        <v>4.0020553329517754E-2</v>
      </c>
      <c r="X109" s="270">
        <f t="shared" si="13"/>
        <v>3.2748109701182623E-2</v>
      </c>
      <c r="Y109" s="270">
        <f t="shared" si="13"/>
        <v>3.7309800551313402E-2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3.4550940454682995E-2</v>
      </c>
      <c r="C111" s="269">
        <f t="shared" si="15"/>
        <v>3.8498799601197176E-2</v>
      </c>
      <c r="D111" s="269">
        <f t="shared" si="15"/>
        <v>3.5623318099941882E-2</v>
      </c>
      <c r="E111" s="269">
        <f t="shared" si="15"/>
        <v>3.3883494954490841E-2</v>
      </c>
      <c r="F111" s="269">
        <f t="shared" si="15"/>
        <v>3.3929016263847443E-2</v>
      </c>
      <c r="G111" s="269">
        <f t="shared" si="15"/>
        <v>3.8961096628400617E-2</v>
      </c>
      <c r="H111" s="269">
        <f t="shared" si="15"/>
        <v>3.6902899451169188E-2</v>
      </c>
      <c r="I111" s="269">
        <f t="shared" si="15"/>
        <v>3.7541137835282838E-2</v>
      </c>
      <c r="J111" s="269">
        <f t="shared" si="15"/>
        <v>4.0066050785578733E-2</v>
      </c>
      <c r="K111" s="269">
        <f t="shared" si="15"/>
        <v>4.13783038562167E-2</v>
      </c>
      <c r="L111" s="269">
        <f t="shared" si="15"/>
        <v>2.7836849573196237E-2</v>
      </c>
      <c r="M111" s="269">
        <f t="shared" si="15"/>
        <v>2.2964879451037229E-2</v>
      </c>
      <c r="N111" s="269">
        <f t="shared" si="15"/>
        <v>2.149897302358383E-2</v>
      </c>
      <c r="O111" s="269">
        <f t="shared" si="15"/>
        <v>2.3479126913031095E-2</v>
      </c>
      <c r="P111" s="269">
        <f t="shared" si="15"/>
        <v>2.3996891532712263E-2</v>
      </c>
      <c r="Q111" s="269">
        <f t="shared" si="15"/>
        <v>2.4108468233727743E-2</v>
      </c>
      <c r="R111" s="269">
        <f t="shared" si="15"/>
        <v>2.3584505792461553E-2</v>
      </c>
      <c r="S111" s="269">
        <f t="shared" si="15"/>
        <v>2.3869507995852673E-2</v>
      </c>
      <c r="T111" s="269">
        <f t="shared" si="15"/>
        <v>2.5583708405676166E-2</v>
      </c>
      <c r="U111" s="269">
        <f t="shared" si="15"/>
        <v>2.2679396231880117E-2</v>
      </c>
      <c r="V111" s="269">
        <f t="shared" si="15"/>
        <v>2.4497547944787833E-2</v>
      </c>
      <c r="W111" s="269">
        <f t="shared" si="15"/>
        <v>2.7185368050107454E-2</v>
      </c>
      <c r="X111" s="269">
        <f t="shared" si="15"/>
        <v>2.3464020702680024E-2</v>
      </c>
      <c r="Y111" s="269">
        <f t="shared" si="15"/>
        <v>2.3150502017004006E-2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1.0354924760292289E-2</v>
      </c>
      <c r="C112" s="270">
        <f t="shared" si="16"/>
        <v>1.0390588119979316E-2</v>
      </c>
      <c r="D112" s="270">
        <f t="shared" si="16"/>
        <v>1.1236981368028731E-2</v>
      </c>
      <c r="E112" s="270">
        <f t="shared" si="16"/>
        <v>1.0713513609707523E-2</v>
      </c>
      <c r="F112" s="270">
        <f t="shared" si="16"/>
        <v>1.1939149420334682E-2</v>
      </c>
      <c r="G112" s="270">
        <f t="shared" si="16"/>
        <v>1.1789654745548618E-2</v>
      </c>
      <c r="H112" s="270">
        <f t="shared" si="16"/>
        <v>1.0965766003695844E-2</v>
      </c>
      <c r="I112" s="270">
        <f t="shared" si="16"/>
        <v>1.1331003191053188E-2</v>
      </c>
      <c r="J112" s="270">
        <f t="shared" si="16"/>
        <v>1.1469481292054108E-2</v>
      </c>
      <c r="K112" s="270">
        <f t="shared" si="16"/>
        <v>1.2024318252106939E-2</v>
      </c>
      <c r="L112" s="270">
        <f t="shared" si="16"/>
        <v>1.4428610199745897E-2</v>
      </c>
      <c r="M112" s="270">
        <f t="shared" si="16"/>
        <v>1.3272142231641136E-2</v>
      </c>
      <c r="N112" s="270">
        <f t="shared" si="16"/>
        <v>1.1777139631999407E-2</v>
      </c>
      <c r="O112" s="270">
        <f t="shared" si="16"/>
        <v>1.2288640165681586E-2</v>
      </c>
      <c r="P112" s="270">
        <f t="shared" si="16"/>
        <v>1.1115932406139447E-2</v>
      </c>
      <c r="Q112" s="270">
        <f t="shared" si="16"/>
        <v>1.099513182652922E-2</v>
      </c>
      <c r="R112" s="270">
        <f t="shared" si="16"/>
        <v>1.0956682322406453E-2</v>
      </c>
      <c r="S112" s="270">
        <f t="shared" si="16"/>
        <v>1.1661242249292473E-2</v>
      </c>
      <c r="T112" s="270">
        <f t="shared" si="16"/>
        <v>1.1474263924548561E-2</v>
      </c>
      <c r="U112" s="270">
        <f t="shared" si="16"/>
        <v>1.1128131905593882E-2</v>
      </c>
      <c r="V112" s="270">
        <f t="shared" si="16"/>
        <v>1.0781687759030106E-2</v>
      </c>
      <c r="W112" s="270">
        <f t="shared" si="16"/>
        <v>1.2028408647128718E-2</v>
      </c>
      <c r="X112" s="270">
        <f t="shared" si="16"/>
        <v>9.8426336753393261E-3</v>
      </c>
      <c r="Y112" s="270">
        <f t="shared" si="16"/>
        <v>1.1213676229785238E-2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2.4196015694390709E-2</v>
      </c>
      <c r="C113" s="270">
        <f t="shared" si="17"/>
        <v>2.8108211481217855E-2</v>
      </c>
      <c r="D113" s="270">
        <f t="shared" si="17"/>
        <v>2.4386336731913157E-2</v>
      </c>
      <c r="E113" s="270">
        <f t="shared" si="17"/>
        <v>2.3169981344783312E-2</v>
      </c>
      <c r="F113" s="270">
        <f t="shared" si="17"/>
        <v>2.198986684351276E-2</v>
      </c>
      <c r="G113" s="270">
        <f t="shared" si="17"/>
        <v>2.7171441882851997E-2</v>
      </c>
      <c r="H113" s="270">
        <f t="shared" si="17"/>
        <v>2.5937133447473344E-2</v>
      </c>
      <c r="I113" s="270">
        <f t="shared" si="17"/>
        <v>2.6210134644229652E-2</v>
      </c>
      <c r="J113" s="270">
        <f t="shared" si="17"/>
        <v>2.8596569493524626E-2</v>
      </c>
      <c r="K113" s="270">
        <f t="shared" si="17"/>
        <v>2.9353985604109765E-2</v>
      </c>
      <c r="L113" s="270">
        <f t="shared" si="17"/>
        <v>1.3408239373450341E-2</v>
      </c>
      <c r="M113" s="270">
        <f t="shared" si="17"/>
        <v>9.6927372193960967E-3</v>
      </c>
      <c r="N113" s="270">
        <f t="shared" si="17"/>
        <v>9.7218333915844255E-3</v>
      </c>
      <c r="O113" s="270">
        <f t="shared" si="17"/>
        <v>1.1190486747349506E-2</v>
      </c>
      <c r="P113" s="270">
        <f t="shared" si="17"/>
        <v>1.2880959126572819E-2</v>
      </c>
      <c r="Q113" s="270">
        <f t="shared" si="17"/>
        <v>1.3113336407198519E-2</v>
      </c>
      <c r="R113" s="270">
        <f t="shared" si="17"/>
        <v>1.2627823470055102E-2</v>
      </c>
      <c r="S113" s="270">
        <f t="shared" si="17"/>
        <v>1.2208265746560197E-2</v>
      </c>
      <c r="T113" s="270">
        <f t="shared" si="17"/>
        <v>1.4109444481127605E-2</v>
      </c>
      <c r="U113" s="270">
        <f t="shared" si="17"/>
        <v>1.1551264326286233E-2</v>
      </c>
      <c r="V113" s="270">
        <f t="shared" si="17"/>
        <v>1.3715860185757729E-2</v>
      </c>
      <c r="W113" s="270">
        <f t="shared" si="17"/>
        <v>1.5156959402978737E-2</v>
      </c>
      <c r="X113" s="270">
        <f t="shared" si="17"/>
        <v>1.36213870273407E-2</v>
      </c>
      <c r="Y113" s="270">
        <f t="shared" si="17"/>
        <v>1.1936825787218766E-2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0.33815817494571415</v>
      </c>
      <c r="C115" s="281">
        <f t="shared" si="19"/>
        <v>0.31762166892026705</v>
      </c>
      <c r="D115" s="281">
        <f t="shared" si="19"/>
        <v>0.36110343290610358</v>
      </c>
      <c r="E115" s="281">
        <f t="shared" si="19"/>
        <v>0.38795125606533942</v>
      </c>
      <c r="F115" s="281">
        <f t="shared" si="19"/>
        <v>0.39330165323666449</v>
      </c>
      <c r="G115" s="281">
        <f t="shared" si="19"/>
        <v>0.3612799861945124</v>
      </c>
      <c r="H115" s="281">
        <f t="shared" si="19"/>
        <v>0.39493516344103941</v>
      </c>
      <c r="I115" s="281">
        <f t="shared" si="19"/>
        <v>0.41433447397838008</v>
      </c>
      <c r="J115" s="281">
        <f t="shared" si="19"/>
        <v>0.39649764014523442</v>
      </c>
      <c r="K115" s="281">
        <f t="shared" si="19"/>
        <v>0.36276866264996344</v>
      </c>
      <c r="L115" s="281">
        <f t="shared" si="19"/>
        <v>0.47456068491031222</v>
      </c>
      <c r="M115" s="281">
        <f t="shared" si="19"/>
        <v>0.49530259204337207</v>
      </c>
      <c r="N115" s="281">
        <f t="shared" si="19"/>
        <v>0.48380051853732126</v>
      </c>
      <c r="O115" s="281">
        <f t="shared" si="19"/>
        <v>0.49904521058388807</v>
      </c>
      <c r="P115" s="281">
        <f t="shared" si="19"/>
        <v>0.52128034468411433</v>
      </c>
      <c r="Q115" s="281">
        <f t="shared" si="19"/>
        <v>0.52608295124601623</v>
      </c>
      <c r="R115" s="281">
        <f t="shared" si="19"/>
        <v>0.53573357864903448</v>
      </c>
      <c r="S115" s="281">
        <f t="shared" si="19"/>
        <v>0.49223670500227468</v>
      </c>
      <c r="T115" s="281">
        <f t="shared" si="19"/>
        <v>0.49607772331097627</v>
      </c>
      <c r="U115" s="281">
        <f t="shared" si="19"/>
        <v>0.51826565532904623</v>
      </c>
      <c r="V115" s="281">
        <f t="shared" si="19"/>
        <v>0.50833692773234884</v>
      </c>
      <c r="W115" s="281">
        <f t="shared" si="19"/>
        <v>0.49379497368972175</v>
      </c>
      <c r="X115" s="281">
        <f t="shared" si="19"/>
        <v>0.52435686108999047</v>
      </c>
      <c r="Y115" s="281">
        <f t="shared" si="19"/>
        <v>0.5366337948446106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1.0000000000000002</v>
      </c>
      <c r="C117" s="232">
        <f t="shared" si="20"/>
        <v>1</v>
      </c>
      <c r="D117" s="232">
        <f t="shared" si="20"/>
        <v>1</v>
      </c>
      <c r="E117" s="232">
        <f t="shared" si="20"/>
        <v>1</v>
      </c>
      <c r="F117" s="232">
        <f t="shared" si="20"/>
        <v>1</v>
      </c>
      <c r="G117" s="232">
        <f t="shared" si="20"/>
        <v>0.99999999999999989</v>
      </c>
      <c r="H117" s="232">
        <f t="shared" si="20"/>
        <v>1.0000000000000002</v>
      </c>
      <c r="I117" s="232">
        <f t="shared" si="20"/>
        <v>1</v>
      </c>
      <c r="J117" s="232">
        <f t="shared" si="20"/>
        <v>1</v>
      </c>
      <c r="K117" s="232">
        <f t="shared" si="20"/>
        <v>0.99999999999999989</v>
      </c>
      <c r="L117" s="232">
        <f t="shared" si="20"/>
        <v>1</v>
      </c>
      <c r="M117" s="232">
        <f t="shared" si="20"/>
        <v>1</v>
      </c>
      <c r="N117" s="232">
        <f t="shared" si="20"/>
        <v>1.0000000000000002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1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0.99999999999999989</v>
      </c>
      <c r="W117" s="232">
        <f t="shared" si="20"/>
        <v>0.99999999999999989</v>
      </c>
      <c r="X117" s="232">
        <f t="shared" si="20"/>
        <v>1</v>
      </c>
      <c r="Y117" s="232">
        <f t="shared" si="20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7.6927624525231515E-4</v>
      </c>
      <c r="C122" s="268">
        <f t="shared" si="25"/>
        <v>7.8430462850166184E-4</v>
      </c>
      <c r="D122" s="268">
        <f t="shared" si="25"/>
        <v>8.2745295933296659E-4</v>
      </c>
      <c r="E122" s="268">
        <f t="shared" si="25"/>
        <v>7.9781328141518594E-4</v>
      </c>
      <c r="F122" s="268">
        <f t="shared" si="25"/>
        <v>8.4586115593862491E-4</v>
      </c>
      <c r="G122" s="268">
        <f t="shared" si="25"/>
        <v>8.1727720184150753E-4</v>
      </c>
      <c r="H122" s="268">
        <f t="shared" si="25"/>
        <v>7.9498699136166932E-4</v>
      </c>
      <c r="I122" s="268">
        <f t="shared" si="25"/>
        <v>8.8829733647364237E-4</v>
      </c>
      <c r="J122" s="268">
        <f t="shared" si="25"/>
        <v>8.6054685362824276E-4</v>
      </c>
      <c r="K122" s="268">
        <f t="shared" si="25"/>
        <v>8.3688531515797209E-4</v>
      </c>
      <c r="L122" s="268">
        <f t="shared" si="25"/>
        <v>1.0326628178726125E-3</v>
      </c>
      <c r="M122" s="268">
        <f t="shared" si="25"/>
        <v>9.1246368240079198E-4</v>
      </c>
      <c r="N122" s="268">
        <f t="shared" si="25"/>
        <v>7.6364096681787272E-4</v>
      </c>
      <c r="O122" s="268">
        <f t="shared" si="25"/>
        <v>7.2422468433691405E-4</v>
      </c>
      <c r="P122" s="268">
        <f t="shared" si="25"/>
        <v>6.4129108426386162E-4</v>
      </c>
      <c r="Q122" s="268">
        <f t="shared" si="25"/>
        <v>5.9553622017505486E-4</v>
      </c>
      <c r="R122" s="268">
        <f t="shared" si="25"/>
        <v>5.3751652608760201E-4</v>
      </c>
      <c r="S122" s="268">
        <f t="shared" si="25"/>
        <v>5.2137746716564401E-4</v>
      </c>
      <c r="T122" s="268">
        <f t="shared" si="25"/>
        <v>4.5675544094721688E-4</v>
      </c>
      <c r="U122" s="268">
        <f t="shared" si="25"/>
        <v>4.0614719211055954E-4</v>
      </c>
      <c r="V122" s="268">
        <f t="shared" si="25"/>
        <v>3.3740380771473007E-4</v>
      </c>
      <c r="W122" s="268">
        <f t="shared" si="25"/>
        <v>3.4458907778804615E-4</v>
      </c>
      <c r="X122" s="268">
        <f t="shared" si="25"/>
        <v>1.9822819054867653E-4</v>
      </c>
      <c r="Y122" s="268">
        <f t="shared" si="25"/>
        <v>1.783336649973704E-4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0.50686595176669325</v>
      </c>
      <c r="C123" s="269">
        <f t="shared" si="26"/>
        <v>0.53071055265714928</v>
      </c>
      <c r="D123" s="269">
        <f t="shared" si="26"/>
        <v>0.49276678890570802</v>
      </c>
      <c r="E123" s="269">
        <f t="shared" si="26"/>
        <v>0.48674033712831777</v>
      </c>
      <c r="F123" s="269">
        <f t="shared" si="26"/>
        <v>0.45934753391790428</v>
      </c>
      <c r="G123" s="269">
        <f t="shared" si="26"/>
        <v>0.47637901156291218</v>
      </c>
      <c r="H123" s="269">
        <f t="shared" si="26"/>
        <v>0.494113257771786</v>
      </c>
      <c r="I123" s="269">
        <f t="shared" si="26"/>
        <v>0.47275008631428861</v>
      </c>
      <c r="J123" s="269">
        <f t="shared" si="26"/>
        <v>0.48587572063226991</v>
      </c>
      <c r="K123" s="269">
        <f t="shared" si="26"/>
        <v>0.49561287482556621</v>
      </c>
      <c r="L123" s="269">
        <f t="shared" si="26"/>
        <v>0.43355257577575784</v>
      </c>
      <c r="M123" s="269">
        <f t="shared" si="26"/>
        <v>0.44019973320789235</v>
      </c>
      <c r="N123" s="269">
        <f t="shared" si="26"/>
        <v>0.47160163147046824</v>
      </c>
      <c r="O123" s="269">
        <f t="shared" si="26"/>
        <v>0.44933508468075095</v>
      </c>
      <c r="P123" s="269">
        <f t="shared" si="26"/>
        <v>0.45026092286069586</v>
      </c>
      <c r="Q123" s="269">
        <f t="shared" si="26"/>
        <v>0.44640181039860105</v>
      </c>
      <c r="R123" s="269">
        <f t="shared" si="26"/>
        <v>0.44500408726422797</v>
      </c>
      <c r="S123" s="269">
        <f t="shared" si="26"/>
        <v>0.45745121562379026</v>
      </c>
      <c r="T123" s="269">
        <f t="shared" si="26"/>
        <v>0.46007407359705965</v>
      </c>
      <c r="U123" s="269">
        <f t="shared" si="26"/>
        <v>0.45380538924208114</v>
      </c>
      <c r="V123" s="269">
        <f t="shared" si="26"/>
        <v>0.46089104536561004</v>
      </c>
      <c r="W123" s="269">
        <f t="shared" si="26"/>
        <v>0.45196447490589048</v>
      </c>
      <c r="X123" s="269">
        <f t="shared" si="26"/>
        <v>0.46570789010130142</v>
      </c>
      <c r="Y123" s="269">
        <f t="shared" si="26"/>
        <v>0.4275976636375689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0.26060648705276346</v>
      </c>
      <c r="C125" s="269">
        <f t="shared" si="28"/>
        <v>0.23191299524979109</v>
      </c>
      <c r="D125" s="269">
        <f t="shared" si="28"/>
        <v>0.25351753258957599</v>
      </c>
      <c r="E125" s="269">
        <f t="shared" si="28"/>
        <v>0.25267040228600851</v>
      </c>
      <c r="F125" s="269">
        <f t="shared" si="28"/>
        <v>0.28194327131618058</v>
      </c>
      <c r="G125" s="269">
        <f t="shared" si="28"/>
        <v>0.26414376008435436</v>
      </c>
      <c r="H125" s="269">
        <f t="shared" si="28"/>
        <v>0.22952882118114667</v>
      </c>
      <c r="I125" s="269">
        <f t="shared" si="28"/>
        <v>0.24269296410171565</v>
      </c>
      <c r="J125" s="269">
        <f t="shared" si="28"/>
        <v>0.2291299106719861</v>
      </c>
      <c r="K125" s="269">
        <f t="shared" si="28"/>
        <v>0.22454449915164226</v>
      </c>
      <c r="L125" s="269">
        <f t="shared" si="28"/>
        <v>0.26753322304030874</v>
      </c>
      <c r="M125" s="269">
        <f t="shared" si="28"/>
        <v>0.25969819318659121</v>
      </c>
      <c r="N125" s="269">
        <f t="shared" si="28"/>
        <v>0.23796539118471127</v>
      </c>
      <c r="O125" s="269">
        <f t="shared" si="28"/>
        <v>0.24645991358019537</v>
      </c>
      <c r="P125" s="269">
        <f t="shared" si="28"/>
        <v>0.22930819970123628</v>
      </c>
      <c r="Q125" s="269">
        <f t="shared" si="28"/>
        <v>0.22869562555601475</v>
      </c>
      <c r="R125" s="269">
        <f t="shared" si="28"/>
        <v>0.22569846855214395</v>
      </c>
      <c r="S125" s="269">
        <f t="shared" si="28"/>
        <v>0.23564790552333351</v>
      </c>
      <c r="T125" s="269">
        <f t="shared" si="28"/>
        <v>0.22911450699243796</v>
      </c>
      <c r="U125" s="269">
        <f t="shared" si="28"/>
        <v>0.22688634484138603</v>
      </c>
      <c r="V125" s="269">
        <f t="shared" si="28"/>
        <v>0.22108769723737329</v>
      </c>
      <c r="W125" s="269">
        <f t="shared" si="28"/>
        <v>0.23471837081923549</v>
      </c>
      <c r="X125" s="269">
        <f t="shared" si="28"/>
        <v>0.20598749570862773</v>
      </c>
      <c r="Y125" s="269">
        <f t="shared" si="28"/>
        <v>0.23368311718575938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0.26060648705276346</v>
      </c>
      <c r="C126" s="270">
        <f t="shared" si="29"/>
        <v>0.23191299524979109</v>
      </c>
      <c r="D126" s="270">
        <f t="shared" si="29"/>
        <v>0.25351753258957599</v>
      </c>
      <c r="E126" s="270">
        <f t="shared" si="29"/>
        <v>0.25267040228600851</v>
      </c>
      <c r="F126" s="270">
        <f t="shared" si="29"/>
        <v>0.28194327131618058</v>
      </c>
      <c r="G126" s="270">
        <f t="shared" si="29"/>
        <v>0.26414376008435436</v>
      </c>
      <c r="H126" s="270">
        <f t="shared" si="29"/>
        <v>0.22952882118114667</v>
      </c>
      <c r="I126" s="270">
        <f t="shared" si="29"/>
        <v>0.24269296410171565</v>
      </c>
      <c r="J126" s="270">
        <f t="shared" si="29"/>
        <v>0.2291299106719861</v>
      </c>
      <c r="K126" s="270">
        <f t="shared" si="29"/>
        <v>0.22454449915164226</v>
      </c>
      <c r="L126" s="270">
        <f t="shared" si="29"/>
        <v>0.26753322304030874</v>
      </c>
      <c r="M126" s="270">
        <f t="shared" si="29"/>
        <v>0.25969819318659121</v>
      </c>
      <c r="N126" s="270">
        <f t="shared" si="29"/>
        <v>0.23796539118471127</v>
      </c>
      <c r="O126" s="270">
        <f t="shared" si="29"/>
        <v>0.24645991358019537</v>
      </c>
      <c r="P126" s="270">
        <f t="shared" si="29"/>
        <v>0.22930819970123628</v>
      </c>
      <c r="Q126" s="270">
        <f t="shared" si="29"/>
        <v>0.22869562555601475</v>
      </c>
      <c r="R126" s="270">
        <f t="shared" si="29"/>
        <v>0.22569846855214395</v>
      </c>
      <c r="S126" s="270">
        <f t="shared" si="29"/>
        <v>0.23564790552333351</v>
      </c>
      <c r="T126" s="270">
        <f t="shared" si="29"/>
        <v>0.22911450699243796</v>
      </c>
      <c r="U126" s="270">
        <f t="shared" si="29"/>
        <v>0.22688634484138603</v>
      </c>
      <c r="V126" s="270">
        <f t="shared" si="29"/>
        <v>0.22108769723737329</v>
      </c>
      <c r="W126" s="270">
        <f t="shared" si="29"/>
        <v>0.23471837081923549</v>
      </c>
      <c r="X126" s="270">
        <f t="shared" si="29"/>
        <v>0.20598749570862773</v>
      </c>
      <c r="Y126" s="270">
        <f t="shared" si="29"/>
        <v>0.23368311718575938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0.11136276710316129</v>
      </c>
      <c r="C128" s="269">
        <f t="shared" si="31"/>
        <v>0.12687674670952215</v>
      </c>
      <c r="D128" s="269">
        <f t="shared" si="31"/>
        <v>0.11593568871078556</v>
      </c>
      <c r="E128" s="269">
        <f t="shared" si="31"/>
        <v>0.11228665521763294</v>
      </c>
      <c r="F128" s="269">
        <f t="shared" si="31"/>
        <v>0.10818358049406314</v>
      </c>
      <c r="G128" s="269">
        <f t="shared" si="31"/>
        <v>0.12372011672996137</v>
      </c>
      <c r="H128" s="269">
        <f t="shared" si="31"/>
        <v>0.12599765140864191</v>
      </c>
      <c r="I128" s="269">
        <f t="shared" si="31"/>
        <v>0.12869837226731617</v>
      </c>
      <c r="J128" s="269">
        <f t="shared" si="31"/>
        <v>0.13444409583959221</v>
      </c>
      <c r="K128" s="269">
        <f t="shared" si="31"/>
        <v>0.13520093483864426</v>
      </c>
      <c r="L128" s="269">
        <f t="shared" si="31"/>
        <v>9.792912641749045E-2</v>
      </c>
      <c r="M128" s="269">
        <f t="shared" si="31"/>
        <v>8.5257118007896981E-2</v>
      </c>
      <c r="N128" s="269">
        <f t="shared" si="31"/>
        <v>8.2419555307916545E-2</v>
      </c>
      <c r="O128" s="269">
        <f t="shared" si="31"/>
        <v>8.9343504705695964E-2</v>
      </c>
      <c r="P128" s="269">
        <f t="shared" si="31"/>
        <v>9.3921982885710298E-2</v>
      </c>
      <c r="Q128" s="269">
        <f t="shared" si="31"/>
        <v>9.5140539881568953E-2</v>
      </c>
      <c r="R128" s="269">
        <f t="shared" si="31"/>
        <v>9.2175372082858323E-2</v>
      </c>
      <c r="S128" s="269">
        <f t="shared" si="31"/>
        <v>9.1516796793598712E-2</v>
      </c>
      <c r="T128" s="269">
        <f t="shared" si="31"/>
        <v>9.6923664789685185E-2</v>
      </c>
      <c r="U128" s="269">
        <f t="shared" si="31"/>
        <v>8.7731622121562547E-2</v>
      </c>
      <c r="V128" s="269">
        <f t="shared" si="31"/>
        <v>9.5310120611828558E-2</v>
      </c>
      <c r="W128" s="269">
        <f t="shared" si="31"/>
        <v>0.10064975032547878</v>
      </c>
      <c r="X128" s="269">
        <f t="shared" si="31"/>
        <v>9.3168809469121761E-2</v>
      </c>
      <c r="Y128" s="269">
        <f t="shared" si="31"/>
        <v>9.153313024596707E-2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3.3375446783095911E-2</v>
      </c>
      <c r="C129" s="270">
        <f t="shared" si="32"/>
        <v>3.4243249938125074E-2</v>
      </c>
      <c r="D129" s="270">
        <f t="shared" si="32"/>
        <v>3.6570629672332544E-2</v>
      </c>
      <c r="E129" s="270">
        <f t="shared" si="32"/>
        <v>3.5503557424592193E-2</v>
      </c>
      <c r="F129" s="270">
        <f t="shared" si="32"/>
        <v>3.8068298894998902E-2</v>
      </c>
      <c r="G129" s="270">
        <f t="shared" si="32"/>
        <v>3.7437792761253044E-2</v>
      </c>
      <c r="H129" s="270">
        <f t="shared" si="32"/>
        <v>3.7440439177161458E-2</v>
      </c>
      <c r="I129" s="270">
        <f t="shared" si="32"/>
        <v>3.8844897915527525E-2</v>
      </c>
      <c r="J129" s="270">
        <f t="shared" si="32"/>
        <v>3.8486549380962604E-2</v>
      </c>
      <c r="K129" s="270">
        <f t="shared" si="32"/>
        <v>3.9288683125613018E-2</v>
      </c>
      <c r="L129" s="270">
        <f t="shared" si="32"/>
        <v>5.0759378807009446E-2</v>
      </c>
      <c r="M129" s="270">
        <f t="shared" si="32"/>
        <v>4.9272829795303535E-2</v>
      </c>
      <c r="N129" s="270">
        <f t="shared" si="32"/>
        <v>4.5149440868818877E-2</v>
      </c>
      <c r="O129" s="270">
        <f t="shared" si="32"/>
        <v>4.6761116140985139E-2</v>
      </c>
      <c r="P129" s="270">
        <f t="shared" si="32"/>
        <v>4.3506902207935218E-2</v>
      </c>
      <c r="Q129" s="270">
        <f t="shared" si="32"/>
        <v>4.339067782753369E-2</v>
      </c>
      <c r="R129" s="270">
        <f t="shared" si="32"/>
        <v>4.2822023863832742E-2</v>
      </c>
      <c r="S129" s="270">
        <f t="shared" si="32"/>
        <v>4.4709741712097822E-2</v>
      </c>
      <c r="T129" s="270">
        <f t="shared" si="32"/>
        <v>4.3470152672807121E-2</v>
      </c>
      <c r="U129" s="270">
        <f t="shared" si="32"/>
        <v>4.3047400965997053E-2</v>
      </c>
      <c r="V129" s="270">
        <f t="shared" si="32"/>
        <v>4.1947217045078589E-2</v>
      </c>
      <c r="W129" s="270">
        <f t="shared" si="32"/>
        <v>4.4533380048961645E-2</v>
      </c>
      <c r="X129" s="270">
        <f t="shared" si="32"/>
        <v>3.9082238853774501E-2</v>
      </c>
      <c r="Y129" s="270">
        <f t="shared" si="32"/>
        <v>4.4336960214648072E-2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7.7987320320065376E-2</v>
      </c>
      <c r="C130" s="270">
        <f t="shared" si="33"/>
        <v>9.2633496771397067E-2</v>
      </c>
      <c r="D130" s="270">
        <f t="shared" si="33"/>
        <v>7.936505903845302E-2</v>
      </c>
      <c r="E130" s="270">
        <f t="shared" si="33"/>
        <v>7.6783097793040739E-2</v>
      </c>
      <c r="F130" s="270">
        <f t="shared" si="33"/>
        <v>7.0115281599064244E-2</v>
      </c>
      <c r="G130" s="270">
        <f t="shared" si="33"/>
        <v>8.628232396870833E-2</v>
      </c>
      <c r="H130" s="270">
        <f t="shared" si="33"/>
        <v>8.855721223148047E-2</v>
      </c>
      <c r="I130" s="270">
        <f t="shared" si="33"/>
        <v>8.9853474351788656E-2</v>
      </c>
      <c r="J130" s="270">
        <f t="shared" si="33"/>
        <v>9.5957546458629611E-2</v>
      </c>
      <c r="K130" s="270">
        <f t="shared" si="33"/>
        <v>9.5912251713031235E-2</v>
      </c>
      <c r="L130" s="270">
        <f t="shared" si="33"/>
        <v>4.7169747610481004E-2</v>
      </c>
      <c r="M130" s="270">
        <f t="shared" si="33"/>
        <v>3.5984288212593453E-2</v>
      </c>
      <c r="N130" s="270">
        <f t="shared" si="33"/>
        <v>3.7270114439097668E-2</v>
      </c>
      <c r="O130" s="270">
        <f t="shared" si="33"/>
        <v>4.2582388564710826E-2</v>
      </c>
      <c r="P130" s="270">
        <f t="shared" si="33"/>
        <v>5.0415080677775087E-2</v>
      </c>
      <c r="Q130" s="270">
        <f t="shared" si="33"/>
        <v>5.1749862054035263E-2</v>
      </c>
      <c r="R130" s="270">
        <f t="shared" si="33"/>
        <v>4.9353348219025574E-2</v>
      </c>
      <c r="S130" s="270">
        <f t="shared" si="33"/>
        <v>4.6807055081500883E-2</v>
      </c>
      <c r="T130" s="270">
        <f t="shared" si="33"/>
        <v>5.3453512116878051E-2</v>
      </c>
      <c r="U130" s="270">
        <f t="shared" si="33"/>
        <v>4.4684221155565487E-2</v>
      </c>
      <c r="V130" s="270">
        <f t="shared" si="33"/>
        <v>5.3362903566749963E-2</v>
      </c>
      <c r="W130" s="270">
        <f t="shared" si="33"/>
        <v>5.6116370276517141E-2</v>
      </c>
      <c r="X130" s="270">
        <f t="shared" si="33"/>
        <v>5.4086570615347253E-2</v>
      </c>
      <c r="Y130" s="270">
        <f t="shared" si="33"/>
        <v>4.7196170031318985E-2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0.12039551783212978</v>
      </c>
      <c r="C132" s="281">
        <f t="shared" si="35"/>
        <v>0.10971540075503587</v>
      </c>
      <c r="D132" s="281">
        <f t="shared" si="35"/>
        <v>0.13695253683459738</v>
      </c>
      <c r="E132" s="281">
        <f t="shared" si="35"/>
        <v>0.14750479208662556</v>
      </c>
      <c r="F132" s="281">
        <f t="shared" si="35"/>
        <v>0.14967975311591344</v>
      </c>
      <c r="G132" s="281">
        <f t="shared" si="35"/>
        <v>0.13493983442093052</v>
      </c>
      <c r="H132" s="281">
        <f t="shared" si="35"/>
        <v>0.14956528264706384</v>
      </c>
      <c r="I132" s="281">
        <f t="shared" si="35"/>
        <v>0.15497027998020607</v>
      </c>
      <c r="J132" s="281">
        <f t="shared" si="35"/>
        <v>0.14968972600252345</v>
      </c>
      <c r="K132" s="281">
        <f t="shared" si="35"/>
        <v>0.14380480586898928</v>
      </c>
      <c r="L132" s="281">
        <f t="shared" si="35"/>
        <v>0.19995241194857047</v>
      </c>
      <c r="M132" s="281">
        <f t="shared" si="35"/>
        <v>0.21393249191521863</v>
      </c>
      <c r="N132" s="281">
        <f t="shared" si="35"/>
        <v>0.20724978107008626</v>
      </c>
      <c r="O132" s="281">
        <f t="shared" si="35"/>
        <v>0.21413727234902091</v>
      </c>
      <c r="P132" s="281">
        <f t="shared" si="35"/>
        <v>0.22586760346809368</v>
      </c>
      <c r="Q132" s="281">
        <f t="shared" si="35"/>
        <v>0.22916648794364008</v>
      </c>
      <c r="R132" s="281">
        <f t="shared" si="35"/>
        <v>0.23658455557468219</v>
      </c>
      <c r="S132" s="281">
        <f t="shared" si="35"/>
        <v>0.21486270459211182</v>
      </c>
      <c r="T132" s="281">
        <f t="shared" si="35"/>
        <v>0.21343099917987005</v>
      </c>
      <c r="U132" s="281">
        <f t="shared" si="35"/>
        <v>0.23117049660285977</v>
      </c>
      <c r="V132" s="281">
        <f t="shared" si="35"/>
        <v>0.22237373297747329</v>
      </c>
      <c r="W132" s="281">
        <f t="shared" si="35"/>
        <v>0.21232281487160709</v>
      </c>
      <c r="X132" s="281">
        <f t="shared" si="35"/>
        <v>0.23493757653040037</v>
      </c>
      <c r="Y132" s="281">
        <f t="shared" si="35"/>
        <v>0.24700775526570712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4.0397499901621199</v>
      </c>
      <c r="C136" s="272">
        <f>IF(C$5=0,0,(C$5-C$52)/ISI_fec!C$5)</f>
        <v>4.1376827886068881</v>
      </c>
      <c r="D136" s="272">
        <f>IF(D$5=0,0,(D$5-D$52)/ISI_fec!D$5)</f>
        <v>3.8789669154304494</v>
      </c>
      <c r="E136" s="272">
        <f>IF(E$5=0,0,(E$5-E$52)/ISI_fec!E$5)</f>
        <v>3.9699949291957828</v>
      </c>
      <c r="F136" s="272">
        <f>IF(F$5=0,0,(F$5-F$52)/ISI_fec!F$5)</f>
        <v>3.879153624456277</v>
      </c>
      <c r="G136" s="272">
        <f>IF(G$5=0,0,(G$5-G$52)/ISI_fec!G$5)</f>
        <v>3.905942560558985</v>
      </c>
      <c r="H136" s="272">
        <f>IF(H$5=0,0,(H$5-H$52)/ISI_fec!H$5)</f>
        <v>3.9379064334746383</v>
      </c>
      <c r="I136" s="272">
        <f>IF(I$5=0,0,(I$5-I$52)/ISI_fec!I$5)</f>
        <v>3.9069927776150646</v>
      </c>
      <c r="J136" s="272">
        <f>IF(J$5=0,0,(J$5-J$52)/ISI_fec!J$5)</f>
        <v>3.9825716397922202</v>
      </c>
      <c r="K136" s="272">
        <f>IF(K$5=0,0,(K$5-K$52)/ISI_fec!K$5)</f>
        <v>3.7594592922722687</v>
      </c>
      <c r="L136" s="272">
        <f>IF(L$5=0,0,(L$5-L$52)/ISI_fec!L$5)</f>
        <v>3.4613602938367842</v>
      </c>
      <c r="M136" s="272">
        <f>IF(M$5=0,0,(M$5-M$52)/ISI_fec!M$5)</f>
        <v>3.2965263817899788</v>
      </c>
      <c r="N136" s="272">
        <f>IF(N$5=0,0,(N$5-N$52)/ISI_fec!N$5)</f>
        <v>3.341333149451537</v>
      </c>
      <c r="O136" s="272">
        <f>IF(O$5=0,0,(O$5-O$52)/ISI_fec!O$5)</f>
        <v>3.320263654570911</v>
      </c>
      <c r="P136" s="272">
        <f>IF(P$5=0,0,(P$5-P$52)/ISI_fec!P$5)</f>
        <v>3.4280099016930503</v>
      </c>
      <c r="Q136" s="272">
        <f>IF(Q$5=0,0,(Q$5-Q$52)/ISI_fec!Q$5)</f>
        <v>3.4101053464546833</v>
      </c>
      <c r="R136" s="272">
        <f>IF(R$5=0,0,(R$5-R$52)/ISI_fec!R$5)</f>
        <v>3.4043547345180634</v>
      </c>
      <c r="S136" s="272">
        <f>IF(S$5=0,0,(S$5-S$52)/ISI_fec!S$5)</f>
        <v>3.3478595882289328</v>
      </c>
      <c r="T136" s="272">
        <f>IF(T$5=0,0,(T$5-T$52)/ISI_fec!T$5)</f>
        <v>3.4774407795921833</v>
      </c>
      <c r="U136" s="272">
        <f>IF(U$5=0,0,(U$5-U$52)/ISI_fec!U$5)</f>
        <v>3.3016030285682372</v>
      </c>
      <c r="V136" s="272">
        <f>IF(V$5=0,0,(V$5-V$52)/ISI_fec!V$5)</f>
        <v>3.3815803614468796</v>
      </c>
      <c r="W136" s="272">
        <f>IF(W$5=0,0,(W$5-W$52)/ISI_fec!W$5)</f>
        <v>3.4575967835007413</v>
      </c>
      <c r="X136" s="272">
        <f>IF(X$5=0,0,(X$5-X$52)/ISI_fec!X$5)</f>
        <v>3.3413938474879594</v>
      </c>
      <c r="Y136" s="272">
        <f>IF(Y$5=0,0,(Y$5-Y$52)/ISI_fec!Y$5)</f>
        <v>3.1202483982672513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1.2480299150182472</v>
      </c>
      <c r="C141" s="275">
        <f>IF(C$10=0,0,C$10/ISI_fec!C$10)</f>
        <v>1.3387274030873628</v>
      </c>
      <c r="D141" s="275">
        <f>IF(D$10=0,0,D$10/ISI_fec!D$10)</f>
        <v>1.1411058122917377</v>
      </c>
      <c r="E141" s="275">
        <f>IF(E$10=0,0,E$10/ISI_fec!E$10)</f>
        <v>1.0990455039117657</v>
      </c>
      <c r="F141" s="275">
        <f>IF(F$10=0,0,F$10/ISI_fec!F$10)</f>
        <v>1.1308752984671369</v>
      </c>
      <c r="G141" s="275">
        <f>IF(G$10=0,0,G$10/ISI_fec!G$10)</f>
        <v>1.0944989907669647</v>
      </c>
      <c r="H141" s="275">
        <f>IF(H$10=0,0,H$10/ISI_fec!H$10)</f>
        <v>1.0419398681158398</v>
      </c>
      <c r="I141" s="275">
        <f>IF(I$10=0,0,I$10/ISI_fec!I$10)</f>
        <v>1.2635471612583364</v>
      </c>
      <c r="J141" s="275">
        <f>IF(J$10=0,0,J$10/ISI_fec!J$10)</f>
        <v>1.1891818019133511</v>
      </c>
      <c r="K141" s="275">
        <f>IF(K$10=0,0,K$10/ISI_fec!K$10)</f>
        <v>0.98477445086315563</v>
      </c>
      <c r="L141" s="275">
        <f>IF(L$10=0,0,L$10/ISI_fec!L$10)</f>
        <v>1.0547087864529519</v>
      </c>
      <c r="M141" s="275">
        <f>IF(M$10=0,0,M$10/ISI_fec!M$10)</f>
        <v>0.84045731678878843</v>
      </c>
      <c r="N141" s="275">
        <f>IF(N$10=0,0,N$10/ISI_fec!N$10)</f>
        <v>0.67197749292336362</v>
      </c>
      <c r="O141" s="275">
        <f>IF(O$10=0,0,O$10/ISI_fec!O$10)</f>
        <v>0.57246489925141619</v>
      </c>
      <c r="P141" s="275">
        <f>IF(P$10=0,0,P$10/ISI_fec!P$10)</f>
        <v>0.48690993665163879</v>
      </c>
      <c r="Q141" s="275">
        <f>IF(Q$10=0,0,Q$10/ISI_fec!Q$10)</f>
        <v>0.41613368424788205</v>
      </c>
      <c r="R141" s="275">
        <f>IF(R$10=0,0,R$10/ISI_fec!R$10)</f>
        <v>0.34205164706500141</v>
      </c>
      <c r="S141" s="275">
        <f>IF(S$10=0,0,S$10/ISI_fec!S$10)</f>
        <v>0.29876178193133263</v>
      </c>
      <c r="T141" s="275">
        <f>IF(T$10=0,0,T$10/ISI_fec!T$10)</f>
        <v>0.2451844339112553</v>
      </c>
      <c r="U141" s="275">
        <f>IF(U$10=0,0,U$10/ISI_fec!U$10)</f>
        <v>0.18675774144364615</v>
      </c>
      <c r="V141" s="275">
        <f>IF(V$10=0,0,V$10/ISI_fec!V$10)</f>
        <v>0.13700302900629824</v>
      </c>
      <c r="W141" s="275">
        <f>IF(W$10=0,0,W$10/ISI_fec!W$10)</f>
        <v>0.13600374974387497</v>
      </c>
      <c r="X141" s="275">
        <f>IF(X$10=0,0,X$10/ISI_fec!X$10)</f>
        <v>5.0054491238773334E-2</v>
      </c>
      <c r="Y141" s="275">
        <f>IF(Y$10=0,0,Y$10/ISI_fec!Y$10)</f>
        <v>3.2871103170332663E-2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5.365824860992725</v>
      </c>
      <c r="C142" s="276">
        <f>IF(C$16=0,0,C$16/ISI_fec!C$16)</f>
        <v>5.3692694213075614</v>
      </c>
      <c r="D142" s="276">
        <f>IF(D$16=0,0,D$16/ISI_fec!D$16)</f>
        <v>5.2996650504256628</v>
      </c>
      <c r="E142" s="276">
        <f>IF(E$16=0,0,E$16/ISI_fec!E$16)</f>
        <v>5.5681637029359319</v>
      </c>
      <c r="F142" s="276">
        <f>IF(F$16=0,0,F$16/ISI_fec!F$16)</f>
        <v>5.3315205956345482</v>
      </c>
      <c r="G142" s="276">
        <f>IF(G$16=0,0,G$16/ISI_fec!G$16)</f>
        <v>5.2155391398164088</v>
      </c>
      <c r="H142" s="276">
        <f>IF(H$16=0,0,H$16/ISI_fec!H$16)</f>
        <v>5.3137326967632745</v>
      </c>
      <c r="I142" s="276">
        <f>IF(I$16=0,0,I$16/ISI_fec!I$16)</f>
        <v>5.1795640709610922</v>
      </c>
      <c r="J142" s="276">
        <f>IF(J$16=0,0,J$16/ISI_fec!J$16)</f>
        <v>5.2913243543456225</v>
      </c>
      <c r="K142" s="276">
        <f>IF(K$16=0,0,K$16/ISI_fec!K$16)</f>
        <v>5.0608324174708637</v>
      </c>
      <c r="L142" s="276">
        <f>IF(L$16=0,0,L$16/ISI_fec!L$16)</f>
        <v>5.0944582940625907</v>
      </c>
      <c r="M142" s="276">
        <f>IF(M$16=0,0,M$16/ISI_fec!M$16)</f>
        <v>4.9321253983527846</v>
      </c>
      <c r="N142" s="276">
        <f>IF(N$16=0,0,N$16/ISI_fec!N$16)</f>
        <v>4.9894265977862329</v>
      </c>
      <c r="O142" s="276">
        <f>IF(O$16=0,0,O$16/ISI_fec!O$16)</f>
        <v>4.8107033980261429</v>
      </c>
      <c r="P142" s="276">
        <f>IF(P$16=0,0,P$16/ISI_fec!P$16)</f>
        <v>4.995834115718516</v>
      </c>
      <c r="Q142" s="276">
        <f>IF(Q$16=0,0,Q$16/ISI_fec!Q$16)</f>
        <v>4.9501112785835817</v>
      </c>
      <c r="R142" s="276">
        <f>IF(R$16=0,0,R$16/ISI_fec!R$16)</f>
        <v>5.0081861468284039</v>
      </c>
      <c r="S142" s="276">
        <f>IF(S$16=0,0,S$16/ISI_fec!S$16)</f>
        <v>4.9031750141078518</v>
      </c>
      <c r="T142" s="276">
        <f>IF(T$16=0,0,T$16/ISI_fec!T$16)</f>
        <v>5.1239794068076678</v>
      </c>
      <c r="U142" s="276">
        <f>IF(U$16=0,0,U$16/ISI_fec!U$16)</f>
        <v>4.896180421055834</v>
      </c>
      <c r="V142" s="276">
        <f>IF(V$16=0,0,V$16/ISI_fec!V$16)</f>
        <v>4.9001263463303077</v>
      </c>
      <c r="W142" s="276">
        <f>IF(W$16=0,0,W$16/ISI_fec!W$16)</f>
        <v>5.0075122524383806</v>
      </c>
      <c r="X142" s="276">
        <f>IF(X$16=0,0,X$16/ISI_fec!X$16)</f>
        <v>4.8895111545747802</v>
      </c>
      <c r="Y142" s="276">
        <f>IF(Y$16=0,0,Y$16/ISI_fec!Y$16)</f>
        <v>4.4098008260142771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5.1140513986802327</v>
      </c>
      <c r="C143" s="276">
        <f>IF(C$22=0,0,C$22/ISI_fec!C$22)</f>
        <v>5.0325015554529102</v>
      </c>
      <c r="D143" s="276">
        <f>IF(D$22=0,0,D$22/ISI_fec!D$22)</f>
        <v>5.0642044908251149</v>
      </c>
      <c r="E143" s="276">
        <f>IF(E$22=0,0,E$22/ISI_fec!E$22)</f>
        <v>5.2314811852065892</v>
      </c>
      <c r="F143" s="276">
        <f>IF(F$22=0,0,F$22/ISI_fec!F$22)</f>
        <v>5.2500328289227589</v>
      </c>
      <c r="G143" s="276">
        <f>IF(G$22=0,0,G$22/ISI_fec!G$22)</f>
        <v>5.0712616127527692</v>
      </c>
      <c r="H143" s="276">
        <f>IF(H$22=0,0,H$22/ISI_fec!H$22)</f>
        <v>5.120319366835731</v>
      </c>
      <c r="I143" s="276">
        <f>IF(I$22=0,0,I$22/ISI_fec!I$22)</f>
        <v>5.0509022710937304</v>
      </c>
      <c r="J143" s="276">
        <f>IF(J$22=0,0,J$22/ISI_fec!J$22)</f>
        <v>5.2027363359174084</v>
      </c>
      <c r="K143" s="276">
        <f>IF(K$22=0,0,K$22/ISI_fec!K$22)</f>
        <v>4.9870082922483894</v>
      </c>
      <c r="L143" s="276">
        <f>IF(L$22=0,0,L$22/ISI_fec!L$22)</f>
        <v>5.0425069178166231</v>
      </c>
      <c r="M143" s="276">
        <f>IF(M$22=0,0,M$22/ISI_fec!M$22)</f>
        <v>4.9350312966156658</v>
      </c>
      <c r="N143" s="276">
        <f>IF(N$22=0,0,N$22/ISI_fec!N$22)</f>
        <v>4.9086559112448587</v>
      </c>
      <c r="O143" s="276">
        <f>IF(O$22=0,0,O$22/ISI_fec!O$22)</f>
        <v>4.8605110324605985</v>
      </c>
      <c r="P143" s="276">
        <f>IF(P$22=0,0,P$22/ISI_fec!P$22)</f>
        <v>4.9893508055379465</v>
      </c>
      <c r="Q143" s="276">
        <f>IF(Q$22=0,0,Q$22/ISI_fec!Q$22)</f>
        <v>4.9533008097689777</v>
      </c>
      <c r="R143" s="276">
        <f>IF(R$22=0,0,R$22/ISI_fec!R$22)</f>
        <v>5.0994634985433143</v>
      </c>
      <c r="S143" s="276">
        <f>IF(S$22=0,0,S$22/ISI_fec!S$22)</f>
        <v>4.8752299177176202</v>
      </c>
      <c r="T143" s="276">
        <f>IF(T$22=0,0,T$22/ISI_fec!T$22)</f>
        <v>5.0239336606704326</v>
      </c>
      <c r="U143" s="276">
        <f>IF(U$22=0,0,U$22/ISI_fec!U$22)</f>
        <v>4.9877519219073783</v>
      </c>
      <c r="V143" s="276">
        <f>IF(V$22=0,0,V$22/ISI_fec!V$22)</f>
        <v>4.9365521935613419</v>
      </c>
      <c r="W143" s="276">
        <f>IF(W$22=0,0,W$22/ISI_fec!W$22)</f>
        <v>5.0440845722328946</v>
      </c>
      <c r="X143" s="276">
        <f>IF(X$22=0,0,X$22/ISI_fec!X$22)</f>
        <v>4.988808687658727</v>
      </c>
      <c r="Y143" s="276">
        <f>IF(Y$22=0,0,Y$22/ISI_fec!Y$22)</f>
        <v>4.7836853151396408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1.8039128716003761</v>
      </c>
      <c r="C144" s="276">
        <f>IF(C$28=0,0,C$28/ISI_fec!C$28)</f>
        <v>1.7292197361538368</v>
      </c>
      <c r="D144" s="276">
        <f>IF(D$28=0,0,D$28/ISI_fec!D$28)</f>
        <v>1.5542383188923898</v>
      </c>
      <c r="E144" s="276">
        <f>IF(E$28=0,0,E$28/ISI_fec!E$28)</f>
        <v>1.5652823789789407</v>
      </c>
      <c r="F144" s="276">
        <f>IF(F$28=0,0,F$28/ISI_fec!F$28)</f>
        <v>1.7021763932541185</v>
      </c>
      <c r="G144" s="276">
        <f>IF(G$28=0,0,G$28/ISI_fec!G$28)</f>
        <v>1.633146435725837</v>
      </c>
      <c r="H144" s="276">
        <f>IF(H$28=0,0,H$28/ISI_fec!H$28)</f>
        <v>1.4498273956476666</v>
      </c>
      <c r="I144" s="276">
        <f>IF(I$28=0,0,I$28/ISI_fec!I$28)</f>
        <v>1.5407119079995391</v>
      </c>
      <c r="J144" s="276">
        <f>IF(J$28=0,0,J$28/ISI_fec!J$28)</f>
        <v>1.4530234888102354</v>
      </c>
      <c r="K144" s="276">
        <f>IF(K$28=0,0,K$28/ISI_fec!K$28)</f>
        <v>1.2789793305660171</v>
      </c>
      <c r="L144" s="276">
        <f>IF(L$28=0,0,L$28/ISI_fec!L$28)</f>
        <v>1.3923940663415724</v>
      </c>
      <c r="M144" s="276">
        <f>IF(M$28=0,0,M$28/ISI_fec!M$28)</f>
        <v>1.3382721292582738</v>
      </c>
      <c r="N144" s="276">
        <f>IF(N$28=0,0,N$28/ISI_fec!N$28)</f>
        <v>1.2818187123788927</v>
      </c>
      <c r="O144" s="276">
        <f>IF(O$28=0,0,O$28/ISI_fec!O$28)</f>
        <v>1.3015434079117463</v>
      </c>
      <c r="P144" s="276">
        <f>IF(P$28=0,0,P$28/ISI_fec!P$28)</f>
        <v>1.2218050267588512</v>
      </c>
      <c r="Q144" s="276">
        <f>IF(Q$28=0,0,Q$28/ISI_fec!Q$28)</f>
        <v>1.2037713491602591</v>
      </c>
      <c r="R144" s="276">
        <f>IF(R$28=0,0,R$28/ISI_fec!R$28)</f>
        <v>1.1821885432112609</v>
      </c>
      <c r="S144" s="276">
        <f>IF(S$28=0,0,S$28/ISI_fec!S$28)</f>
        <v>1.1956545806841492</v>
      </c>
      <c r="T144" s="276">
        <f>IF(T$28=0,0,T$28/ISI_fec!T$28)</f>
        <v>1.2075450546030906</v>
      </c>
      <c r="U144" s="276">
        <f>IF(U$28=0,0,U$28/ISI_fec!U$28)</f>
        <v>1.1397768875633207</v>
      </c>
      <c r="V144" s="276">
        <f>IF(V$28=0,0,V$28/ISI_fec!V$28)</f>
        <v>1.1483622872829695</v>
      </c>
      <c r="W144" s="276">
        <f>IF(W$28=0,0,W$28/ISI_fec!W$28)</f>
        <v>1.2314556519657351</v>
      </c>
      <c r="X144" s="276">
        <f>IF(X$28=0,0,X$28/ISI_fec!X$28)</f>
        <v>1.0489761701156839</v>
      </c>
      <c r="Y144" s="276">
        <f>IF(Y$28=0,0,Y$28/ISI_fec!Y$28)</f>
        <v>1.0919865787573935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1.6268182447743758</v>
      </c>
      <c r="C145" s="277">
        <f>IF(C$35=0,0,C$35/ISI_fec!C$35)</f>
        <v>1.9684056276829685</v>
      </c>
      <c r="D145" s="277">
        <f>IF(D$35=0,0,D$35/ISI_fec!D$35)</f>
        <v>1.6759338422331993</v>
      </c>
      <c r="E145" s="277">
        <f>IF(E$35=0,0,E$35/ISI_fec!E$35)</f>
        <v>1.6741222167453227</v>
      </c>
      <c r="F145" s="277">
        <f>IF(F$35=0,0,F$35/ISI_fec!F$35)</f>
        <v>1.5780063960447341</v>
      </c>
      <c r="G145" s="277">
        <f>IF(G$35=0,0,G$35/ISI_fec!G$35)</f>
        <v>1.9091173218728359</v>
      </c>
      <c r="H145" s="277">
        <f>IF(H$35=0,0,H$35/ISI_fec!H$35)</f>
        <v>1.9216654629379448</v>
      </c>
      <c r="I145" s="277">
        <f>IF(I$35=0,0,I$35/ISI_fec!I$35)</f>
        <v>2.0420676054510691</v>
      </c>
      <c r="J145" s="277">
        <f>IF(J$35=0,0,J$35/ISI_fec!J$35)</f>
        <v>2.1511333847322032</v>
      </c>
      <c r="K145" s="277">
        <f>IF(K$35=0,0,K$35/ISI_fec!K$35)</f>
        <v>1.9837060296323576</v>
      </c>
      <c r="L145" s="277">
        <f>IF(L$35=0,0,L$35/ISI_fec!L$35)</f>
        <v>1.1663663391931749</v>
      </c>
      <c r="M145" s="277">
        <f>IF(M$35=0,0,M$35/ISI_fec!M$35)</f>
        <v>0.85035492806790725</v>
      </c>
      <c r="N145" s="277">
        <f>IF(N$35=0,0,N$35/ISI_fec!N$35)</f>
        <v>0.78194604988233618</v>
      </c>
      <c r="O145" s="277">
        <f>IF(O$35=0,0,O$35/ISI_fec!O$35)</f>
        <v>0.93573496354954899</v>
      </c>
      <c r="P145" s="277">
        <f>IF(P$35=0,0,P$35/ISI_fec!P$35)</f>
        <v>1.1142605138810668</v>
      </c>
      <c r="Q145" s="277">
        <f>IF(Q$35=0,0,Q$35/ISI_fec!Q$35)</f>
        <v>1.1508919363097263</v>
      </c>
      <c r="R145" s="277">
        <f>IF(R$35=0,0,R$35/ISI_fec!R$35)</f>
        <v>1.0974484644171172</v>
      </c>
      <c r="S145" s="277">
        <f>IF(S$35=0,0,S$35/ISI_fec!S$35)</f>
        <v>1.0145183256091326</v>
      </c>
      <c r="T145" s="277">
        <f>IF(T$35=0,0,T$35/ISI_fec!T$35)</f>
        <v>1.1768271806493975</v>
      </c>
      <c r="U145" s="277">
        <f>IF(U$35=0,0,U$35/ISI_fec!U$35)</f>
        <v>0.95900986461346971</v>
      </c>
      <c r="V145" s="277">
        <f>IF(V$35=0,0,V$35/ISI_fec!V$35)</f>
        <v>1.1122159623089971</v>
      </c>
      <c r="W145" s="277">
        <f>IF(W$35=0,0,W$35/ISI_fec!W$35)</f>
        <v>1.2408385304845948</v>
      </c>
      <c r="X145" s="277">
        <f>IF(X$35=0,0,X$35/ISI_fec!X$35)</f>
        <v>1.0847560089677939</v>
      </c>
      <c r="Y145" s="277">
        <f>IF(Y$35=0,0,Y$35/ISI_fec!Y$35)</f>
        <v>1.0288568332100398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1.9873846372128636</v>
      </c>
      <c r="C147" s="272">
        <f>IF(C$54=0,0,(C$54-C$96)/ISI_fec!C$54)</f>
        <v>2.1027121873860546</v>
      </c>
      <c r="D147" s="272">
        <f>IF(D$54=0,0,(D$54-D$96)/ISI_fec!D$54)</f>
        <v>1.7884600550817349</v>
      </c>
      <c r="E147" s="272">
        <f>IF(E$54=0,0,(E$54-E$96)/ISI_fec!E$54)</f>
        <v>1.8066652710379094</v>
      </c>
      <c r="F147" s="272">
        <f>IF(F$54=0,0,(F$54-F$96)/ISI_fec!F$54)</f>
        <v>1.7752795356006734</v>
      </c>
      <c r="G147" s="272">
        <f>IF(G$54=0,0,(G$54-G$96)/ISI_fec!G$54)</f>
        <v>1.8296813720465515</v>
      </c>
      <c r="H147" s="272">
        <f>IF(H$54=0,0,(H$54-H$96)/ISI_fec!H$54)</f>
        <v>1.804986474223444</v>
      </c>
      <c r="I147" s="272">
        <f>IF(I$54=0,0,(I$54-I$96)/ISI_fec!I$54)</f>
        <v>1.8221372845620523</v>
      </c>
      <c r="J147" s="272">
        <f>IF(J$54=0,0,(J$54-J$96)/ISI_fec!J$54)</f>
        <v>1.8265199339619429</v>
      </c>
      <c r="K147" s="272">
        <f>IF(K$54=0,0,(K$54-K$96)/ISI_fec!K$54)</f>
        <v>1.6609492893120983</v>
      </c>
      <c r="L147" s="272">
        <f>IF(L$54=0,0,(L$54-L$96)/ISI_fec!L$54)</f>
        <v>1.4571551977717174</v>
      </c>
      <c r="M147" s="272">
        <f>IF(M$54=0,0,(M$54-M$96)/ISI_fec!M$54)</f>
        <v>1.3708106106227476</v>
      </c>
      <c r="N147" s="272">
        <f>IF(N$54=0,0,(N$54-N$96)/ISI_fec!N$54)</f>
        <v>1.3945055437681591</v>
      </c>
      <c r="O147" s="272">
        <f>IF(O$54=0,0,(O$54-O$96)/ISI_fec!O$54)</f>
        <v>1.3902936100014363</v>
      </c>
      <c r="P147" s="272">
        <f>IF(P$54=0,0,(P$54-P$96)/ISI_fec!P$54)</f>
        <v>1.413463531382922</v>
      </c>
      <c r="Q147" s="272">
        <f>IF(Q$54=0,0,(Q$54-Q$96)/ISI_fec!Q$54)</f>
        <v>1.400993394959924</v>
      </c>
      <c r="R147" s="272">
        <f>IF(R$54=0,0,(R$54-R$96)/ISI_fec!R$54)</f>
        <v>1.3790758605952949</v>
      </c>
      <c r="S147" s="272">
        <f>IF(S$54=0,0,(S$54-S$96)/ISI_fec!S$54)</f>
        <v>1.3656062482187976</v>
      </c>
      <c r="T147" s="272">
        <f>IF(T$54=0,0,(T$54-T$96)/ISI_fec!T$54)</f>
        <v>1.4297365048400128</v>
      </c>
      <c r="U147" s="272">
        <f>IF(U$54=0,0,(U$54-U$96)/ISI_fec!U$54)</f>
        <v>1.3241936164340558</v>
      </c>
      <c r="V147" s="272">
        <f>IF(V$54=0,0,(V$54-V$96)/ISI_fec!V$54)</f>
        <v>1.3767613286600726</v>
      </c>
      <c r="W147" s="272">
        <f>IF(W$54=0,0,(W$54-W$96)/ISI_fec!W$54)</f>
        <v>1.4241789075172735</v>
      </c>
      <c r="X147" s="272">
        <f>IF(X$54=0,0,(X$54-X$96)/ISI_fec!X$54)</f>
        <v>1.3297041205922482</v>
      </c>
      <c r="Y147" s="272">
        <f>IF(Y$54=0,0,(Y$54-Y$96)/ISI_fec!Y$54)</f>
        <v>1.2282540875323773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1.2480299150182477</v>
      </c>
      <c r="C152" s="275">
        <f>IF(C$59=0,0,C$59/ISI_fec!C$59)</f>
        <v>1.3387274030873635</v>
      </c>
      <c r="D152" s="275">
        <f>IF(D$59=0,0,D$59/ISI_fec!D$59)</f>
        <v>1.1411058122917375</v>
      </c>
      <c r="E152" s="275">
        <f>IF(E$59=0,0,E$59/ISI_fec!E$59)</f>
        <v>1.0990455039117659</v>
      </c>
      <c r="F152" s="275">
        <f>IF(F$59=0,0,F$59/ISI_fec!F$59)</f>
        <v>1.1308752984671371</v>
      </c>
      <c r="G152" s="275">
        <f>IF(G$59=0,0,G$59/ISI_fec!G$59)</f>
        <v>1.0944989907669656</v>
      </c>
      <c r="H152" s="275">
        <f>IF(H$59=0,0,H$59/ISI_fec!H$59)</f>
        <v>1.0419398681158401</v>
      </c>
      <c r="I152" s="275">
        <f>IF(I$59=0,0,I$59/ISI_fec!I$59)</f>
        <v>1.2635471612583358</v>
      </c>
      <c r="J152" s="275">
        <f>IF(J$59=0,0,J$59/ISI_fec!J$59)</f>
        <v>1.1891818019133504</v>
      </c>
      <c r="K152" s="275">
        <f>IF(K$59=0,0,K$59/ISI_fec!K$59)</f>
        <v>0.98477445086315585</v>
      </c>
      <c r="L152" s="275">
        <f>IF(L$59=0,0,L$59/ISI_fec!L$59)</f>
        <v>1.0547087864529523</v>
      </c>
      <c r="M152" s="275">
        <f>IF(M$59=0,0,M$59/ISI_fec!M$59)</f>
        <v>0.84045731678878843</v>
      </c>
      <c r="N152" s="275">
        <f>IF(N$59=0,0,N$59/ISI_fec!N$59)</f>
        <v>0.67197749292336384</v>
      </c>
      <c r="O152" s="275">
        <f>IF(O$59=0,0,O$59/ISI_fec!O$59)</f>
        <v>0.57246489925141619</v>
      </c>
      <c r="P152" s="275">
        <f>IF(P$59=0,0,P$59/ISI_fec!P$59)</f>
        <v>0.48690993665163868</v>
      </c>
      <c r="Q152" s="275">
        <f>IF(Q$59=0,0,Q$59/ISI_fec!Q$59)</f>
        <v>0.416133684247882</v>
      </c>
      <c r="R152" s="275">
        <f>IF(R$59=0,0,R$59/ISI_fec!R$59)</f>
        <v>0.34205164706500141</v>
      </c>
      <c r="S152" s="275">
        <f>IF(S$59=0,0,S$59/ISI_fec!S$59)</f>
        <v>0.29876178193133257</v>
      </c>
      <c r="T152" s="275">
        <f>IF(T$59=0,0,T$59/ISI_fec!T$59)</f>
        <v>0.24518443391125538</v>
      </c>
      <c r="U152" s="275">
        <f>IF(U$59=0,0,U$59/ISI_fec!U$59)</f>
        <v>0.18675774144364612</v>
      </c>
      <c r="V152" s="275">
        <f>IF(V$59=0,0,V$59/ISI_fec!V$59)</f>
        <v>0.13700302900629827</v>
      </c>
      <c r="W152" s="275">
        <f>IF(W$59=0,0,W$59/ISI_fec!W$59)</f>
        <v>0.13600374974387494</v>
      </c>
      <c r="X152" s="275">
        <f>IF(X$59=0,0,X$59/ISI_fec!X$59)</f>
        <v>5.0054491238773306E-2</v>
      </c>
      <c r="Y152" s="275">
        <f>IF(Y$59=0,0,Y$59/ISI_fec!Y$59)</f>
        <v>3.2871103170332663E-2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5.4735882793665525</v>
      </c>
      <c r="C153" s="276">
        <f>IF(C$65=0,0,C$65/ISI_fec!C$65)</f>
        <v>5.4457906036033394</v>
      </c>
      <c r="D153" s="276">
        <f>IF(D$65=0,0,D$65/ISI_fec!D$65)</f>
        <v>5.5160117236519701</v>
      </c>
      <c r="E153" s="276">
        <f>IF(E$65=0,0,E$65/ISI_fec!E$65)</f>
        <v>5.8349839031397579</v>
      </c>
      <c r="F153" s="276">
        <f>IF(F$65=0,0,F$65/ISI_fec!F$65)</f>
        <v>5.5658989558811172</v>
      </c>
      <c r="G153" s="276">
        <f>IF(G$65=0,0,G$65/ISI_fec!G$65)</f>
        <v>5.4061089147781276</v>
      </c>
      <c r="H153" s="276">
        <f>IF(H$65=0,0,H$65/ISI_fec!H$65)</f>
        <v>5.509248663926015</v>
      </c>
      <c r="I153" s="276">
        <f>IF(I$65=0,0,I$65/ISI_fec!I$65)</f>
        <v>5.3584610978300669</v>
      </c>
      <c r="J153" s="276">
        <f>IF(J$65=0,0,J$65/ISI_fec!J$65)</f>
        <v>5.4786801547854216</v>
      </c>
      <c r="K153" s="276">
        <f>IF(K$65=0,0,K$65/ISI_fec!K$65)</f>
        <v>5.3217675032990908</v>
      </c>
      <c r="L153" s="276">
        <f>IF(L$65=0,0,L$65/ISI_fec!L$65)</f>
        <v>5.6775931303616085</v>
      </c>
      <c r="M153" s="276">
        <f>IF(M$65=0,0,M$65/ISI_fec!M$65)</f>
        <v>5.4724814776171122</v>
      </c>
      <c r="N153" s="276">
        <f>IF(N$65=0,0,N$65/ISI_fec!N$65)</f>
        <v>5.3752519857225245</v>
      </c>
      <c r="O153" s="276">
        <f>IF(O$65=0,0,O$65/ISI_fec!O$65)</f>
        <v>5.2022582038116107</v>
      </c>
      <c r="P153" s="276">
        <f>IF(P$65=0,0,P$65/ISI_fec!P$65)</f>
        <v>5.5220158627728662</v>
      </c>
      <c r="Q153" s="276">
        <f>IF(Q$65=0,0,Q$65/ISI_fec!Q$65)</f>
        <v>5.5372863097087297</v>
      </c>
      <c r="R153" s="276">
        <f>IF(R$65=0,0,R$65/ISI_fec!R$65)</f>
        <v>5.6237591228652848</v>
      </c>
      <c r="S153" s="276">
        <f>IF(S$65=0,0,S$65/ISI_fec!S$65)</f>
        <v>5.533985970602834</v>
      </c>
      <c r="T153" s="276">
        <f>IF(T$65=0,0,T$65/ISI_fec!T$65)</f>
        <v>5.7271773229510146</v>
      </c>
      <c r="U153" s="276">
        <f>IF(U$65=0,0,U$65/ISI_fec!U$65)</f>
        <v>5.5979933189098094</v>
      </c>
      <c r="V153" s="276">
        <f>IF(V$65=0,0,V$65/ISI_fec!V$65)</f>
        <v>5.4267829286797395</v>
      </c>
      <c r="W153" s="276">
        <f>IF(W$65=0,0,W$65/ISI_fec!W$65)</f>
        <v>5.5200296915915148</v>
      </c>
      <c r="X153" s="276">
        <f>IF(X$65=0,0,X$65/ISI_fec!X$65)</f>
        <v>5.5176320390479843</v>
      </c>
      <c r="Y153" s="276">
        <f>IF(Y$65=0,0,Y$65/ISI_fec!Y$65)</f>
        <v>5.2934178881894329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1.8039128716003765</v>
      </c>
      <c r="C155" s="276">
        <f>IF(C$72=0,0,C$72/ISI_fec!C$72)</f>
        <v>1.7292197361538375</v>
      </c>
      <c r="D155" s="276">
        <f>IF(D$72=0,0,D$72/ISI_fec!D$72)</f>
        <v>1.5542383188923898</v>
      </c>
      <c r="E155" s="276">
        <f>IF(E$72=0,0,E$72/ISI_fec!E$72)</f>
        <v>1.5652823789789405</v>
      </c>
      <c r="F155" s="276">
        <f>IF(F$72=0,0,F$72/ISI_fec!F$72)</f>
        <v>1.7021763932541181</v>
      </c>
      <c r="G155" s="276">
        <f>IF(G$72=0,0,G$72/ISI_fec!G$72)</f>
        <v>1.6331464357258372</v>
      </c>
      <c r="H155" s="276">
        <f>IF(H$72=0,0,H$72/ISI_fec!H$72)</f>
        <v>1.4498273956476664</v>
      </c>
      <c r="I155" s="276">
        <f>IF(I$72=0,0,I$72/ISI_fec!I$72)</f>
        <v>1.5407119079995388</v>
      </c>
      <c r="J155" s="276">
        <f>IF(J$72=0,0,J$72/ISI_fec!J$72)</f>
        <v>1.4530234888102351</v>
      </c>
      <c r="K155" s="276">
        <f>IF(K$72=0,0,K$72/ISI_fec!K$72)</f>
        <v>1.2789793305660166</v>
      </c>
      <c r="L155" s="276">
        <f>IF(L$72=0,0,L$72/ISI_fec!L$72)</f>
        <v>1.3923940663415728</v>
      </c>
      <c r="M155" s="276">
        <f>IF(M$72=0,0,M$72/ISI_fec!M$72)</f>
        <v>1.3382721292582738</v>
      </c>
      <c r="N155" s="276">
        <f>IF(N$72=0,0,N$72/ISI_fec!N$72)</f>
        <v>1.2818187123788931</v>
      </c>
      <c r="O155" s="276">
        <f>IF(O$72=0,0,O$72/ISI_fec!O$72)</f>
        <v>1.3015434079117456</v>
      </c>
      <c r="P155" s="276">
        <f>IF(P$72=0,0,P$72/ISI_fec!P$72)</f>
        <v>1.2218050267588507</v>
      </c>
      <c r="Q155" s="276">
        <f>IF(Q$72=0,0,Q$72/ISI_fec!Q$72)</f>
        <v>1.2037713491602591</v>
      </c>
      <c r="R155" s="276">
        <f>IF(R$72=0,0,R$72/ISI_fec!R$72)</f>
        <v>1.1821885432112609</v>
      </c>
      <c r="S155" s="276">
        <f>IF(S$72=0,0,S$72/ISI_fec!S$72)</f>
        <v>1.1956545806841499</v>
      </c>
      <c r="T155" s="276">
        <f>IF(T$72=0,0,T$72/ISI_fec!T$72)</f>
        <v>1.2075450546030908</v>
      </c>
      <c r="U155" s="276">
        <f>IF(U$72=0,0,U$72/ISI_fec!U$72)</f>
        <v>1.1397768875633212</v>
      </c>
      <c r="V155" s="276">
        <f>IF(V$72=0,0,V$72/ISI_fec!V$72)</f>
        <v>1.1483622872829695</v>
      </c>
      <c r="W155" s="276">
        <f>IF(W$72=0,0,W$72/ISI_fec!W$72)</f>
        <v>1.2314556519657349</v>
      </c>
      <c r="X155" s="276">
        <f>IF(X$72=0,0,X$72/ISI_fec!X$72)</f>
        <v>1.0489761701156832</v>
      </c>
      <c r="Y155" s="276">
        <f>IF(Y$72=0,0,Y$72/ISI_fec!Y$72)</f>
        <v>1.0919865787573932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1.6268182447743755</v>
      </c>
      <c r="C156" s="277">
        <f>IF(C$79=0,0,C$79/ISI_fec!C$79)</f>
        <v>1.9684056276829689</v>
      </c>
      <c r="D156" s="277">
        <f>IF(D$79=0,0,D$79/ISI_fec!D$79)</f>
        <v>1.6759338422331995</v>
      </c>
      <c r="E156" s="277">
        <f>IF(E$79=0,0,E$79/ISI_fec!E$79)</f>
        <v>1.6741222167453231</v>
      </c>
      <c r="F156" s="277">
        <f>IF(F$79=0,0,F$79/ISI_fec!F$79)</f>
        <v>1.5780063960447346</v>
      </c>
      <c r="G156" s="277">
        <f>IF(G$79=0,0,G$79/ISI_fec!G$79)</f>
        <v>1.9091173218728368</v>
      </c>
      <c r="H156" s="277">
        <f>IF(H$79=0,0,H$79/ISI_fec!H$79)</f>
        <v>1.9216654629379446</v>
      </c>
      <c r="I156" s="277">
        <f>IF(I$79=0,0,I$79/ISI_fec!I$79)</f>
        <v>2.0420676054510696</v>
      </c>
      <c r="J156" s="277">
        <f>IF(J$79=0,0,J$79/ISI_fec!J$79)</f>
        <v>2.1511333847322041</v>
      </c>
      <c r="K156" s="277">
        <f>IF(K$79=0,0,K$79/ISI_fec!K$79)</f>
        <v>1.9837060296323585</v>
      </c>
      <c r="L156" s="277">
        <f>IF(L$79=0,0,L$79/ISI_fec!L$79)</f>
        <v>1.1663663391931745</v>
      </c>
      <c r="M156" s="277">
        <f>IF(M$79=0,0,M$79/ISI_fec!M$79)</f>
        <v>0.85035492806790725</v>
      </c>
      <c r="N156" s="277">
        <f>IF(N$79=0,0,N$79/ISI_fec!N$79)</f>
        <v>0.78194604988233629</v>
      </c>
      <c r="O156" s="277">
        <f>IF(O$79=0,0,O$79/ISI_fec!O$79)</f>
        <v>0.93573496354954888</v>
      </c>
      <c r="P156" s="277">
        <f>IF(P$79=0,0,P$79/ISI_fec!P$79)</f>
        <v>1.1142605138810668</v>
      </c>
      <c r="Q156" s="277">
        <f>IF(Q$79=0,0,Q$79/ISI_fec!Q$79)</f>
        <v>1.1508919363097259</v>
      </c>
      <c r="R156" s="277">
        <f>IF(R$79=0,0,R$79/ISI_fec!R$79)</f>
        <v>1.0974484644171172</v>
      </c>
      <c r="S156" s="277">
        <f>IF(S$79=0,0,S$79/ISI_fec!S$79)</f>
        <v>1.0145183256091326</v>
      </c>
      <c r="T156" s="277">
        <f>IF(T$79=0,0,T$79/ISI_fec!T$79)</f>
        <v>1.1768271806493973</v>
      </c>
      <c r="U156" s="277">
        <f>IF(U$79=0,0,U$79/ISI_fec!U$79)</f>
        <v>0.95900986461346938</v>
      </c>
      <c r="V156" s="277">
        <f>IF(V$79=0,0,V$79/ISI_fec!V$79)</f>
        <v>1.1122159623089973</v>
      </c>
      <c r="W156" s="277">
        <f>IF(W$79=0,0,W$79/ISI_fec!W$79)</f>
        <v>1.2408385304845946</v>
      </c>
      <c r="X156" s="277">
        <f>IF(X$79=0,0,X$79/ISI_fec!X$79)</f>
        <v>1.0847560089677941</v>
      </c>
      <c r="Y156" s="277">
        <f>IF(Y$79=0,0,Y$79/ISI_fec!Y$79)</f>
        <v>1.0288568332100396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CZ: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131.45565120024276</v>
      </c>
      <c r="C3" s="203">
        <f t="shared" si="0"/>
        <v>113.55429189859387</v>
      </c>
      <c r="D3" s="203">
        <f t="shared" si="0"/>
        <v>131.17722512963883</v>
      </c>
      <c r="E3" s="203">
        <f t="shared" si="0"/>
        <v>119.84196298573715</v>
      </c>
      <c r="F3" s="203">
        <f t="shared" si="0"/>
        <v>144.58176523934844</v>
      </c>
      <c r="G3" s="203">
        <f t="shared" si="0"/>
        <v>196.40758044416731</v>
      </c>
      <c r="H3" s="203">
        <f t="shared" si="0"/>
        <v>199.75463966852288</v>
      </c>
      <c r="I3" s="203">
        <f t="shared" si="0"/>
        <v>212.24767883633154</v>
      </c>
      <c r="J3" s="203">
        <f t="shared" si="0"/>
        <v>195.07423746297039</v>
      </c>
      <c r="K3" s="203">
        <f t="shared" si="0"/>
        <v>225.42005685720909</v>
      </c>
      <c r="L3" s="203">
        <f t="shared" si="0"/>
        <v>253.5850087117947</v>
      </c>
      <c r="M3" s="203">
        <f t="shared" si="0"/>
        <v>261.18915972717491</v>
      </c>
      <c r="N3" s="203">
        <f t="shared" si="0"/>
        <v>312.26404163863526</v>
      </c>
      <c r="O3" s="203">
        <f t="shared" si="0"/>
        <v>286.82941579549311</v>
      </c>
      <c r="P3" s="203">
        <f t="shared" si="0"/>
        <v>299.48343124831035</v>
      </c>
      <c r="Q3" s="203">
        <f t="shared" si="0"/>
        <v>453.31166787276129</v>
      </c>
      <c r="R3" s="203">
        <f t="shared" si="0"/>
        <v>428.76959569659078</v>
      </c>
      <c r="S3" s="203">
        <f t="shared" si="0"/>
        <v>468.97764751368925</v>
      </c>
      <c r="T3" s="203">
        <f t="shared" si="0"/>
        <v>387.13347014439091</v>
      </c>
      <c r="U3" s="203">
        <f t="shared" si="0"/>
        <v>382.45891618194753</v>
      </c>
      <c r="V3" s="203">
        <f t="shared" si="0"/>
        <v>344.40806145819033</v>
      </c>
      <c r="W3" s="203">
        <f t="shared" si="0"/>
        <v>243.55972961355789</v>
      </c>
      <c r="X3" s="203">
        <f t="shared" si="0"/>
        <v>273.44866669297738</v>
      </c>
      <c r="Y3" s="203">
        <f t="shared" si="0"/>
        <v>294.73306994826811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46.006349988716792</v>
      </c>
      <c r="C5" s="282">
        <f t="shared" si="1"/>
        <v>31.103079551852151</v>
      </c>
      <c r="D5" s="282">
        <f t="shared" si="1"/>
        <v>28.99892432741521</v>
      </c>
      <c r="E5" s="282">
        <f t="shared" si="1"/>
        <v>32.888191928963742</v>
      </c>
      <c r="F5" s="282">
        <f t="shared" si="1"/>
        <v>37.264654240292053</v>
      </c>
      <c r="G5" s="282">
        <f t="shared" si="1"/>
        <v>58.773013623274082</v>
      </c>
      <c r="H5" s="282">
        <f t="shared" si="1"/>
        <v>61.808670573885003</v>
      </c>
      <c r="I5" s="282">
        <f t="shared" si="1"/>
        <v>65.674303650899333</v>
      </c>
      <c r="J5" s="282">
        <f t="shared" si="1"/>
        <v>58.522271238891001</v>
      </c>
      <c r="K5" s="282">
        <f t="shared" si="1"/>
        <v>25</v>
      </c>
      <c r="L5" s="282">
        <f t="shared" si="1"/>
        <v>37</v>
      </c>
      <c r="M5" s="282">
        <f t="shared" si="1"/>
        <v>78.356747918152521</v>
      </c>
      <c r="N5" s="282">
        <f t="shared" si="1"/>
        <v>93.679212491590576</v>
      </c>
      <c r="O5" s="282">
        <f t="shared" si="1"/>
        <v>86.048824738647994</v>
      </c>
      <c r="P5" s="282">
        <f t="shared" si="1"/>
        <v>89.84502937449308</v>
      </c>
      <c r="Q5" s="282">
        <f t="shared" si="1"/>
        <v>238.86318601433621</v>
      </c>
      <c r="R5" s="282">
        <f t="shared" si="1"/>
        <v>284.48218655928548</v>
      </c>
      <c r="S5" s="282">
        <f t="shared" si="1"/>
        <v>279.81946247015293</v>
      </c>
      <c r="T5" s="282">
        <f t="shared" si="1"/>
        <v>249.7842254435707</v>
      </c>
      <c r="U5" s="282">
        <f t="shared" si="1"/>
        <v>254.12854435918419</v>
      </c>
      <c r="V5" s="282">
        <f t="shared" si="1"/>
        <v>232.69331535098851</v>
      </c>
      <c r="W5" s="282">
        <f t="shared" si="1"/>
        <v>199.59241983300959</v>
      </c>
      <c r="X5" s="282">
        <f t="shared" si="1"/>
        <v>226.96122506820271</v>
      </c>
      <c r="Y5" s="282">
        <f t="shared" si="1"/>
        <v>182.789138706231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46.006349988716792</v>
      </c>
      <c r="C7" s="282">
        <v>31.103079551852151</v>
      </c>
      <c r="D7" s="282">
        <v>28.99892432741521</v>
      </c>
      <c r="E7" s="282">
        <v>32.888191928963742</v>
      </c>
      <c r="F7" s="282">
        <v>37.264654240292053</v>
      </c>
      <c r="G7" s="282">
        <v>58.773013623274082</v>
      </c>
      <c r="H7" s="282">
        <v>61.808670573885003</v>
      </c>
      <c r="I7" s="282">
        <v>65.674303650899333</v>
      </c>
      <c r="J7" s="282">
        <v>58.522271238891001</v>
      </c>
      <c r="K7" s="282">
        <v>25</v>
      </c>
      <c r="L7" s="282">
        <v>37</v>
      </c>
      <c r="M7" s="282">
        <v>78.356747918152521</v>
      </c>
      <c r="N7" s="282">
        <v>93.679212491590576</v>
      </c>
      <c r="O7" s="282">
        <v>86.048824738647994</v>
      </c>
      <c r="P7" s="282">
        <v>89.84502937449308</v>
      </c>
      <c r="Q7" s="282">
        <v>238.86318601433621</v>
      </c>
      <c r="R7" s="282">
        <v>284.48218655928548</v>
      </c>
      <c r="S7" s="282">
        <v>279.81946247015293</v>
      </c>
      <c r="T7" s="282">
        <v>249.7842254435707</v>
      </c>
      <c r="U7" s="282">
        <v>254.12854435918419</v>
      </c>
      <c r="V7" s="282">
        <v>232.69331535098851</v>
      </c>
      <c r="W7" s="282">
        <v>199.59241983300959</v>
      </c>
      <c r="X7" s="282">
        <v>226.96122506820271</v>
      </c>
      <c r="Y7" s="282">
        <v>182.789138706231</v>
      </c>
      <c r="DA7" s="94" t="s">
        <v>435</v>
      </c>
    </row>
    <row r="8" spans="1:105" ht="12" customHeight="1" x14ac:dyDescent="0.25">
      <c r="A8" s="49" t="s">
        <v>47</v>
      </c>
      <c r="B8" s="242">
        <v>85.449301211525977</v>
      </c>
      <c r="C8" s="242">
        <v>82.451212346741727</v>
      </c>
      <c r="D8" s="242">
        <v>102.1783008022236</v>
      </c>
      <c r="E8" s="242">
        <v>86.953771056773419</v>
      </c>
      <c r="F8" s="242">
        <v>107.3171109990564</v>
      </c>
      <c r="G8" s="242">
        <v>137.63456682089321</v>
      </c>
      <c r="H8" s="242">
        <v>137.94596909463789</v>
      </c>
      <c r="I8" s="242">
        <v>146.57337518543221</v>
      </c>
      <c r="J8" s="242">
        <v>136.55196622407939</v>
      </c>
      <c r="K8" s="242">
        <v>200.42005685720909</v>
      </c>
      <c r="L8" s="242">
        <v>216.5850087117947</v>
      </c>
      <c r="M8" s="242">
        <v>182.8324118090224</v>
      </c>
      <c r="N8" s="242">
        <v>218.5848291470447</v>
      </c>
      <c r="O8" s="242">
        <v>200.78059105684511</v>
      </c>
      <c r="P8" s="242">
        <v>209.63840187381729</v>
      </c>
      <c r="Q8" s="242">
        <v>214.44848185842511</v>
      </c>
      <c r="R8" s="242">
        <v>144.2874091373053</v>
      </c>
      <c r="S8" s="242">
        <v>189.15818504353629</v>
      </c>
      <c r="T8" s="242">
        <v>137.34924470082021</v>
      </c>
      <c r="U8" s="242">
        <v>128.33037182276331</v>
      </c>
      <c r="V8" s="242">
        <v>111.7147461072018</v>
      </c>
      <c r="W8" s="242">
        <v>43.967309780548312</v>
      </c>
      <c r="X8" s="242">
        <v>46.487441624774682</v>
      </c>
      <c r="Y8" s="242">
        <v>111.9439312420371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40</v>
      </c>
      <c r="C12" s="282">
        <f t="shared" si="2"/>
        <v>20</v>
      </c>
      <c r="D12" s="282">
        <f t="shared" si="2"/>
        <v>20</v>
      </c>
      <c r="E12" s="282">
        <f t="shared" si="2"/>
        <v>20</v>
      </c>
      <c r="F12" s="282">
        <f t="shared" si="2"/>
        <v>25</v>
      </c>
      <c r="G12" s="282">
        <f t="shared" si="2"/>
        <v>30</v>
      </c>
      <c r="H12" s="282">
        <f t="shared" si="2"/>
        <v>40</v>
      </c>
      <c r="I12" s="282">
        <f t="shared" si="2"/>
        <v>48</v>
      </c>
      <c r="J12" s="282">
        <f t="shared" si="2"/>
        <v>47.427</v>
      </c>
      <c r="K12" s="282">
        <f t="shared" si="2"/>
        <v>26.734999999999999</v>
      </c>
      <c r="L12" s="282">
        <f t="shared" si="2"/>
        <v>39.902000000000001</v>
      </c>
      <c r="M12" s="282">
        <f t="shared" si="2"/>
        <v>50.185000000000002</v>
      </c>
      <c r="N12" s="282">
        <f t="shared" si="2"/>
        <v>64</v>
      </c>
      <c r="O12" s="282">
        <f t="shared" si="2"/>
        <v>64</v>
      </c>
      <c r="P12" s="282">
        <f t="shared" si="2"/>
        <v>64</v>
      </c>
      <c r="Q12" s="282">
        <f t="shared" si="2"/>
        <v>64</v>
      </c>
      <c r="R12" s="282">
        <f t="shared" si="2"/>
        <v>79</v>
      </c>
      <c r="S12" s="282">
        <f t="shared" si="2"/>
        <v>62</v>
      </c>
      <c r="T12" s="282">
        <f t="shared" si="2"/>
        <v>66</v>
      </c>
      <c r="U12" s="282">
        <f t="shared" si="2"/>
        <v>66</v>
      </c>
      <c r="V12" s="282">
        <f t="shared" si="2"/>
        <v>61</v>
      </c>
      <c r="W12" s="282">
        <f t="shared" si="2"/>
        <v>60</v>
      </c>
      <c r="X12" s="282">
        <f t="shared" si="2"/>
        <v>60</v>
      </c>
      <c r="Y12" s="282">
        <f t="shared" si="2"/>
        <v>47.325666344590303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40</v>
      </c>
      <c r="C14" s="282">
        <v>20</v>
      </c>
      <c r="D14" s="282">
        <v>20</v>
      </c>
      <c r="E14" s="282">
        <v>20</v>
      </c>
      <c r="F14" s="282">
        <v>25</v>
      </c>
      <c r="G14" s="282">
        <v>30</v>
      </c>
      <c r="H14" s="282">
        <v>40</v>
      </c>
      <c r="I14" s="282">
        <v>48</v>
      </c>
      <c r="J14" s="282">
        <v>47.427</v>
      </c>
      <c r="K14" s="282">
        <v>26.734999999999999</v>
      </c>
      <c r="L14" s="282">
        <v>39.902000000000001</v>
      </c>
      <c r="M14" s="282">
        <v>50.185000000000002</v>
      </c>
      <c r="N14" s="282">
        <v>64</v>
      </c>
      <c r="O14" s="282">
        <v>64</v>
      </c>
      <c r="P14" s="282">
        <v>64</v>
      </c>
      <c r="Q14" s="282">
        <v>64</v>
      </c>
      <c r="R14" s="282">
        <v>79</v>
      </c>
      <c r="S14" s="282">
        <v>62</v>
      </c>
      <c r="T14" s="282">
        <v>66</v>
      </c>
      <c r="U14" s="282">
        <v>66</v>
      </c>
      <c r="V14" s="282">
        <v>61</v>
      </c>
      <c r="W14" s="282">
        <v>60</v>
      </c>
      <c r="X14" s="282">
        <v>60</v>
      </c>
      <c r="Y14" s="282">
        <v>47.325666344590303</v>
      </c>
      <c r="DA14" s="94" t="s">
        <v>442</v>
      </c>
    </row>
    <row r="15" spans="1:105" ht="12" customHeight="1" x14ac:dyDescent="0.25">
      <c r="A15" s="49" t="s">
        <v>443</v>
      </c>
      <c r="B15" s="242">
        <v>93.5</v>
      </c>
      <c r="C15" s="242">
        <v>110.7166666666667</v>
      </c>
      <c r="D15" s="242">
        <v>118.8</v>
      </c>
      <c r="E15" s="242">
        <v>134.08333333333329</v>
      </c>
      <c r="F15" s="242">
        <v>129.08333333333329</v>
      </c>
      <c r="G15" s="242">
        <v>134.08333333333329</v>
      </c>
      <c r="H15" s="242">
        <v>145</v>
      </c>
      <c r="I15" s="242">
        <v>170</v>
      </c>
      <c r="J15" s="242">
        <v>144</v>
      </c>
      <c r="K15" s="242">
        <v>145</v>
      </c>
      <c r="L15" s="242">
        <v>150</v>
      </c>
      <c r="M15" s="242">
        <v>160</v>
      </c>
      <c r="N15" s="242">
        <v>164</v>
      </c>
      <c r="O15" s="242">
        <v>168</v>
      </c>
      <c r="P15" s="242">
        <v>176</v>
      </c>
      <c r="Q15" s="242">
        <v>180</v>
      </c>
      <c r="R15" s="242">
        <v>215</v>
      </c>
      <c r="S15" s="242">
        <v>225</v>
      </c>
      <c r="T15" s="242">
        <v>225</v>
      </c>
      <c r="U15" s="242">
        <v>215</v>
      </c>
      <c r="V15" s="242">
        <v>168</v>
      </c>
      <c r="W15" s="242">
        <v>210</v>
      </c>
      <c r="X15" s="242">
        <v>215</v>
      </c>
      <c r="Y15" s="242">
        <v>203.92624949673791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126.43678160919541</v>
      </c>
      <c r="C19" s="282">
        <f t="shared" si="3"/>
        <v>113.8813030297559</v>
      </c>
      <c r="D19" s="282">
        <f t="shared" si="3"/>
        <v>113.8813030297559</v>
      </c>
      <c r="E19" s="282">
        <f t="shared" si="3"/>
        <v>101.3258244503163</v>
      </c>
      <c r="F19" s="282">
        <f t="shared" si="3"/>
        <v>101.3258244503163</v>
      </c>
      <c r="G19" s="282">
        <f t="shared" si="3"/>
        <v>101.3258244503163</v>
      </c>
      <c r="H19" s="282">
        <f t="shared" si="3"/>
        <v>88.770345870876795</v>
      </c>
      <c r="I19" s="282">
        <f t="shared" si="3"/>
        <v>88.770345870876795</v>
      </c>
      <c r="J19" s="282">
        <f t="shared" si="3"/>
        <v>76.214867291437258</v>
      </c>
      <c r="K19" s="282">
        <f t="shared" si="3"/>
        <v>76.214867291437258</v>
      </c>
      <c r="L19" s="282">
        <f t="shared" si="3"/>
        <v>76.214867291437258</v>
      </c>
      <c r="M19" s="282">
        <f t="shared" si="3"/>
        <v>63.659388711997707</v>
      </c>
      <c r="N19" s="282">
        <f t="shared" si="3"/>
        <v>76.214867291437258</v>
      </c>
      <c r="O19" s="282">
        <f t="shared" si="3"/>
        <v>76.214867291437258</v>
      </c>
      <c r="P19" s="282">
        <f t="shared" si="3"/>
        <v>76.214867291437258</v>
      </c>
      <c r="Q19" s="282">
        <f t="shared" si="3"/>
        <v>76.214867291437258</v>
      </c>
      <c r="R19" s="282">
        <f t="shared" si="3"/>
        <v>88.770345870876795</v>
      </c>
      <c r="S19" s="282">
        <f t="shared" si="3"/>
        <v>88.770345870876795</v>
      </c>
      <c r="T19" s="282">
        <f t="shared" si="3"/>
        <v>76.214867291437258</v>
      </c>
      <c r="U19" s="282">
        <f t="shared" si="3"/>
        <v>76.214867291437258</v>
      </c>
      <c r="V19" s="282">
        <f t="shared" si="3"/>
        <v>76.214867291437258</v>
      </c>
      <c r="W19" s="282">
        <f t="shared" si="3"/>
        <v>63.659388711997707</v>
      </c>
      <c r="X19" s="282">
        <f t="shared" si="3"/>
        <v>63.659388711997707</v>
      </c>
      <c r="Y19" s="282">
        <f t="shared" si="3"/>
        <v>51.10391013255817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126.43678160919541</v>
      </c>
      <c r="C21" s="282">
        <v>113.8813030297559</v>
      </c>
      <c r="D21" s="282">
        <v>113.8813030297559</v>
      </c>
      <c r="E21" s="282">
        <v>101.3258244503163</v>
      </c>
      <c r="F21" s="282">
        <v>101.3258244503163</v>
      </c>
      <c r="G21" s="282">
        <v>101.3258244503163</v>
      </c>
      <c r="H21" s="282">
        <v>88.770345870876795</v>
      </c>
      <c r="I21" s="282">
        <v>88.770345870876795</v>
      </c>
      <c r="J21" s="282">
        <v>76.214867291437258</v>
      </c>
      <c r="K21" s="282">
        <v>76.214867291437258</v>
      </c>
      <c r="L21" s="282">
        <v>76.214867291437258</v>
      </c>
      <c r="M21" s="282">
        <v>63.659388711997707</v>
      </c>
      <c r="N21" s="282">
        <v>76.214867291437258</v>
      </c>
      <c r="O21" s="282">
        <v>76.214867291437258</v>
      </c>
      <c r="P21" s="282">
        <v>76.214867291437258</v>
      </c>
      <c r="Q21" s="282">
        <v>76.214867291437258</v>
      </c>
      <c r="R21" s="282">
        <v>88.770345870876795</v>
      </c>
      <c r="S21" s="282">
        <v>88.770345870876795</v>
      </c>
      <c r="T21" s="282">
        <v>76.214867291437258</v>
      </c>
      <c r="U21" s="282">
        <v>76.214867291437258</v>
      </c>
      <c r="V21" s="282">
        <v>76.214867291437258</v>
      </c>
      <c r="W21" s="282">
        <v>63.659388711997707</v>
      </c>
      <c r="X21" s="282">
        <v>63.659388711997707</v>
      </c>
      <c r="Y21" s="282">
        <v>51.10391013255817</v>
      </c>
      <c r="DA21" s="94" t="s">
        <v>448</v>
      </c>
    </row>
    <row r="22" spans="1:105" ht="12" customHeight="1" x14ac:dyDescent="0.25">
      <c r="A22" s="49" t="s">
        <v>443</v>
      </c>
      <c r="B22" s="242">
        <v>114.94252873563219</v>
      </c>
      <c r="C22" s="242">
        <v>123.6598865937916</v>
      </c>
      <c r="D22" s="242">
        <v>132.37724445195099</v>
      </c>
      <c r="E22" s="242">
        <v>149.81196016826991</v>
      </c>
      <c r="F22" s="242">
        <v>141.0946023101105</v>
      </c>
      <c r="G22" s="242">
        <v>149.81196016826991</v>
      </c>
      <c r="H22" s="242">
        <v>158.52931802642931</v>
      </c>
      <c r="I22" s="242">
        <v>184.6813916009076</v>
      </c>
      <c r="J22" s="242">
        <v>184.6813916009076</v>
      </c>
      <c r="K22" s="242">
        <v>175.9640337427482</v>
      </c>
      <c r="L22" s="242">
        <v>175.9640337427482</v>
      </c>
      <c r="M22" s="242">
        <v>175.9640337427482</v>
      </c>
      <c r="N22" s="242">
        <v>175.9640337427482</v>
      </c>
      <c r="O22" s="242">
        <v>184.6813916009076</v>
      </c>
      <c r="P22" s="242">
        <v>193.39874945906709</v>
      </c>
      <c r="Q22" s="242">
        <v>193.39874945906709</v>
      </c>
      <c r="R22" s="242">
        <v>228.26818089170479</v>
      </c>
      <c r="S22" s="242">
        <v>236.98553874986419</v>
      </c>
      <c r="T22" s="242">
        <v>236.98553874986419</v>
      </c>
      <c r="U22" s="242">
        <v>228.26818089170479</v>
      </c>
      <c r="V22" s="242">
        <v>228.26818089170479</v>
      </c>
      <c r="W22" s="242">
        <v>228.26818089170479</v>
      </c>
      <c r="X22" s="242">
        <v>228.26818089170479</v>
      </c>
      <c r="Y22" s="242">
        <v>219.55082303354541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12.555478579439541</v>
      </c>
      <c r="O25" s="282">
        <f t="shared" si="4"/>
        <v>12.555478579439541</v>
      </c>
      <c r="P25" s="282">
        <f t="shared" si="4"/>
        <v>0</v>
      </c>
      <c r="Q25" s="282">
        <f t="shared" si="4"/>
        <v>0</v>
      </c>
      <c r="R25" s="282">
        <f t="shared" si="4"/>
        <v>25.110957158879081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12.555478579439541</v>
      </c>
      <c r="O27" s="282">
        <v>12.555478579439541</v>
      </c>
      <c r="P27" s="282">
        <v>0</v>
      </c>
      <c r="Q27" s="282">
        <v>0</v>
      </c>
      <c r="R27" s="282">
        <v>25.110957158879081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8.7173578581594295</v>
      </c>
      <c r="D28" s="242">
        <v>17.434715716318859</v>
      </c>
      <c r="E28" s="242">
        <v>17.434715716318859</v>
      </c>
      <c r="F28" s="242">
        <v>0</v>
      </c>
      <c r="G28" s="242">
        <v>17.434715716318859</v>
      </c>
      <c r="H28" s="242">
        <v>8.7173578581594295</v>
      </c>
      <c r="I28" s="242">
        <v>34.869431432637718</v>
      </c>
      <c r="J28" s="242">
        <v>0</v>
      </c>
      <c r="K28" s="242">
        <v>0</v>
      </c>
      <c r="L28" s="242">
        <v>0</v>
      </c>
      <c r="M28" s="242">
        <v>8.7173578581594295</v>
      </c>
      <c r="N28" s="242">
        <v>0</v>
      </c>
      <c r="O28" s="242">
        <v>17.434715716318859</v>
      </c>
      <c r="P28" s="242">
        <v>8.7173578581594295</v>
      </c>
      <c r="Q28" s="242">
        <v>8.7173578581594295</v>
      </c>
      <c r="R28" s="242">
        <v>34.869431432637718</v>
      </c>
      <c r="S28" s="242">
        <v>17.434715716318859</v>
      </c>
      <c r="T28" s="242">
        <v>0</v>
      </c>
      <c r="U28" s="242">
        <v>0</v>
      </c>
      <c r="V28" s="242">
        <v>0</v>
      </c>
      <c r="W28" s="242">
        <v>8.7173578581594295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12.555478579439509</v>
      </c>
      <c r="D31" s="282">
        <f t="shared" si="6"/>
        <v>0</v>
      </c>
      <c r="E31" s="282">
        <f t="shared" si="6"/>
        <v>12.555478579439594</v>
      </c>
      <c r="F31" s="282">
        <f t="shared" si="6"/>
        <v>0</v>
      </c>
      <c r="G31" s="282">
        <f t="shared" si="6"/>
        <v>0</v>
      </c>
      <c r="H31" s="282">
        <f t="shared" si="6"/>
        <v>12.555478579439509</v>
      </c>
      <c r="I31" s="282">
        <f t="shared" si="6"/>
        <v>0</v>
      </c>
      <c r="J31" s="282">
        <f t="shared" si="6"/>
        <v>12.555478579439537</v>
      </c>
      <c r="K31" s="282">
        <f t="shared" si="6"/>
        <v>0</v>
      </c>
      <c r="L31" s="282">
        <f t="shared" si="6"/>
        <v>0</v>
      </c>
      <c r="M31" s="282">
        <f t="shared" si="6"/>
        <v>12.555478579439551</v>
      </c>
      <c r="N31" s="282">
        <f t="shared" si="6"/>
        <v>0</v>
      </c>
      <c r="O31" s="282">
        <f t="shared" si="6"/>
        <v>12.555478579439537</v>
      </c>
      <c r="P31" s="282">
        <f t="shared" si="6"/>
        <v>0</v>
      </c>
      <c r="Q31" s="282">
        <f t="shared" si="6"/>
        <v>0</v>
      </c>
      <c r="R31" s="282">
        <f t="shared" si="6"/>
        <v>12.555478579439537</v>
      </c>
      <c r="S31" s="282">
        <f t="shared" si="6"/>
        <v>0</v>
      </c>
      <c r="T31" s="282">
        <f t="shared" si="6"/>
        <v>12.555478579439537</v>
      </c>
      <c r="U31" s="282">
        <f t="shared" si="6"/>
        <v>0</v>
      </c>
      <c r="V31" s="282">
        <f t="shared" si="6"/>
        <v>0</v>
      </c>
      <c r="W31" s="282">
        <f t="shared" si="6"/>
        <v>12.555478579439551</v>
      </c>
      <c r="X31" s="282">
        <f t="shared" si="6"/>
        <v>0</v>
      </c>
      <c r="Y31" s="282">
        <f t="shared" si="6"/>
        <v>12.555478579439537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12.555478579439509</v>
      </c>
      <c r="D33" s="282">
        <f t="shared" si="8"/>
        <v>0</v>
      </c>
      <c r="E33" s="282">
        <f t="shared" si="8"/>
        <v>12.555478579439594</v>
      </c>
      <c r="F33" s="282">
        <f t="shared" si="8"/>
        <v>0</v>
      </c>
      <c r="G33" s="282">
        <f t="shared" si="8"/>
        <v>0</v>
      </c>
      <c r="H33" s="282">
        <f t="shared" si="8"/>
        <v>12.555478579439509</v>
      </c>
      <c r="I33" s="282">
        <f t="shared" si="8"/>
        <v>0</v>
      </c>
      <c r="J33" s="282">
        <f t="shared" si="8"/>
        <v>12.555478579439537</v>
      </c>
      <c r="K33" s="282">
        <f t="shared" si="8"/>
        <v>0</v>
      </c>
      <c r="L33" s="282">
        <f t="shared" si="8"/>
        <v>0</v>
      </c>
      <c r="M33" s="282">
        <f t="shared" si="8"/>
        <v>12.555478579439551</v>
      </c>
      <c r="N33" s="282">
        <f t="shared" si="8"/>
        <v>0</v>
      </c>
      <c r="O33" s="282">
        <f t="shared" si="8"/>
        <v>12.555478579439537</v>
      </c>
      <c r="P33" s="282">
        <f t="shared" si="8"/>
        <v>0</v>
      </c>
      <c r="Q33" s="282">
        <f t="shared" si="8"/>
        <v>0</v>
      </c>
      <c r="R33" s="282">
        <f t="shared" si="8"/>
        <v>12.555478579439537</v>
      </c>
      <c r="S33" s="282">
        <f t="shared" si="8"/>
        <v>0</v>
      </c>
      <c r="T33" s="282">
        <f t="shared" si="8"/>
        <v>12.555478579439537</v>
      </c>
      <c r="U33" s="282">
        <f t="shared" si="8"/>
        <v>0</v>
      </c>
      <c r="V33" s="282">
        <f t="shared" si="8"/>
        <v>0</v>
      </c>
      <c r="W33" s="282">
        <f t="shared" si="8"/>
        <v>12.555478579439551</v>
      </c>
      <c r="X33" s="282">
        <f t="shared" si="8"/>
        <v>0</v>
      </c>
      <c r="Y33" s="282">
        <f t="shared" si="8"/>
        <v>12.555478579439537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8.7173578581594597</v>
      </c>
      <c r="E34" s="242">
        <f t="shared" si="9"/>
        <v>0</v>
      </c>
      <c r="F34" s="242">
        <f t="shared" si="9"/>
        <v>8.7173578581594029</v>
      </c>
      <c r="G34" s="242">
        <f t="shared" si="9"/>
        <v>8.7173578581594597</v>
      </c>
      <c r="H34" s="242">
        <f t="shared" si="9"/>
        <v>0</v>
      </c>
      <c r="I34" s="242">
        <f t="shared" si="9"/>
        <v>8.7173578581594313</v>
      </c>
      <c r="J34" s="242">
        <f t="shared" si="9"/>
        <v>0</v>
      </c>
      <c r="K34" s="242">
        <f t="shared" si="9"/>
        <v>8.7173578581594029</v>
      </c>
      <c r="L34" s="242">
        <f t="shared" si="9"/>
        <v>0</v>
      </c>
      <c r="M34" s="242">
        <f t="shared" si="9"/>
        <v>8.7173578581594313</v>
      </c>
      <c r="N34" s="242">
        <f t="shared" si="9"/>
        <v>0</v>
      </c>
      <c r="O34" s="242">
        <f t="shared" si="9"/>
        <v>8.7173578581594597</v>
      </c>
      <c r="P34" s="242">
        <f t="shared" si="9"/>
        <v>0</v>
      </c>
      <c r="Q34" s="242">
        <f t="shared" si="9"/>
        <v>8.7173578581594313</v>
      </c>
      <c r="R34" s="242">
        <f t="shared" si="9"/>
        <v>0</v>
      </c>
      <c r="S34" s="242">
        <f t="shared" si="9"/>
        <v>8.7173578581594597</v>
      </c>
      <c r="T34" s="242">
        <f t="shared" si="9"/>
        <v>0</v>
      </c>
      <c r="U34" s="242">
        <f t="shared" si="9"/>
        <v>8.7173578581594029</v>
      </c>
      <c r="V34" s="242">
        <f t="shared" si="9"/>
        <v>0</v>
      </c>
      <c r="W34" s="242">
        <f t="shared" si="9"/>
        <v>8.7173578581594313</v>
      </c>
      <c r="X34" s="242">
        <f t="shared" si="9"/>
        <v>0</v>
      </c>
      <c r="Y34" s="242">
        <f t="shared" si="9"/>
        <v>8.7173578581593745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86.436781609195407</v>
      </c>
      <c r="C37" s="282">
        <f t="shared" si="11"/>
        <v>93.881303029755898</v>
      </c>
      <c r="D37" s="282">
        <f t="shared" si="11"/>
        <v>93.881303029755898</v>
      </c>
      <c r="E37" s="282">
        <f t="shared" si="11"/>
        <v>81.325824450316304</v>
      </c>
      <c r="F37" s="282">
        <f t="shared" si="11"/>
        <v>76.325824450316304</v>
      </c>
      <c r="G37" s="282">
        <f t="shared" si="11"/>
        <v>71.325824450316304</v>
      </c>
      <c r="H37" s="282">
        <f t="shared" si="11"/>
        <v>48.770345870876795</v>
      </c>
      <c r="I37" s="282">
        <f t="shared" si="11"/>
        <v>40.770345870876795</v>
      </c>
      <c r="J37" s="282">
        <f t="shared" si="11"/>
        <v>28.787867291437259</v>
      </c>
      <c r="K37" s="282">
        <f t="shared" si="11"/>
        <v>49.479867291437259</v>
      </c>
      <c r="L37" s="282">
        <f t="shared" si="11"/>
        <v>36.312867291437257</v>
      </c>
      <c r="M37" s="282">
        <f t="shared" si="11"/>
        <v>13.474388711997705</v>
      </c>
      <c r="N37" s="282">
        <f t="shared" si="11"/>
        <v>12.214867291437258</v>
      </c>
      <c r="O37" s="282">
        <f t="shared" si="11"/>
        <v>12.214867291437258</v>
      </c>
      <c r="P37" s="282">
        <f t="shared" si="11"/>
        <v>12.214867291437258</v>
      </c>
      <c r="Q37" s="282">
        <f t="shared" si="11"/>
        <v>12.214867291437258</v>
      </c>
      <c r="R37" s="282">
        <f t="shared" si="11"/>
        <v>9.7703458708767954</v>
      </c>
      <c r="S37" s="282">
        <f t="shared" si="11"/>
        <v>26.770345870876795</v>
      </c>
      <c r="T37" s="282">
        <f t="shared" si="11"/>
        <v>10.214867291437258</v>
      </c>
      <c r="U37" s="282">
        <f t="shared" si="11"/>
        <v>10.214867291437258</v>
      </c>
      <c r="V37" s="282">
        <f t="shared" si="11"/>
        <v>15.214867291437258</v>
      </c>
      <c r="W37" s="282">
        <f t="shared" si="11"/>
        <v>3.6593887119977069</v>
      </c>
      <c r="X37" s="282">
        <f t="shared" si="11"/>
        <v>3.6593887119977069</v>
      </c>
      <c r="Y37" s="282">
        <f t="shared" si="11"/>
        <v>3.7782437879678668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86.436781609195407</v>
      </c>
      <c r="C39" s="282">
        <f t="shared" si="13"/>
        <v>93.881303029755898</v>
      </c>
      <c r="D39" s="282">
        <f t="shared" si="13"/>
        <v>93.881303029755898</v>
      </c>
      <c r="E39" s="282">
        <f t="shared" si="13"/>
        <v>81.325824450316304</v>
      </c>
      <c r="F39" s="282">
        <f t="shared" si="13"/>
        <v>76.325824450316304</v>
      </c>
      <c r="G39" s="282">
        <f t="shared" si="13"/>
        <v>71.325824450316304</v>
      </c>
      <c r="H39" s="282">
        <f t="shared" si="13"/>
        <v>48.770345870876795</v>
      </c>
      <c r="I39" s="282">
        <f t="shared" si="13"/>
        <v>40.770345870876795</v>
      </c>
      <c r="J39" s="282">
        <f t="shared" si="13"/>
        <v>28.787867291437259</v>
      </c>
      <c r="K39" s="282">
        <f t="shared" si="13"/>
        <v>49.479867291437259</v>
      </c>
      <c r="L39" s="282">
        <f t="shared" si="13"/>
        <v>36.312867291437257</v>
      </c>
      <c r="M39" s="282">
        <f t="shared" si="13"/>
        <v>13.474388711997705</v>
      </c>
      <c r="N39" s="282">
        <f t="shared" si="13"/>
        <v>12.214867291437258</v>
      </c>
      <c r="O39" s="282">
        <f t="shared" si="13"/>
        <v>12.214867291437258</v>
      </c>
      <c r="P39" s="282">
        <f t="shared" si="13"/>
        <v>12.214867291437258</v>
      </c>
      <c r="Q39" s="282">
        <f t="shared" si="13"/>
        <v>12.214867291437258</v>
      </c>
      <c r="R39" s="282">
        <f t="shared" si="13"/>
        <v>9.7703458708767954</v>
      </c>
      <c r="S39" s="282">
        <f t="shared" si="13"/>
        <v>26.770345870876795</v>
      </c>
      <c r="T39" s="282">
        <f t="shared" si="13"/>
        <v>10.214867291437258</v>
      </c>
      <c r="U39" s="282">
        <f t="shared" si="13"/>
        <v>10.214867291437258</v>
      </c>
      <c r="V39" s="282">
        <f t="shared" si="13"/>
        <v>15.214867291437258</v>
      </c>
      <c r="W39" s="282">
        <f t="shared" si="13"/>
        <v>3.6593887119977069</v>
      </c>
      <c r="X39" s="282">
        <f t="shared" si="13"/>
        <v>3.6593887119977069</v>
      </c>
      <c r="Y39" s="282">
        <f t="shared" si="13"/>
        <v>3.7782437879678668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21.442528735632195</v>
      </c>
      <c r="C40" s="242">
        <f t="shared" si="14"/>
        <v>12.9432199271249</v>
      </c>
      <c r="D40" s="242">
        <f t="shared" si="14"/>
        <v>13.577244451950989</v>
      </c>
      <c r="E40" s="242">
        <f t="shared" si="14"/>
        <v>15.72862683493662</v>
      </c>
      <c r="F40" s="242">
        <f t="shared" si="14"/>
        <v>12.011268976777217</v>
      </c>
      <c r="G40" s="242">
        <f t="shared" si="14"/>
        <v>15.72862683493662</v>
      </c>
      <c r="H40" s="242">
        <f t="shared" si="14"/>
        <v>13.529318026429308</v>
      </c>
      <c r="I40" s="242">
        <f t="shared" si="14"/>
        <v>14.681391600907602</v>
      </c>
      <c r="J40" s="242">
        <f t="shared" si="14"/>
        <v>40.681391600907602</v>
      </c>
      <c r="K40" s="242">
        <f t="shared" si="14"/>
        <v>30.9640337427482</v>
      </c>
      <c r="L40" s="242">
        <f t="shared" si="14"/>
        <v>25.9640337427482</v>
      </c>
      <c r="M40" s="242">
        <f t="shared" si="14"/>
        <v>15.9640337427482</v>
      </c>
      <c r="N40" s="242">
        <f t="shared" si="14"/>
        <v>11.9640337427482</v>
      </c>
      <c r="O40" s="242">
        <f t="shared" si="14"/>
        <v>16.681391600907602</v>
      </c>
      <c r="P40" s="242">
        <f t="shared" si="14"/>
        <v>17.398749459067091</v>
      </c>
      <c r="Q40" s="242">
        <f t="shared" si="14"/>
        <v>13.398749459067091</v>
      </c>
      <c r="R40" s="242">
        <f t="shared" si="14"/>
        <v>13.268180891704787</v>
      </c>
      <c r="S40" s="242">
        <f t="shared" si="14"/>
        <v>11.98553874986419</v>
      </c>
      <c r="T40" s="242">
        <f t="shared" si="14"/>
        <v>11.98553874986419</v>
      </c>
      <c r="U40" s="242">
        <f t="shared" si="14"/>
        <v>13.268180891704787</v>
      </c>
      <c r="V40" s="242">
        <f t="shared" si="14"/>
        <v>60.268180891704787</v>
      </c>
      <c r="W40" s="242">
        <f t="shared" si="14"/>
        <v>18.268180891704787</v>
      </c>
      <c r="X40" s="242">
        <f t="shared" si="14"/>
        <v>13.268180891704787</v>
      </c>
      <c r="Y40" s="242">
        <f t="shared" si="14"/>
        <v>15.624573536807503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82.939516371076053</v>
      </c>
      <c r="C43" s="210">
        <v>85.140210271293412</v>
      </c>
      <c r="D43" s="210">
        <v>73.151382984672239</v>
      </c>
      <c r="E43" s="210">
        <v>88.755891629119475</v>
      </c>
      <c r="F43" s="210">
        <v>84.559377983731451</v>
      </c>
      <c r="G43" s="210">
        <v>89.903486896067733</v>
      </c>
      <c r="H43" s="210">
        <v>92.441457283855996</v>
      </c>
      <c r="I43" s="210">
        <v>89.455533728884546</v>
      </c>
      <c r="J43" s="210">
        <v>69.333097831122913</v>
      </c>
      <c r="K43" s="210">
        <v>59.672842665474683</v>
      </c>
      <c r="L43" s="210">
        <v>64.152603876528445</v>
      </c>
      <c r="M43" s="210">
        <v>64.217369543746941</v>
      </c>
      <c r="N43" s="210">
        <v>62.611251968512583</v>
      </c>
      <c r="O43" s="210">
        <v>74.315611068732807</v>
      </c>
      <c r="P43" s="210">
        <v>68.007695477226136</v>
      </c>
      <c r="Q43" s="210">
        <v>71.751796417924581</v>
      </c>
      <c r="R43" s="210">
        <v>86.142534484496792</v>
      </c>
      <c r="S43" s="210">
        <v>99.265269331744221</v>
      </c>
      <c r="T43" s="210">
        <v>92.838341279113621</v>
      </c>
      <c r="U43" s="210">
        <v>90.448088119432583</v>
      </c>
      <c r="V43" s="210">
        <v>81.938753852265194</v>
      </c>
      <c r="W43" s="210">
        <v>96.988197064354068</v>
      </c>
      <c r="X43" s="210">
        <v>91.741576180187764</v>
      </c>
      <c r="Y43" s="210">
        <v>87.016351410906765</v>
      </c>
      <c r="DA43" s="109" t="s">
        <v>457</v>
      </c>
    </row>
    <row r="44" spans="1:105" ht="12" customHeight="1" x14ac:dyDescent="0.25">
      <c r="A44" s="24" t="s">
        <v>28</v>
      </c>
      <c r="B44" s="213">
        <v>7.0976784178847812</v>
      </c>
      <c r="C44" s="213">
        <v>5.1550300945829752</v>
      </c>
      <c r="D44" s="213">
        <v>6.4531384350816836</v>
      </c>
      <c r="E44" s="213">
        <v>6.8356835769561473</v>
      </c>
      <c r="F44" s="213">
        <v>0.67609630266552023</v>
      </c>
      <c r="G44" s="213">
        <v>0</v>
      </c>
      <c r="H44" s="213">
        <v>3.652364574376612</v>
      </c>
      <c r="I44" s="213">
        <v>2.2675838349097162</v>
      </c>
      <c r="J44" s="213">
        <v>4.2071367153912291</v>
      </c>
      <c r="K44" s="213">
        <v>3.3687016337059319</v>
      </c>
      <c r="L44" s="213">
        <v>3.3427343078245908</v>
      </c>
      <c r="M44" s="213">
        <v>3.343164230438521</v>
      </c>
      <c r="N44" s="213">
        <v>3.3921754084264828</v>
      </c>
      <c r="O44" s="213">
        <v>2.7195184866723991</v>
      </c>
      <c r="P44" s="213">
        <v>2.7186586414445402</v>
      </c>
      <c r="Q44" s="213">
        <v>2.736027515047291</v>
      </c>
      <c r="R44" s="213">
        <v>2.6861564918314702</v>
      </c>
      <c r="S44" s="213">
        <v>3.4717970765262249</v>
      </c>
      <c r="T44" s="213">
        <v>3.1709372312983661</v>
      </c>
      <c r="U44" s="213">
        <v>3.3711951848667239</v>
      </c>
      <c r="V44" s="213">
        <v>3.393465176268271</v>
      </c>
      <c r="W44" s="213">
        <v>3.5252794496990538</v>
      </c>
      <c r="X44" s="213">
        <v>3.1173688736027509</v>
      </c>
      <c r="Y44" s="213">
        <v>2.900257953568357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1.0196904557179709</v>
      </c>
      <c r="C45" s="204">
        <f t="shared" si="15"/>
        <v>1.0012037833190031</v>
      </c>
      <c r="D45" s="204">
        <f t="shared" si="15"/>
        <v>1.001719690455718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0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0</v>
      </c>
      <c r="Y45" s="204">
        <f t="shared" si="15"/>
        <v>0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1.0196904557179709</v>
      </c>
      <c r="C48" s="204">
        <v>1.0012037833190031</v>
      </c>
      <c r="D48" s="204">
        <v>1.001719690455718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47.893379191745481</v>
      </c>
      <c r="C51" s="204">
        <f t="shared" si="16"/>
        <v>50.773860705073083</v>
      </c>
      <c r="D51" s="204">
        <f t="shared" si="16"/>
        <v>52.665520206362849</v>
      </c>
      <c r="E51" s="204">
        <f t="shared" si="16"/>
        <v>54.922613929492691</v>
      </c>
      <c r="F51" s="204">
        <f t="shared" si="16"/>
        <v>56.104901117798789</v>
      </c>
      <c r="G51" s="204">
        <f t="shared" si="16"/>
        <v>58.877901977644022</v>
      </c>
      <c r="H51" s="204">
        <f t="shared" si="16"/>
        <v>57.179707652622533</v>
      </c>
      <c r="I51" s="204">
        <f t="shared" si="16"/>
        <v>58.340498710232147</v>
      </c>
      <c r="J51" s="204">
        <f t="shared" si="16"/>
        <v>36.543422184006879</v>
      </c>
      <c r="K51" s="204">
        <f t="shared" si="16"/>
        <v>32.330180567497848</v>
      </c>
      <c r="L51" s="204">
        <f t="shared" si="16"/>
        <v>40.41272570937231</v>
      </c>
      <c r="M51" s="204">
        <f t="shared" si="16"/>
        <v>36.994840928632847</v>
      </c>
      <c r="N51" s="204">
        <f t="shared" si="16"/>
        <v>27.300085984522781</v>
      </c>
      <c r="O51" s="204">
        <f t="shared" si="16"/>
        <v>39.982803095442819</v>
      </c>
      <c r="P51" s="204">
        <f t="shared" si="16"/>
        <v>32.566638005159071</v>
      </c>
      <c r="Q51" s="204">
        <f t="shared" si="16"/>
        <v>36.263972484952703</v>
      </c>
      <c r="R51" s="204">
        <f t="shared" si="16"/>
        <v>47.098194325021488</v>
      </c>
      <c r="S51" s="204">
        <f t="shared" si="16"/>
        <v>58.920894239036969</v>
      </c>
      <c r="T51" s="204">
        <f t="shared" si="16"/>
        <v>52.778589853826311</v>
      </c>
      <c r="U51" s="204">
        <f t="shared" si="16"/>
        <v>51.175064488392088</v>
      </c>
      <c r="V51" s="204">
        <f t="shared" si="16"/>
        <v>45.783303428508638</v>
      </c>
      <c r="W51" s="204">
        <f t="shared" si="16"/>
        <v>56.614955675046808</v>
      </c>
      <c r="X51" s="204">
        <f t="shared" si="16"/>
        <v>51.190501964594219</v>
      </c>
      <c r="Y51" s="204">
        <f t="shared" si="16"/>
        <v>48.543692998681912</v>
      </c>
      <c r="DA51" s="71"/>
    </row>
    <row r="52" spans="1:105" ht="12" customHeight="1" x14ac:dyDescent="0.25">
      <c r="A52" s="18" t="s">
        <v>73</v>
      </c>
      <c r="B52" s="204">
        <v>47.893379191745481</v>
      </c>
      <c r="C52" s="204">
        <v>50.773860705073083</v>
      </c>
      <c r="D52" s="204">
        <v>52.665520206362849</v>
      </c>
      <c r="E52" s="204">
        <v>54.922613929492691</v>
      </c>
      <c r="F52" s="204">
        <v>56.104901117798789</v>
      </c>
      <c r="G52" s="204">
        <v>58.877901977644022</v>
      </c>
      <c r="H52" s="204">
        <v>57.179707652622533</v>
      </c>
      <c r="I52" s="204">
        <v>58.340498710232147</v>
      </c>
      <c r="J52" s="204">
        <v>36.543422184006879</v>
      </c>
      <c r="K52" s="204">
        <v>32.330180567497848</v>
      </c>
      <c r="L52" s="204">
        <v>40.41272570937231</v>
      </c>
      <c r="M52" s="204">
        <v>36.994840928632847</v>
      </c>
      <c r="N52" s="204">
        <v>27.300085984522781</v>
      </c>
      <c r="O52" s="204">
        <v>39.982803095442819</v>
      </c>
      <c r="P52" s="204">
        <v>32.566638005159071</v>
      </c>
      <c r="Q52" s="204">
        <v>36.263972484952703</v>
      </c>
      <c r="R52" s="204">
        <v>47.098194325021488</v>
      </c>
      <c r="S52" s="204">
        <v>58.920894239036969</v>
      </c>
      <c r="T52" s="204">
        <v>52.778589853826311</v>
      </c>
      <c r="U52" s="204">
        <v>51.175064488392088</v>
      </c>
      <c r="V52" s="204">
        <v>45.783303428508638</v>
      </c>
      <c r="W52" s="204">
        <v>56.614955675046808</v>
      </c>
      <c r="X52" s="204">
        <v>51.190501964594219</v>
      </c>
      <c r="Y52" s="204">
        <v>48.543692998681912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1.2532584363458251E-3</v>
      </c>
      <c r="C54" s="204">
        <f t="shared" si="17"/>
        <v>2.3770812676243468E-3</v>
      </c>
      <c r="D54" s="204">
        <f t="shared" si="17"/>
        <v>4.3494507083674206E-3</v>
      </c>
      <c r="E54" s="204">
        <f t="shared" si="17"/>
        <v>7.9982499277393218E-3</v>
      </c>
      <c r="F54" s="204">
        <f t="shared" si="17"/>
        <v>1.01948366979363E-2</v>
      </c>
      <c r="G54" s="204">
        <f t="shared" si="17"/>
        <v>1.3805038802039151E-2</v>
      </c>
      <c r="H54" s="204">
        <f t="shared" si="17"/>
        <v>1.9617215068374081E-2</v>
      </c>
      <c r="I54" s="204">
        <f t="shared" si="17"/>
        <v>4.4589223497308213E-3</v>
      </c>
      <c r="J54" s="204">
        <f t="shared" si="17"/>
        <v>7.0445207187850752E-3</v>
      </c>
      <c r="K54" s="204">
        <f t="shared" si="17"/>
        <v>1.2911453092907839E-2</v>
      </c>
      <c r="L54" s="204">
        <f t="shared" si="17"/>
        <v>2.36270923496073E-2</v>
      </c>
      <c r="M54" s="204">
        <f t="shared" si="17"/>
        <v>0.10945896765064095</v>
      </c>
      <c r="N54" s="204">
        <f t="shared" si="17"/>
        <v>0.11907656008609895</v>
      </c>
      <c r="O54" s="204">
        <f t="shared" si="17"/>
        <v>0.12386558292024941</v>
      </c>
      <c r="P54" s="204">
        <f t="shared" si="17"/>
        <v>0.12944956149096351</v>
      </c>
      <c r="Q54" s="204">
        <f t="shared" si="17"/>
        <v>0.14930286676379978</v>
      </c>
      <c r="R54" s="204">
        <f t="shared" si="17"/>
        <v>0.17305899008580247</v>
      </c>
      <c r="S54" s="204">
        <f t="shared" si="17"/>
        <v>0.28048859227734213</v>
      </c>
      <c r="T54" s="204">
        <f t="shared" si="17"/>
        <v>0.30162588788404199</v>
      </c>
      <c r="U54" s="204">
        <f t="shared" si="17"/>
        <v>0.30320419853834801</v>
      </c>
      <c r="V54" s="204">
        <f t="shared" si="17"/>
        <v>0.32458198007640215</v>
      </c>
      <c r="W54" s="204">
        <f t="shared" si="17"/>
        <v>0.33987939446633708</v>
      </c>
      <c r="X54" s="204">
        <f t="shared" si="17"/>
        <v>0.51367094818167491</v>
      </c>
      <c r="Y54" s="204">
        <f t="shared" si="17"/>
        <v>0.66302814567283386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7.1625107480653469E-2</v>
      </c>
      <c r="N55" s="204">
        <v>7.1625107480653469E-2</v>
      </c>
      <c r="O55" s="204">
        <v>4.7807394668959592E-2</v>
      </c>
      <c r="P55" s="204">
        <v>4.7807394668959592E-2</v>
      </c>
      <c r="Q55" s="204">
        <v>4.7807394668959592E-2</v>
      </c>
      <c r="R55" s="204">
        <v>2.3903697334479789E-2</v>
      </c>
      <c r="S55" s="204">
        <v>9.561478933791917E-2</v>
      </c>
      <c r="T55" s="204">
        <v>9.4067067927773002E-2</v>
      </c>
      <c r="U55" s="204">
        <v>6.242476354256233E-2</v>
      </c>
      <c r="V55" s="204">
        <v>6.1134995700773853E-2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3.798893073471797E-3</v>
      </c>
      <c r="W56" s="204">
        <v>6.7984092180192832E-3</v>
      </c>
      <c r="X56" s="204">
        <v>8.380236609563026E-3</v>
      </c>
      <c r="Y56" s="204">
        <v>1.941964104292639E-2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1.2532584363458251E-3</v>
      </c>
      <c r="C60" s="204">
        <v>2.3770812676243468E-3</v>
      </c>
      <c r="D60" s="204">
        <v>4.3494507083674206E-3</v>
      </c>
      <c r="E60" s="204">
        <v>7.9982499277393218E-3</v>
      </c>
      <c r="F60" s="204">
        <v>1.01948366979363E-2</v>
      </c>
      <c r="G60" s="204">
        <v>1.3805038802039151E-2</v>
      </c>
      <c r="H60" s="204">
        <v>1.9617215068374081E-2</v>
      </c>
      <c r="I60" s="204">
        <v>4.4589223497308213E-3</v>
      </c>
      <c r="J60" s="204">
        <v>7.0445207187850752E-3</v>
      </c>
      <c r="K60" s="204">
        <v>1.2911453092907839E-2</v>
      </c>
      <c r="L60" s="204">
        <v>2.36270923496073E-2</v>
      </c>
      <c r="M60" s="204">
        <v>3.7833860169987472E-2</v>
      </c>
      <c r="N60" s="204">
        <v>4.7451452605445477E-2</v>
      </c>
      <c r="O60" s="204">
        <v>7.6058188251289807E-2</v>
      </c>
      <c r="P60" s="204">
        <v>8.1642166822003925E-2</v>
      </c>
      <c r="Q60" s="204">
        <v>0.10149547209484019</v>
      </c>
      <c r="R60" s="204">
        <v>0.14915529275132269</v>
      </c>
      <c r="S60" s="204">
        <v>0.18487380293942299</v>
      </c>
      <c r="T60" s="204">
        <v>0.20755881995626899</v>
      </c>
      <c r="U60" s="204">
        <v>0.24077943499578569</v>
      </c>
      <c r="V60" s="204">
        <v>0.25964809130215649</v>
      </c>
      <c r="W60" s="204">
        <v>0.33308098524831781</v>
      </c>
      <c r="X60" s="204">
        <v>0.50529071157211192</v>
      </c>
      <c r="Y60" s="204">
        <v>0.64360850462990749</v>
      </c>
      <c r="DA60" s="71" t="s">
        <v>471</v>
      </c>
    </row>
    <row r="61" spans="1:105" ht="12" customHeight="1" x14ac:dyDescent="0.25">
      <c r="A61" s="14" t="s">
        <v>39</v>
      </c>
      <c r="B61" s="204">
        <v>2.937833190025795</v>
      </c>
      <c r="C61" s="204">
        <v>4.1320722269991386</v>
      </c>
      <c r="D61" s="204">
        <v>4.08426483233018</v>
      </c>
      <c r="E61" s="204">
        <v>2.9139294926913162</v>
      </c>
      <c r="F61" s="204">
        <v>2.7466895958727431</v>
      </c>
      <c r="G61" s="204">
        <v>2.7228718830610492</v>
      </c>
      <c r="H61" s="204">
        <v>2.698968185726569</v>
      </c>
      <c r="I61" s="204">
        <v>2.5317282889079959</v>
      </c>
      <c r="J61" s="204">
        <v>2.00627687016337</v>
      </c>
      <c r="K61" s="204">
        <v>1.4331040412725711</v>
      </c>
      <c r="L61" s="204">
        <v>1.886844368013757</v>
      </c>
      <c r="M61" s="204">
        <v>1.241960447119518</v>
      </c>
      <c r="N61" s="204">
        <v>1.361392949269131</v>
      </c>
      <c r="O61" s="204">
        <v>1.4808254514187451</v>
      </c>
      <c r="P61" s="204">
        <v>1.1226139294926909</v>
      </c>
      <c r="Q61" s="204">
        <v>1.218142734307825</v>
      </c>
      <c r="R61" s="204">
        <v>1.361392949269131</v>
      </c>
      <c r="S61" s="204">
        <v>1.225537403267412</v>
      </c>
      <c r="T61" s="204">
        <v>1.026569217540843</v>
      </c>
      <c r="U61" s="204">
        <v>1.013671539122958</v>
      </c>
      <c r="V61" s="204">
        <v>0.87042132416165074</v>
      </c>
      <c r="W61" s="204">
        <v>0.91900257953568354</v>
      </c>
      <c r="X61" s="204">
        <v>0.88151332760103185</v>
      </c>
      <c r="Y61" s="204">
        <v>0.62622527944969908</v>
      </c>
      <c r="DA61" s="71" t="s">
        <v>472</v>
      </c>
    </row>
    <row r="62" spans="1:105" ht="12" customHeight="1" x14ac:dyDescent="0.25">
      <c r="A62" s="21" t="s">
        <v>40</v>
      </c>
      <c r="B62" s="207">
        <v>23.98968185726569</v>
      </c>
      <c r="C62" s="207">
        <v>24.07566638005159</v>
      </c>
      <c r="D62" s="207">
        <v>8.942390369733447</v>
      </c>
      <c r="E62" s="207">
        <v>24.07566638005159</v>
      </c>
      <c r="F62" s="207">
        <v>25.02149613069647</v>
      </c>
      <c r="G62" s="207">
        <v>28.288907996560621</v>
      </c>
      <c r="H62" s="207">
        <v>28.890799656061908</v>
      </c>
      <c r="I62" s="207">
        <v>26.311263972484952</v>
      </c>
      <c r="J62" s="207">
        <v>26.569217540842651</v>
      </c>
      <c r="K62" s="207">
        <v>22.52794496990542</v>
      </c>
      <c r="L62" s="207">
        <v>18.486672398968189</v>
      </c>
      <c r="M62" s="207">
        <v>22.52794496990542</v>
      </c>
      <c r="N62" s="207">
        <v>30.438521066208079</v>
      </c>
      <c r="O62" s="207">
        <v>30.008598452278591</v>
      </c>
      <c r="P62" s="207">
        <v>31.470335339638861</v>
      </c>
      <c r="Q62" s="207">
        <v>31.384350816852969</v>
      </c>
      <c r="R62" s="207">
        <v>34.823731728288912</v>
      </c>
      <c r="S62" s="207">
        <v>35.366552020636277</v>
      </c>
      <c r="T62" s="207">
        <v>35.560619088564053</v>
      </c>
      <c r="U62" s="207">
        <v>34.584952708512468</v>
      </c>
      <c r="V62" s="207">
        <v>31.566981943250219</v>
      </c>
      <c r="W62" s="207">
        <v>35.589079965606189</v>
      </c>
      <c r="X62" s="207">
        <v>36.038521066208077</v>
      </c>
      <c r="Y62" s="207">
        <v>34.283147033533957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82.939516371076053</v>
      </c>
      <c r="C63" s="284">
        <f t="shared" si="18"/>
        <v>85.140210271293412</v>
      </c>
      <c r="D63" s="284">
        <f t="shared" si="18"/>
        <v>73.151382984672239</v>
      </c>
      <c r="E63" s="284">
        <f t="shared" si="18"/>
        <v>88.755891629119489</v>
      </c>
      <c r="F63" s="284">
        <f t="shared" si="18"/>
        <v>84.559377983731466</v>
      </c>
      <c r="G63" s="284">
        <f t="shared" si="18"/>
        <v>89.903486896067747</v>
      </c>
      <c r="H63" s="284">
        <f t="shared" si="18"/>
        <v>92.441457283855968</v>
      </c>
      <c r="I63" s="284">
        <f t="shared" si="18"/>
        <v>89.455533728884546</v>
      </c>
      <c r="J63" s="284">
        <f t="shared" si="18"/>
        <v>69.333097831122899</v>
      </c>
      <c r="K63" s="284">
        <f t="shared" si="18"/>
        <v>59.67284266547469</v>
      </c>
      <c r="L63" s="284">
        <f t="shared" si="18"/>
        <v>64.152603876528445</v>
      </c>
      <c r="M63" s="284">
        <f t="shared" si="18"/>
        <v>64.217369543746941</v>
      </c>
      <c r="N63" s="284">
        <f t="shared" si="18"/>
        <v>62.611251968512605</v>
      </c>
      <c r="O63" s="284">
        <f t="shared" si="18"/>
        <v>74.315611068732807</v>
      </c>
      <c r="P63" s="284">
        <f t="shared" si="18"/>
        <v>68.007695477226136</v>
      </c>
      <c r="Q63" s="284">
        <f t="shared" si="18"/>
        <v>71.751796417924581</v>
      </c>
      <c r="R63" s="284">
        <f t="shared" si="18"/>
        <v>86.142534484496807</v>
      </c>
      <c r="S63" s="284">
        <f t="shared" si="18"/>
        <v>99.265269331744236</v>
      </c>
      <c r="T63" s="284">
        <f t="shared" si="18"/>
        <v>92.838341279113592</v>
      </c>
      <c r="U63" s="284">
        <f t="shared" si="18"/>
        <v>90.448088119432583</v>
      </c>
      <c r="V63" s="284">
        <f t="shared" si="18"/>
        <v>81.938753852265208</v>
      </c>
      <c r="W63" s="284">
        <f t="shared" si="18"/>
        <v>96.988197064354068</v>
      </c>
      <c r="X63" s="284">
        <f t="shared" si="18"/>
        <v>91.741576180187764</v>
      </c>
      <c r="Y63" s="284">
        <f t="shared" si="18"/>
        <v>87.016351410906765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12.80224069399787</v>
      </c>
      <c r="C65" s="282">
        <f t="shared" si="19"/>
        <v>6.1852748452213842</v>
      </c>
      <c r="D65" s="282">
        <f t="shared" si="19"/>
        <v>5.1045366166972546</v>
      </c>
      <c r="E65" s="282">
        <f t="shared" si="19"/>
        <v>5.540402654796055</v>
      </c>
      <c r="F65" s="282">
        <f t="shared" si="19"/>
        <v>6.7282928238615769</v>
      </c>
      <c r="G65" s="282">
        <f t="shared" si="19"/>
        <v>8.2563207743325684</v>
      </c>
      <c r="H65" s="282">
        <f t="shared" si="19"/>
        <v>10.31428856208672</v>
      </c>
      <c r="I65" s="282">
        <f t="shared" si="19"/>
        <v>10.332317229110661</v>
      </c>
      <c r="J65" s="282">
        <f t="shared" si="19"/>
        <v>9.1649717328132638</v>
      </c>
      <c r="K65" s="282">
        <f t="shared" si="19"/>
        <v>4.6886868683535488</v>
      </c>
      <c r="L65" s="282">
        <f t="shared" si="19"/>
        <v>7.0279472003627177</v>
      </c>
      <c r="M65" s="282">
        <f t="shared" si="19"/>
        <v>8.040257726646864</v>
      </c>
      <c r="N65" s="282">
        <f t="shared" si="19"/>
        <v>9.8417152960493475</v>
      </c>
      <c r="O65" s="282">
        <f t="shared" si="19"/>
        <v>11.53388096567293</v>
      </c>
      <c r="P65" s="282">
        <f t="shared" si="19"/>
        <v>10.062012793646449</v>
      </c>
      <c r="Q65" s="282">
        <f t="shared" si="19"/>
        <v>10.274399160367491</v>
      </c>
      <c r="R65" s="282">
        <f t="shared" si="19"/>
        <v>12.736029022031881</v>
      </c>
      <c r="S65" s="282">
        <f t="shared" si="19"/>
        <v>11.24789182982332</v>
      </c>
      <c r="T65" s="282">
        <f t="shared" si="19"/>
        <v>11.11706383520248</v>
      </c>
      <c r="U65" s="282">
        <f t="shared" si="19"/>
        <v>11.27181986099416</v>
      </c>
      <c r="V65" s="282">
        <f t="shared" si="19"/>
        <v>11.80907634475386</v>
      </c>
      <c r="W65" s="282">
        <f t="shared" si="19"/>
        <v>11.37116639473154</v>
      </c>
      <c r="X65" s="282">
        <f t="shared" si="19"/>
        <v>10.53462097891866</v>
      </c>
      <c r="Y65" s="282">
        <f t="shared" si="19"/>
        <v>8.4731536464529782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12.80224069399787</v>
      </c>
      <c r="C67" s="282">
        <f>NFM_fec!C72</f>
        <v>6.1852748452213842</v>
      </c>
      <c r="D67" s="282">
        <f>NFM_fec!D72</f>
        <v>5.1045366166972546</v>
      </c>
      <c r="E67" s="282">
        <f>NFM_fec!E72</f>
        <v>5.540402654796055</v>
      </c>
      <c r="F67" s="282">
        <f>NFM_fec!F72</f>
        <v>6.7282928238615769</v>
      </c>
      <c r="G67" s="282">
        <f>NFM_fec!G72</f>
        <v>8.2563207743325684</v>
      </c>
      <c r="H67" s="282">
        <f>NFM_fec!H72</f>
        <v>10.31428856208672</v>
      </c>
      <c r="I67" s="282">
        <f>NFM_fec!I72</f>
        <v>10.332317229110661</v>
      </c>
      <c r="J67" s="282">
        <f>NFM_fec!J72</f>
        <v>9.1649717328132638</v>
      </c>
      <c r="K67" s="282">
        <f>NFM_fec!K72</f>
        <v>4.6886868683535488</v>
      </c>
      <c r="L67" s="282">
        <f>NFM_fec!L72</f>
        <v>7.0279472003627177</v>
      </c>
      <c r="M67" s="282">
        <f>NFM_fec!M72</f>
        <v>8.040257726646864</v>
      </c>
      <c r="N67" s="282">
        <f>NFM_fec!N72</f>
        <v>9.8417152960493475</v>
      </c>
      <c r="O67" s="282">
        <f>NFM_fec!O72</f>
        <v>11.53388096567293</v>
      </c>
      <c r="P67" s="282">
        <f>NFM_fec!P72</f>
        <v>10.062012793646449</v>
      </c>
      <c r="Q67" s="282">
        <f>NFM_fec!Q72</f>
        <v>10.274399160367491</v>
      </c>
      <c r="R67" s="282">
        <f>NFM_fec!R72</f>
        <v>12.736029022031881</v>
      </c>
      <c r="S67" s="282">
        <f>NFM_fec!S72</f>
        <v>11.24789182982332</v>
      </c>
      <c r="T67" s="282">
        <f>NFM_fec!T72</f>
        <v>11.11706383520248</v>
      </c>
      <c r="U67" s="282">
        <f>NFM_fec!U72</f>
        <v>11.27181986099416</v>
      </c>
      <c r="V67" s="282">
        <f>NFM_fec!V72</f>
        <v>11.80907634475386</v>
      </c>
      <c r="W67" s="282">
        <f>NFM_fec!W72</f>
        <v>11.37116639473154</v>
      </c>
      <c r="X67" s="282">
        <f>NFM_fec!X72</f>
        <v>10.53462097891866</v>
      </c>
      <c r="Y67" s="282">
        <f>NFM_fec!Y72</f>
        <v>8.4731536464529782</v>
      </c>
      <c r="DA67" s="94"/>
    </row>
    <row r="68" spans="1:105" ht="12" customHeight="1" x14ac:dyDescent="0.25">
      <c r="A68" s="52" t="s">
        <v>47</v>
      </c>
      <c r="B68" s="242">
        <f>NFM_fec!B115</f>
        <v>70.137275677078179</v>
      </c>
      <c r="C68" s="242">
        <f>NFM_fec!C115</f>
        <v>78.954935426072026</v>
      </c>
      <c r="D68" s="242">
        <f>NFM_fec!D115</f>
        <v>68.046846367974979</v>
      </c>
      <c r="E68" s="242">
        <f>NFM_fec!E115</f>
        <v>83.215488974323435</v>
      </c>
      <c r="F68" s="242">
        <f>NFM_fec!F115</f>
        <v>77.831085159869886</v>
      </c>
      <c r="G68" s="242">
        <f>NFM_fec!G115</f>
        <v>81.647166121735182</v>
      </c>
      <c r="H68" s="242">
        <f>NFM_fec!H115</f>
        <v>82.127168721769252</v>
      </c>
      <c r="I68" s="242">
        <f>NFM_fec!I115</f>
        <v>79.123216499773889</v>
      </c>
      <c r="J68" s="242">
        <f>NFM_fec!J115</f>
        <v>60.168126098309642</v>
      </c>
      <c r="K68" s="242">
        <f>NFM_fec!K115</f>
        <v>54.98415579712114</v>
      </c>
      <c r="L68" s="242">
        <f>NFM_fec!L115</f>
        <v>57.124656676165728</v>
      </c>
      <c r="M68" s="242">
        <f>NFM_fec!M115</f>
        <v>56.177111817100077</v>
      </c>
      <c r="N68" s="242">
        <f>NFM_fec!N115</f>
        <v>52.769536672463254</v>
      </c>
      <c r="O68" s="242">
        <f>NFM_fec!O115</f>
        <v>62.781730103059878</v>
      </c>
      <c r="P68" s="242">
        <f>NFM_fec!P115</f>
        <v>57.945682683579683</v>
      </c>
      <c r="Q68" s="242">
        <f>NFM_fec!Q115</f>
        <v>61.477397257557087</v>
      </c>
      <c r="R68" s="242">
        <f>NFM_fec!R115</f>
        <v>73.406505462464921</v>
      </c>
      <c r="S68" s="242">
        <f>NFM_fec!S115</f>
        <v>88.017377501920919</v>
      </c>
      <c r="T68" s="242">
        <f>NFM_fec!T115</f>
        <v>81.721277443911106</v>
      </c>
      <c r="U68" s="242">
        <f>NFM_fec!U115</f>
        <v>79.176268258438427</v>
      </c>
      <c r="V68" s="242">
        <f>NFM_fec!V115</f>
        <v>70.129677507511346</v>
      </c>
      <c r="W68" s="242">
        <f>NFM_fec!W115</f>
        <v>85.617030669622523</v>
      </c>
      <c r="X68" s="242">
        <f>NFM_fec!X115</f>
        <v>81.20695520126911</v>
      </c>
      <c r="Y68" s="242">
        <f>NFM_fec!Y115</f>
        <v>78.543197764453794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150.95305515074634</v>
      </c>
      <c r="C70" s="203">
        <f t="shared" si="20"/>
        <v>150.02067288449382</v>
      </c>
      <c r="D70" s="203">
        <f t="shared" si="20"/>
        <v>159.71075442748082</v>
      </c>
      <c r="E70" s="203">
        <f t="shared" si="20"/>
        <v>163.36091525144664</v>
      </c>
      <c r="F70" s="203">
        <f t="shared" si="20"/>
        <v>140.44420759974156</v>
      </c>
      <c r="G70" s="203">
        <f t="shared" si="20"/>
        <v>145.08762999980104</v>
      </c>
      <c r="H70" s="203">
        <f t="shared" si="20"/>
        <v>158.72411635637528</v>
      </c>
      <c r="I70" s="203">
        <f t="shared" si="20"/>
        <v>154.52624559157152</v>
      </c>
      <c r="J70" s="203">
        <f t="shared" si="20"/>
        <v>113.3720794589874</v>
      </c>
      <c r="K70" s="203">
        <f t="shared" si="20"/>
        <v>98.501725599602835</v>
      </c>
      <c r="L70" s="203">
        <f t="shared" si="20"/>
        <v>118.39099519912459</v>
      </c>
      <c r="M70" s="203">
        <f t="shared" si="20"/>
        <v>109.92837119881372</v>
      </c>
      <c r="N70" s="203">
        <f t="shared" si="20"/>
        <v>89.00486519920149</v>
      </c>
      <c r="O70" s="203">
        <f t="shared" si="20"/>
        <v>115.26886559840241</v>
      </c>
      <c r="P70" s="203">
        <f t="shared" si="20"/>
        <v>98.125203599386296</v>
      </c>
      <c r="Q70" s="203">
        <f t="shared" si="20"/>
        <v>106.65549400027501</v>
      </c>
      <c r="R70" s="203">
        <f t="shared" si="20"/>
        <v>132.51096192076403</v>
      </c>
      <c r="S70" s="203">
        <f t="shared" si="20"/>
        <v>165.64804679786633</v>
      </c>
      <c r="T70" s="203">
        <f t="shared" si="20"/>
        <v>148.7549408013036</v>
      </c>
      <c r="U70" s="203">
        <f t="shared" si="20"/>
        <v>146.36911580060968</v>
      </c>
      <c r="V70" s="203">
        <f t="shared" si="20"/>
        <v>132.2217419372208</v>
      </c>
      <c r="W70" s="203">
        <f t="shared" si="20"/>
        <v>159.31231305710813</v>
      </c>
      <c r="X70" s="203">
        <f t="shared" si="20"/>
        <v>143.96289741236984</v>
      </c>
      <c r="Y70" s="203">
        <f t="shared" si="20"/>
        <v>137.11581621657197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145.06245515074633</v>
      </c>
      <c r="C71" s="213">
        <f>NFM_emi!C5+(NFM_emi!C34-NFM_emi!C70)+NFM_emi!C72+(NFM_emi!C115-NFM_emi!C158)</f>
        <v>143.91643288449382</v>
      </c>
      <c r="D71" s="213">
        <f>NFM_emi!D5+(NFM_emi!D34-NFM_emi!D70)+NFM_emi!D72+(NFM_emi!D115-NFM_emi!D158)</f>
        <v>153.91743442748083</v>
      </c>
      <c r="E71" s="213">
        <f>NFM_emi!E5+(NFM_emi!E34-NFM_emi!E70)+NFM_emi!E72+(NFM_emi!E115-NFM_emi!E158)</f>
        <v>157.94655525144665</v>
      </c>
      <c r="F71" s="213">
        <f>NFM_emi!F5+(NFM_emi!F34-NFM_emi!F70)+NFM_emi!F72+(NFM_emi!F115-NFM_emi!F158)</f>
        <v>134.80772759974155</v>
      </c>
      <c r="G71" s="213">
        <f>NFM_emi!G5+(NFM_emi!G34-NFM_emi!G70)+NFM_emi!G72+(NFM_emi!G115-NFM_emi!G158)</f>
        <v>138.29210999980103</v>
      </c>
      <c r="H71" s="213">
        <f>NFM_emi!H5+(NFM_emi!H34-NFM_emi!H70)+NFM_emi!H72+(NFM_emi!H115-NFM_emi!H158)</f>
        <v>150.53813635637528</v>
      </c>
      <c r="I71" s="213">
        <f>NFM_emi!I5+(NFM_emi!I34-NFM_emi!I70)+NFM_emi!I72+(NFM_emi!I115-NFM_emi!I158)</f>
        <v>147.07172559157152</v>
      </c>
      <c r="J71" s="213">
        <f>NFM_emi!J5+(NFM_emi!J34-NFM_emi!J70)+NFM_emi!J72+(NFM_emi!J115-NFM_emi!J158)</f>
        <v>104.5602794589874</v>
      </c>
      <c r="K71" s="213">
        <f>NFM_emi!K5+(NFM_emi!K34-NFM_emi!K70)+NFM_emi!K72+(NFM_emi!K115-NFM_emi!K158)</f>
        <v>91.028325599602837</v>
      </c>
      <c r="L71" s="213">
        <f>NFM_emi!L5+(NFM_emi!L34-NFM_emi!L70)+NFM_emi!L72+(NFM_emi!L115-NFM_emi!L158)</f>
        <v>109.89623519912459</v>
      </c>
      <c r="M71" s="213">
        <f>NFM_emi!M5+(NFM_emi!M34-NFM_emi!M70)+NFM_emi!M72+(NFM_emi!M115-NFM_emi!M158)</f>
        <v>101.87025119881372</v>
      </c>
      <c r="N71" s="213">
        <f>NFM_emi!N5+(NFM_emi!N34-NFM_emi!N70)+NFM_emi!N72+(NFM_emi!N115-NFM_emi!N158)</f>
        <v>79.318825199201484</v>
      </c>
      <c r="O71" s="213">
        <f>NFM_emi!O5+(NFM_emi!O34-NFM_emi!O70)+NFM_emi!O72+(NFM_emi!O115-NFM_emi!O158)</f>
        <v>106.09450559840241</v>
      </c>
      <c r="P71" s="213">
        <f>NFM_emi!P5+(NFM_emi!P34-NFM_emi!P70)+NFM_emi!P72+(NFM_emi!P115-NFM_emi!P158)</f>
        <v>88.671603599386302</v>
      </c>
      <c r="Q71" s="213">
        <f>NFM_emi!Q5+(NFM_emi!Q34-NFM_emi!Q70)+NFM_emi!Q72+(NFM_emi!Q115-NFM_emi!Q158)</f>
        <v>97.433694000275011</v>
      </c>
      <c r="R71" s="213">
        <f>NFM_emi!R5+(NFM_emi!R34-NFM_emi!R70)+NFM_emi!R72+(NFM_emi!R115-NFM_emi!R158)</f>
        <v>122.65764192076402</v>
      </c>
      <c r="S71" s="213">
        <f>NFM_emi!S5+(NFM_emi!S34-NFM_emi!S70)+NFM_emi!S72+(NFM_emi!S115-NFM_emi!S158)</f>
        <v>153.93888679786633</v>
      </c>
      <c r="T71" s="213">
        <f>NFM_emi!T5+(NFM_emi!T34-NFM_emi!T70)+NFM_emi!T72+(NFM_emi!T115-NFM_emi!T158)</f>
        <v>138.06110080130361</v>
      </c>
      <c r="U71" s="213">
        <f>NFM_emi!U5+(NFM_emi!U34-NFM_emi!U70)+NFM_emi!U72+(NFM_emi!U115-NFM_emi!U158)</f>
        <v>135.19215580060967</v>
      </c>
      <c r="V71" s="213">
        <f>NFM_emi!V5+(NFM_emi!V34-NFM_emi!V70)+NFM_emi!V72+(NFM_emi!V115-NFM_emi!V158)</f>
        <v>122.61582193722079</v>
      </c>
      <c r="W71" s="213">
        <f>NFM_emi!W5+(NFM_emi!W34-NFM_emi!W70)+NFM_emi!W72+(NFM_emi!W115-NFM_emi!W158)</f>
        <v>148.66459305710814</v>
      </c>
      <c r="X71" s="213">
        <f>NFM_emi!X5+(NFM_emi!X34-NFM_emi!X70)+NFM_emi!X72+(NFM_emi!X115-NFM_emi!X158)</f>
        <v>134.09961741236984</v>
      </c>
      <c r="Y71" s="213">
        <f>NFM_emi!Y5+(NFM_emi!Y34-NFM_emi!Y70)+NFM_emi!Y72+(NFM_emi!Y115-NFM_emi!Y158)</f>
        <v>126.90729621657198</v>
      </c>
      <c r="DA71" s="85"/>
    </row>
    <row r="72" spans="1:105" ht="12" customHeight="1" x14ac:dyDescent="0.25">
      <c r="A72" s="14" t="s">
        <v>146</v>
      </c>
      <c r="B72" s="204">
        <f>NFM_emi!B70+NFM_emi!B158</f>
        <v>5.8906000000000001</v>
      </c>
      <c r="C72" s="204">
        <f>NFM_emi!C70+NFM_emi!C158</f>
        <v>6.1042399999999999</v>
      </c>
      <c r="D72" s="204">
        <f>NFM_emi!D70+NFM_emi!D158</f>
        <v>5.7933199999999996</v>
      </c>
      <c r="E72" s="204">
        <f>NFM_emi!E70+NFM_emi!E158</f>
        <v>5.4143600000000003</v>
      </c>
      <c r="F72" s="204">
        <f>NFM_emi!F70+NFM_emi!F158</f>
        <v>5.6364800000000006</v>
      </c>
      <c r="G72" s="204">
        <f>NFM_emi!G70+NFM_emi!G158</f>
        <v>6.7955199999999998</v>
      </c>
      <c r="H72" s="204">
        <f>NFM_emi!H70+NFM_emi!H158</f>
        <v>8.1859800000000007</v>
      </c>
      <c r="I72" s="204">
        <f>NFM_emi!I70+NFM_emi!I158</f>
        <v>7.4545199999999996</v>
      </c>
      <c r="J72" s="204">
        <f>NFM_emi!J70+NFM_emi!J158</f>
        <v>8.8117999999999999</v>
      </c>
      <c r="K72" s="204">
        <f>NFM_emi!K70+NFM_emi!K158</f>
        <v>7.4733999999999998</v>
      </c>
      <c r="L72" s="204">
        <f>NFM_emi!L70+NFM_emi!L158</f>
        <v>8.4947599999999994</v>
      </c>
      <c r="M72" s="204">
        <f>NFM_emi!M70+NFM_emi!M158</f>
        <v>8.0581199999999988</v>
      </c>
      <c r="N72" s="204">
        <f>NFM_emi!N70+NFM_emi!N158</f>
        <v>9.6860400000000002</v>
      </c>
      <c r="O72" s="204">
        <f>NFM_emi!O70+NFM_emi!O158</f>
        <v>9.1743600000000001</v>
      </c>
      <c r="P72" s="204">
        <f>NFM_emi!P70+NFM_emi!P158</f>
        <v>9.4535999999999998</v>
      </c>
      <c r="Q72" s="204">
        <f>NFM_emi!Q70+NFM_emi!Q158</f>
        <v>9.2218</v>
      </c>
      <c r="R72" s="204">
        <f>NFM_emi!R70+NFM_emi!R158</f>
        <v>9.8533200000000001</v>
      </c>
      <c r="S72" s="204">
        <f>NFM_emi!S70+NFM_emi!S158</f>
        <v>11.709160000000001</v>
      </c>
      <c r="T72" s="204">
        <f>NFM_emi!T70+NFM_emi!T158</f>
        <v>10.69384</v>
      </c>
      <c r="U72" s="204">
        <f>NFM_emi!U70+NFM_emi!U158</f>
        <v>11.176959999999999</v>
      </c>
      <c r="V72" s="204">
        <f>NFM_emi!V70+NFM_emi!V158</f>
        <v>9.6059199999999993</v>
      </c>
      <c r="W72" s="204">
        <f>NFM_emi!W70+NFM_emi!W158</f>
        <v>10.64772</v>
      </c>
      <c r="X72" s="204">
        <f>NFM_emi!X70+NFM_emi!X158</f>
        <v>9.8632799999999996</v>
      </c>
      <c r="Y72" s="204">
        <f>NFM_emi!Y70+NFM_emi!Y158</f>
        <v>10.20852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150.95305515074634</v>
      </c>
      <c r="C73" s="210">
        <f t="shared" si="21"/>
        <v>150.02067288449382</v>
      </c>
      <c r="D73" s="210">
        <f t="shared" si="21"/>
        <v>159.71075442748082</v>
      </c>
      <c r="E73" s="210">
        <f t="shared" si="21"/>
        <v>163.36091525144664</v>
      </c>
      <c r="F73" s="210">
        <f t="shared" si="21"/>
        <v>140.44420759974156</v>
      </c>
      <c r="G73" s="210">
        <f t="shared" si="21"/>
        <v>145.08762999980101</v>
      </c>
      <c r="H73" s="210">
        <f t="shared" si="21"/>
        <v>158.72411635637528</v>
      </c>
      <c r="I73" s="210">
        <f t="shared" si="21"/>
        <v>154.52624559157152</v>
      </c>
      <c r="J73" s="210">
        <f t="shared" si="21"/>
        <v>113.3720794589874</v>
      </c>
      <c r="K73" s="210">
        <f t="shared" si="21"/>
        <v>98.501725599602835</v>
      </c>
      <c r="L73" s="210">
        <f t="shared" si="21"/>
        <v>118.3909951991246</v>
      </c>
      <c r="M73" s="210">
        <f t="shared" si="21"/>
        <v>109.92837119881372</v>
      </c>
      <c r="N73" s="210">
        <f t="shared" si="21"/>
        <v>89.00486519920149</v>
      </c>
      <c r="O73" s="210">
        <f t="shared" si="21"/>
        <v>115.26886559840241</v>
      </c>
      <c r="P73" s="210">
        <f t="shared" si="21"/>
        <v>98.125203599386296</v>
      </c>
      <c r="Q73" s="210">
        <f t="shared" si="21"/>
        <v>106.65549400027501</v>
      </c>
      <c r="R73" s="210">
        <f t="shared" si="21"/>
        <v>132.51096192076403</v>
      </c>
      <c r="S73" s="210">
        <f t="shared" si="21"/>
        <v>165.64804679786633</v>
      </c>
      <c r="T73" s="210">
        <f t="shared" si="21"/>
        <v>148.7549408013036</v>
      </c>
      <c r="U73" s="210">
        <f t="shared" si="21"/>
        <v>146.36911580060968</v>
      </c>
      <c r="V73" s="210">
        <f t="shared" si="21"/>
        <v>132.22174193722077</v>
      </c>
      <c r="W73" s="210">
        <f t="shared" si="21"/>
        <v>159.31231305710813</v>
      </c>
      <c r="X73" s="210">
        <f t="shared" si="21"/>
        <v>143.96289741236984</v>
      </c>
      <c r="Y73" s="210">
        <f t="shared" si="21"/>
        <v>137.11581621657197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20.269160260762309</v>
      </c>
      <c r="C75" s="282">
        <f t="shared" si="22"/>
        <v>9.5157986095521068</v>
      </c>
      <c r="D75" s="282">
        <f t="shared" si="22"/>
        <v>9.5410827757383103</v>
      </c>
      <c r="E75" s="282">
        <f t="shared" si="22"/>
        <v>8.9625225152467145</v>
      </c>
      <c r="F75" s="282">
        <f t="shared" si="22"/>
        <v>10.57445114024285</v>
      </c>
      <c r="G75" s="282">
        <f t="shared" si="22"/>
        <v>12.714897208633831</v>
      </c>
      <c r="H75" s="282">
        <f t="shared" si="22"/>
        <v>15.98881045855391</v>
      </c>
      <c r="I75" s="282">
        <f t="shared" si="22"/>
        <v>16.472630620491579</v>
      </c>
      <c r="J75" s="282">
        <f t="shared" si="22"/>
        <v>12.79389627914299</v>
      </c>
      <c r="K75" s="282">
        <f t="shared" si="22"/>
        <v>6.6855741225656216</v>
      </c>
      <c r="L75" s="282">
        <f t="shared" si="22"/>
        <v>11.266952448857189</v>
      </c>
      <c r="M75" s="282">
        <f t="shared" si="22"/>
        <v>12.06904460553304</v>
      </c>
      <c r="N75" s="282">
        <f t="shared" si="22"/>
        <v>11.75404058709201</v>
      </c>
      <c r="O75" s="282">
        <f t="shared" si="22"/>
        <v>15.95739810748983</v>
      </c>
      <c r="P75" s="282">
        <f t="shared" si="22"/>
        <v>12.745780083629359</v>
      </c>
      <c r="Q75" s="282">
        <f t="shared" si="22"/>
        <v>13.5620754516308</v>
      </c>
      <c r="R75" s="282">
        <f t="shared" si="22"/>
        <v>17.803167470283871</v>
      </c>
      <c r="S75" s="282">
        <f t="shared" si="22"/>
        <v>17.02682983465721</v>
      </c>
      <c r="T75" s="282">
        <f t="shared" si="22"/>
        <v>16.215403536442729</v>
      </c>
      <c r="U75" s="282">
        <f t="shared" si="22"/>
        <v>16.455435514427421</v>
      </c>
      <c r="V75" s="282">
        <f t="shared" si="22"/>
        <v>17.176124407998469</v>
      </c>
      <c r="W75" s="282">
        <f t="shared" si="22"/>
        <v>17.0734974942728</v>
      </c>
      <c r="X75" s="282">
        <f t="shared" si="22"/>
        <v>15.156678978260629</v>
      </c>
      <c r="Y75" s="282">
        <f t="shared" si="22"/>
        <v>12.21066682591556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20.269160260762309</v>
      </c>
      <c r="C77" s="282">
        <f>NFM_emi!C$72</f>
        <v>9.5157986095521068</v>
      </c>
      <c r="D77" s="282">
        <f>NFM_emi!D$72</f>
        <v>9.5410827757383103</v>
      </c>
      <c r="E77" s="282">
        <f>NFM_emi!E$72</f>
        <v>8.9625225152467145</v>
      </c>
      <c r="F77" s="282">
        <f>NFM_emi!F$72</f>
        <v>10.57445114024285</v>
      </c>
      <c r="G77" s="282">
        <f>NFM_emi!G$72</f>
        <v>12.714897208633831</v>
      </c>
      <c r="H77" s="282">
        <f>NFM_emi!H$72</f>
        <v>15.98881045855391</v>
      </c>
      <c r="I77" s="282">
        <f>NFM_emi!I$72</f>
        <v>16.472630620491579</v>
      </c>
      <c r="J77" s="282">
        <f>NFM_emi!J$72</f>
        <v>12.79389627914299</v>
      </c>
      <c r="K77" s="282">
        <f>NFM_emi!K$72</f>
        <v>6.6855741225656216</v>
      </c>
      <c r="L77" s="282">
        <f>NFM_emi!L$72</f>
        <v>11.266952448857189</v>
      </c>
      <c r="M77" s="282">
        <f>NFM_emi!M$72</f>
        <v>12.06904460553304</v>
      </c>
      <c r="N77" s="282">
        <f>NFM_emi!N$72</f>
        <v>11.75404058709201</v>
      </c>
      <c r="O77" s="282">
        <f>NFM_emi!O$72</f>
        <v>15.95739810748983</v>
      </c>
      <c r="P77" s="282">
        <f>NFM_emi!P$72</f>
        <v>12.745780083629359</v>
      </c>
      <c r="Q77" s="282">
        <f>NFM_emi!Q$72</f>
        <v>13.5620754516308</v>
      </c>
      <c r="R77" s="282">
        <f>NFM_emi!R$72</f>
        <v>17.803167470283871</v>
      </c>
      <c r="S77" s="282">
        <f>NFM_emi!S$72</f>
        <v>17.02682983465721</v>
      </c>
      <c r="T77" s="282">
        <f>NFM_emi!T$72</f>
        <v>16.215403536442729</v>
      </c>
      <c r="U77" s="282">
        <f>NFM_emi!U$72</f>
        <v>16.455435514427421</v>
      </c>
      <c r="V77" s="282">
        <f>NFM_emi!V$72</f>
        <v>17.176124407998469</v>
      </c>
      <c r="W77" s="282">
        <f>NFM_emi!W$72</f>
        <v>17.0734974942728</v>
      </c>
      <c r="X77" s="282">
        <f>NFM_emi!X$72</f>
        <v>15.156678978260629</v>
      </c>
      <c r="Y77" s="282">
        <f>NFM_emi!Y$72</f>
        <v>12.21066682591556</v>
      </c>
      <c r="DA77" s="94"/>
    </row>
    <row r="78" spans="1:105" ht="12" customHeight="1" x14ac:dyDescent="0.25">
      <c r="A78" s="52" t="s">
        <v>47</v>
      </c>
      <c r="B78" s="242">
        <f>NFM_emi!B$115</f>
        <v>130.68389488998403</v>
      </c>
      <c r="C78" s="242">
        <f>NFM_emi!C$115</f>
        <v>140.5048742749417</v>
      </c>
      <c r="D78" s="242">
        <f>NFM_emi!D$115</f>
        <v>150.1696716517425</v>
      </c>
      <c r="E78" s="242">
        <f>NFM_emi!E$115</f>
        <v>154.39839273619992</v>
      </c>
      <c r="F78" s="242">
        <f>NFM_emi!F$115</f>
        <v>129.86975645949872</v>
      </c>
      <c r="G78" s="242">
        <f>NFM_emi!G$115</f>
        <v>132.37273279116718</v>
      </c>
      <c r="H78" s="242">
        <f>NFM_emi!H$115</f>
        <v>142.73530589782138</v>
      </c>
      <c r="I78" s="242">
        <f>NFM_emi!I$115</f>
        <v>138.05361497107995</v>
      </c>
      <c r="J78" s="242">
        <f>NFM_emi!J$115</f>
        <v>100.57818317984442</v>
      </c>
      <c r="K78" s="242">
        <f>NFM_emi!K$115</f>
        <v>91.816151477037209</v>
      </c>
      <c r="L78" s="242">
        <f>NFM_emi!L$115</f>
        <v>107.12404275026741</v>
      </c>
      <c r="M78" s="242">
        <f>NFM_emi!M$115</f>
        <v>97.859326593280684</v>
      </c>
      <c r="N78" s="242">
        <f>NFM_emi!N$115</f>
        <v>77.250824612109483</v>
      </c>
      <c r="O78" s="242">
        <f>NFM_emi!O$115</f>
        <v>99.311467490912577</v>
      </c>
      <c r="P78" s="242">
        <f>NFM_emi!P$115</f>
        <v>85.37942351575694</v>
      </c>
      <c r="Q78" s="242">
        <f>NFM_emi!Q$115</f>
        <v>93.093418548644209</v>
      </c>
      <c r="R78" s="242">
        <f>NFM_emi!R$115</f>
        <v>114.70779445048015</v>
      </c>
      <c r="S78" s="242">
        <f>NFM_emi!S$115</f>
        <v>148.62121696320912</v>
      </c>
      <c r="T78" s="242">
        <f>NFM_emi!T$115</f>
        <v>132.53953726486088</v>
      </c>
      <c r="U78" s="242">
        <f>NFM_emi!U$115</f>
        <v>129.91368028618226</v>
      </c>
      <c r="V78" s="242">
        <f>NFM_emi!V$115</f>
        <v>115.04561752922231</v>
      </c>
      <c r="W78" s="242">
        <f>NFM_emi!W$115</f>
        <v>142.23881556283533</v>
      </c>
      <c r="X78" s="242">
        <f>NFM_emi!X$115</f>
        <v>128.80621843410921</v>
      </c>
      <c r="Y78" s="242">
        <f>NFM_emi!Y$115</f>
        <v>124.90514939065642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1150.1587497179198</v>
      </c>
      <c r="C82" s="288">
        <f t="shared" si="24"/>
        <v>1555.1539775926076</v>
      </c>
      <c r="D82" s="288">
        <f t="shared" si="24"/>
        <v>1449.9462163707606</v>
      </c>
      <c r="E82" s="288">
        <f t="shared" si="24"/>
        <v>1644.4095964481871</v>
      </c>
      <c r="F82" s="288">
        <f t="shared" si="24"/>
        <v>1490.5861696116822</v>
      </c>
      <c r="G82" s="288">
        <f t="shared" si="24"/>
        <v>1959.1004541091361</v>
      </c>
      <c r="H82" s="288">
        <f t="shared" si="24"/>
        <v>1545.216764347125</v>
      </c>
      <c r="I82" s="288">
        <f t="shared" si="24"/>
        <v>1368.2146593937362</v>
      </c>
      <c r="J82" s="288">
        <f t="shared" si="24"/>
        <v>1233.9441929468658</v>
      </c>
      <c r="K82" s="288">
        <f t="shared" si="24"/>
        <v>935.10379652141387</v>
      </c>
      <c r="L82" s="288">
        <f t="shared" si="24"/>
        <v>927.27181594907529</v>
      </c>
      <c r="M82" s="288">
        <f t="shared" si="24"/>
        <v>1561.3579340072238</v>
      </c>
      <c r="N82" s="288">
        <f t="shared" si="24"/>
        <v>1463.7376951811027</v>
      </c>
      <c r="O82" s="288">
        <f t="shared" si="24"/>
        <v>1344.5128865413749</v>
      </c>
      <c r="P82" s="288">
        <f t="shared" si="24"/>
        <v>1403.8285839764544</v>
      </c>
      <c r="Q82" s="288">
        <f t="shared" si="24"/>
        <v>3732.2372814740033</v>
      </c>
      <c r="R82" s="288">
        <f t="shared" si="24"/>
        <v>3601.0403361934873</v>
      </c>
      <c r="S82" s="288">
        <f t="shared" si="24"/>
        <v>4513.2171366153698</v>
      </c>
      <c r="T82" s="288">
        <f t="shared" si="24"/>
        <v>3784.6094764177378</v>
      </c>
      <c r="U82" s="288">
        <f t="shared" si="24"/>
        <v>3850.4324902906696</v>
      </c>
      <c r="V82" s="288">
        <f t="shared" si="24"/>
        <v>3814.6445139506313</v>
      </c>
      <c r="W82" s="288">
        <f t="shared" si="24"/>
        <v>3326.5403305501595</v>
      </c>
      <c r="X82" s="288">
        <f t="shared" si="24"/>
        <v>3782.6870844700452</v>
      </c>
      <c r="Y82" s="288">
        <f t="shared" si="24"/>
        <v>3862.3679881292414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913.89626964198908</v>
      </c>
      <c r="C83" s="289">
        <f t="shared" si="25"/>
        <v>744.70461249503273</v>
      </c>
      <c r="D83" s="289">
        <f t="shared" si="25"/>
        <v>860.08670708942429</v>
      </c>
      <c r="E83" s="289">
        <f t="shared" si="25"/>
        <v>648.50543982677527</v>
      </c>
      <c r="F83" s="289">
        <f t="shared" si="25"/>
        <v>831.37852291070192</v>
      </c>
      <c r="G83" s="289">
        <f t="shared" si="25"/>
        <v>1026.4852715044867</v>
      </c>
      <c r="H83" s="289">
        <f t="shared" si="25"/>
        <v>951.35151099750271</v>
      </c>
      <c r="I83" s="289">
        <f t="shared" si="25"/>
        <v>862.19632462018944</v>
      </c>
      <c r="J83" s="289">
        <f t="shared" si="25"/>
        <v>948.2775432227736</v>
      </c>
      <c r="K83" s="289">
        <f t="shared" si="25"/>
        <v>1382.2072886704075</v>
      </c>
      <c r="L83" s="289">
        <f t="shared" si="25"/>
        <v>1443.9000580786314</v>
      </c>
      <c r="M83" s="289">
        <f t="shared" si="25"/>
        <v>1142.7025738063901</v>
      </c>
      <c r="N83" s="289">
        <f t="shared" si="25"/>
        <v>1332.8343240673457</v>
      </c>
      <c r="O83" s="289">
        <f t="shared" si="25"/>
        <v>1195.1225658145543</v>
      </c>
      <c r="P83" s="289">
        <f t="shared" si="25"/>
        <v>1191.127283373962</v>
      </c>
      <c r="Q83" s="289">
        <f t="shared" si="25"/>
        <v>1191.3804547690283</v>
      </c>
      <c r="R83" s="289">
        <f t="shared" si="25"/>
        <v>671.10422854560602</v>
      </c>
      <c r="S83" s="289">
        <f t="shared" si="25"/>
        <v>840.70304463793912</v>
      </c>
      <c r="T83" s="289">
        <f t="shared" si="25"/>
        <v>610.44108755920092</v>
      </c>
      <c r="U83" s="289">
        <f t="shared" si="25"/>
        <v>596.885450338434</v>
      </c>
      <c r="V83" s="289">
        <f t="shared" si="25"/>
        <v>664.96872682858225</v>
      </c>
      <c r="W83" s="289">
        <f t="shared" si="25"/>
        <v>209.36814181213481</v>
      </c>
      <c r="X83" s="289">
        <f t="shared" si="25"/>
        <v>216.22065871988224</v>
      </c>
      <c r="Y83" s="289">
        <f t="shared" si="25"/>
        <v>548.94321608081066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0.32005601734994676</v>
      </c>
      <c r="C86" s="291">
        <f t="shared" si="27"/>
        <v>0.30926374226106923</v>
      </c>
      <c r="D86" s="291">
        <f t="shared" si="27"/>
        <v>0.25522683083486275</v>
      </c>
      <c r="E86" s="291">
        <f t="shared" si="27"/>
        <v>0.27702013273980275</v>
      </c>
      <c r="F86" s="291">
        <f t="shared" si="27"/>
        <v>0.26913171295446309</v>
      </c>
      <c r="G86" s="291">
        <f t="shared" si="27"/>
        <v>0.27521069247775226</v>
      </c>
      <c r="H86" s="291">
        <f t="shared" si="27"/>
        <v>0.25785721405216799</v>
      </c>
      <c r="I86" s="291">
        <f t="shared" si="27"/>
        <v>0.21525660893980544</v>
      </c>
      <c r="J86" s="291">
        <f t="shared" si="27"/>
        <v>0.19324375846697586</v>
      </c>
      <c r="K86" s="291">
        <f t="shared" si="27"/>
        <v>0.1753763556519001</v>
      </c>
      <c r="L86" s="291">
        <f t="shared" si="27"/>
        <v>0.17613019899660964</v>
      </c>
      <c r="M86" s="291">
        <f t="shared" si="27"/>
        <v>0.16021236876849385</v>
      </c>
      <c r="N86" s="291">
        <f t="shared" si="27"/>
        <v>0.15377680150077105</v>
      </c>
      <c r="O86" s="291">
        <f t="shared" si="27"/>
        <v>0.18021689008863953</v>
      </c>
      <c r="P86" s="291">
        <f t="shared" si="27"/>
        <v>0.15721894990072577</v>
      </c>
      <c r="Q86" s="291">
        <f t="shared" si="27"/>
        <v>0.16053748688074204</v>
      </c>
      <c r="R86" s="291">
        <f t="shared" si="27"/>
        <v>0.16121555724090988</v>
      </c>
      <c r="S86" s="291">
        <f t="shared" si="27"/>
        <v>0.18141761015844066</v>
      </c>
      <c r="T86" s="291">
        <f t="shared" si="27"/>
        <v>0.1684403611394315</v>
      </c>
      <c r="U86" s="291">
        <f t="shared" si="27"/>
        <v>0.17078514940900244</v>
      </c>
      <c r="V86" s="291">
        <f t="shared" si="27"/>
        <v>0.1935914154877682</v>
      </c>
      <c r="W86" s="291">
        <f t="shared" si="27"/>
        <v>0.18951943991219233</v>
      </c>
      <c r="X86" s="291">
        <f t="shared" si="27"/>
        <v>0.175577016315311</v>
      </c>
      <c r="Y86" s="291">
        <f t="shared" si="27"/>
        <v>0.17903928884503761</v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0.32005601734994676</v>
      </c>
      <c r="C88" s="291">
        <f t="shared" si="29"/>
        <v>0.30926374226106923</v>
      </c>
      <c r="D88" s="291">
        <f t="shared" si="29"/>
        <v>0.25522683083486275</v>
      </c>
      <c r="E88" s="291">
        <f t="shared" si="29"/>
        <v>0.27702013273980275</v>
      </c>
      <c r="F88" s="291">
        <f t="shared" si="29"/>
        <v>0.26913171295446309</v>
      </c>
      <c r="G88" s="291">
        <f t="shared" si="29"/>
        <v>0.27521069247775226</v>
      </c>
      <c r="H88" s="291">
        <f t="shared" si="29"/>
        <v>0.25785721405216799</v>
      </c>
      <c r="I88" s="291">
        <f t="shared" si="29"/>
        <v>0.21525660893980544</v>
      </c>
      <c r="J88" s="291">
        <f t="shared" si="29"/>
        <v>0.19324375846697586</v>
      </c>
      <c r="K88" s="291">
        <f t="shared" si="29"/>
        <v>0.1753763556519001</v>
      </c>
      <c r="L88" s="291">
        <f t="shared" si="29"/>
        <v>0.17613019899660964</v>
      </c>
      <c r="M88" s="291">
        <f t="shared" si="29"/>
        <v>0.16021236876849385</v>
      </c>
      <c r="N88" s="291">
        <f t="shared" si="29"/>
        <v>0.15377680150077105</v>
      </c>
      <c r="O88" s="291">
        <f t="shared" si="29"/>
        <v>0.18021689008863953</v>
      </c>
      <c r="P88" s="291">
        <f t="shared" si="29"/>
        <v>0.15721894990072577</v>
      </c>
      <c r="Q88" s="291">
        <f t="shared" si="29"/>
        <v>0.16053748688074204</v>
      </c>
      <c r="R88" s="291">
        <f t="shared" si="29"/>
        <v>0.16121555724090988</v>
      </c>
      <c r="S88" s="291">
        <f t="shared" si="29"/>
        <v>0.18141761015844066</v>
      </c>
      <c r="T88" s="291">
        <f t="shared" si="29"/>
        <v>0.1684403611394315</v>
      </c>
      <c r="U88" s="291">
        <f t="shared" si="29"/>
        <v>0.17078514940900244</v>
      </c>
      <c r="V88" s="291">
        <f t="shared" si="29"/>
        <v>0.1935914154877682</v>
      </c>
      <c r="W88" s="291">
        <f t="shared" si="29"/>
        <v>0.18951943991219233</v>
      </c>
      <c r="X88" s="291">
        <f t="shared" si="29"/>
        <v>0.175577016315311</v>
      </c>
      <c r="Y88" s="291">
        <f t="shared" si="29"/>
        <v>0.17903928884503761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0.7501312906639378</v>
      </c>
      <c r="C89" s="253">
        <f t="shared" si="30"/>
        <v>0.71312601619213012</v>
      </c>
      <c r="D89" s="253">
        <f t="shared" si="30"/>
        <v>0.57278490208733146</v>
      </c>
      <c r="E89" s="253">
        <f t="shared" si="30"/>
        <v>0.62062515083398484</v>
      </c>
      <c r="F89" s="253">
        <f t="shared" si="30"/>
        <v>0.60295224139344028</v>
      </c>
      <c r="G89" s="253">
        <f t="shared" si="30"/>
        <v>0.60892852297130051</v>
      </c>
      <c r="H89" s="253">
        <f t="shared" si="30"/>
        <v>0.5663942670466845</v>
      </c>
      <c r="I89" s="253">
        <f t="shared" si="30"/>
        <v>0.46543068529278758</v>
      </c>
      <c r="J89" s="253">
        <f t="shared" si="30"/>
        <v>0.41783420901603918</v>
      </c>
      <c r="K89" s="253">
        <f t="shared" si="30"/>
        <v>0.37920107446290441</v>
      </c>
      <c r="L89" s="253">
        <f t="shared" si="30"/>
        <v>0.3808310445077715</v>
      </c>
      <c r="M89" s="253">
        <f t="shared" si="30"/>
        <v>0.35110694885687549</v>
      </c>
      <c r="N89" s="253">
        <f t="shared" si="30"/>
        <v>0.32176546751501983</v>
      </c>
      <c r="O89" s="253">
        <f t="shared" si="30"/>
        <v>0.37370077442297545</v>
      </c>
      <c r="P89" s="253">
        <f t="shared" si="30"/>
        <v>0.32923683342943</v>
      </c>
      <c r="Q89" s="253">
        <f t="shared" si="30"/>
        <v>0.34154109587531717</v>
      </c>
      <c r="R89" s="253">
        <f t="shared" si="30"/>
        <v>0.34142560680216244</v>
      </c>
      <c r="S89" s="253">
        <f t="shared" si="30"/>
        <v>0.39118834445298184</v>
      </c>
      <c r="T89" s="253">
        <f t="shared" si="30"/>
        <v>0.36320567752849381</v>
      </c>
      <c r="U89" s="253">
        <f t="shared" si="30"/>
        <v>0.36826171282994619</v>
      </c>
      <c r="V89" s="253">
        <f t="shared" si="30"/>
        <v>0.41743855659232942</v>
      </c>
      <c r="W89" s="253">
        <f t="shared" si="30"/>
        <v>0.40770014604582155</v>
      </c>
      <c r="X89" s="253">
        <f t="shared" si="30"/>
        <v>0.37770676837799588</v>
      </c>
      <c r="Y89" s="253">
        <f t="shared" si="30"/>
        <v>0.38515491732078466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0.14049563356116337</v>
      </c>
      <c r="C92" s="291">
        <f>IF(SUM(NFM_ued!C$34,NFM_ued!C$72)=0,"",SUM(NFM_ued!C$34,NFM_ued!C$72)/C$12)</f>
        <v>0.13612301250837494</v>
      </c>
      <c r="D92" s="291">
        <f>IF(SUM(NFM_ued!D$34,NFM_ued!D$72)=0,"",SUM(NFM_ued!D$34,NFM_ued!D$72)/D$12)</f>
        <v>0.10888704289360855</v>
      </c>
      <c r="E92" s="291">
        <f>IF(SUM(NFM_ued!E$34,NFM_ued!E$72)=0,"",SUM(NFM_ued!E$34,NFM_ued!E$72)/E$12)</f>
        <v>0.12122686865753696</v>
      </c>
      <c r="F92" s="291">
        <f>IF(SUM(NFM_ued!F$34,NFM_ued!F$72)=0,"",SUM(NFM_ued!F$34,NFM_ued!F$72)/F$12)</f>
        <v>0.11823835041810293</v>
      </c>
      <c r="G92" s="291">
        <f>IF(SUM(NFM_ued!G$34,NFM_ued!G$72)=0,"",SUM(NFM_ued!G$34,NFM_ued!G$72)/G$12)</f>
        <v>0.12127701617904897</v>
      </c>
      <c r="H92" s="291">
        <f>IF(SUM(NFM_ued!H$34,NFM_ued!H$72)=0,"",SUM(NFM_ued!H$34,NFM_ued!H$72)/H$12)</f>
        <v>0.11359978207988286</v>
      </c>
      <c r="I92" s="291">
        <f>IF(SUM(NFM_ued!I$34,NFM_ued!I$72)=0,"",SUM(NFM_ued!I$34,NFM_ued!I$72)/I$12)</f>
        <v>9.4431518190153149E-2</v>
      </c>
      <c r="J92" s="291">
        <f>IF(SUM(NFM_ued!J$34,NFM_ued!J$72)=0,"",SUM(NFM_ued!J$34,NFM_ued!J$72)/J$12)</f>
        <v>8.6365125422670982E-2</v>
      </c>
      <c r="K92" s="291">
        <f>IF(SUM(NFM_ued!K$34,NFM_ued!K$72)=0,"",SUM(NFM_ued!K$34,NFM_ued!K$72)/K$12)</f>
        <v>7.8196921041810849E-2</v>
      </c>
      <c r="L92" s="291">
        <f>IF(SUM(NFM_ued!L$34,NFM_ued!L$72)=0,"",SUM(NFM_ued!L$34,NFM_ued!L$72)/L$12)</f>
        <v>7.7238452929054832E-2</v>
      </c>
      <c r="M92" s="291">
        <f>IF(SUM(NFM_ued!M$34,NFM_ued!M$72)=0,"",SUM(NFM_ued!M$34,NFM_ued!M$72)/M$12)</f>
        <v>7.0959372149265731E-2</v>
      </c>
      <c r="N92" s="291">
        <f>IF(SUM(NFM_ued!N$34,NFM_ued!N$72)=0,"",SUM(NFM_ued!N$34,NFM_ued!N$72)/N$12)</f>
        <v>7.2298561759377933E-2</v>
      </c>
      <c r="O92" s="291">
        <f>IF(SUM(NFM_ued!O$34,NFM_ued!O$72)=0,"",SUM(NFM_ued!O$34,NFM_ued!O$72)/O$12)</f>
        <v>8.5785352667699308E-2</v>
      </c>
      <c r="P92" s="291">
        <f>IF(SUM(NFM_ued!P$34,NFM_ued!P$72)=0,"",SUM(NFM_ued!P$34,NFM_ued!P$72)/P$12)</f>
        <v>7.565732118763964E-2</v>
      </c>
      <c r="Q92" s="291">
        <f>IF(SUM(NFM_ued!Q$34,NFM_ued!Q$72)=0,"",SUM(NFM_ued!Q$34,NFM_ued!Q$72)/Q$12)</f>
        <v>7.6893169335705558E-2</v>
      </c>
      <c r="R92" s="291">
        <f>IF(SUM(NFM_ued!R$34,NFM_ued!R$72)=0,"",SUM(NFM_ued!R$34,NFM_ued!R$72)/R$12)</f>
        <v>8.0794577073278001E-2</v>
      </c>
      <c r="S92" s="291">
        <f>IF(SUM(NFM_ued!S$34,NFM_ued!S$72)=0,"",SUM(NFM_ued!S$34,NFM_ued!S$72)/S$12)</f>
        <v>9.0183028944461716E-2</v>
      </c>
      <c r="T92" s="291">
        <f>IF(SUM(NFM_ued!T$34,NFM_ued!T$72)=0,"",SUM(NFM_ued!T$34,NFM_ued!T$72)/T$12)</f>
        <v>8.4207117704038686E-2</v>
      </c>
      <c r="U92" s="291">
        <f>IF(SUM(NFM_ued!U$34,NFM_ued!U$72)=0,"",SUM(NFM_ued!U$34,NFM_ued!U$72)/U$12)</f>
        <v>8.5409582366938019E-2</v>
      </c>
      <c r="V92" s="291">
        <f>IF(SUM(NFM_ued!V$34,NFM_ued!V$72)=0,"",SUM(NFM_ued!V$34,NFM_ued!V$72)/V$12)</f>
        <v>9.6903091828344334E-2</v>
      </c>
      <c r="W92" s="291">
        <f>IF(SUM(NFM_ued!W$34,NFM_ued!W$72)=0,"",SUM(NFM_ued!W$34,NFM_ued!W$72)/W$12)</f>
        <v>9.4517613407524764E-2</v>
      </c>
      <c r="X92" s="291">
        <f>IF(SUM(NFM_ued!X$34,NFM_ued!X$72)=0,"",SUM(NFM_ued!X$34,NFM_ued!X$72)/X$12)</f>
        <v>8.8174878463446363E-2</v>
      </c>
      <c r="Y92" s="291">
        <f>IF(SUM(NFM_ued!Y$34,NFM_ued!Y$72)=0,"",SUM(NFM_ued!Y$34,NFM_ued!Y$72)/Y$12)</f>
        <v>9.0029175138171186E-2</v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0.14049563356116337</v>
      </c>
      <c r="C94" s="291">
        <f>IF(NFM_ued!C$72=0,"",NFM_ued!C$72/C$14)</f>
        <v>0.13612301250837494</v>
      </c>
      <c r="D94" s="291">
        <f>IF(NFM_ued!D$72=0,"",NFM_ued!D$72/D$14)</f>
        <v>0.10888704289360855</v>
      </c>
      <c r="E94" s="291">
        <f>IF(NFM_ued!E$72=0,"",NFM_ued!E$72/E$14)</f>
        <v>0.12122686865753696</v>
      </c>
      <c r="F94" s="291">
        <f>IF(NFM_ued!F$72=0,"",NFM_ued!F$72/F$14)</f>
        <v>0.11823835041810293</v>
      </c>
      <c r="G94" s="291">
        <f>IF(NFM_ued!G$72=0,"",NFM_ued!G$72/G$14)</f>
        <v>0.12127701617904897</v>
      </c>
      <c r="H94" s="291">
        <f>IF(NFM_ued!H$72=0,"",NFM_ued!H$72/H$14)</f>
        <v>0.11359978207988286</v>
      </c>
      <c r="I94" s="291">
        <f>IF(NFM_ued!I$72=0,"",NFM_ued!I$72/I$14)</f>
        <v>9.4431518190153149E-2</v>
      </c>
      <c r="J94" s="291">
        <f>IF(NFM_ued!J$72=0,"",NFM_ued!J$72/J$14)</f>
        <v>8.6365125422670982E-2</v>
      </c>
      <c r="K94" s="291">
        <f>IF(NFM_ued!K$72=0,"",NFM_ued!K$72/K$14)</f>
        <v>7.8196921041810849E-2</v>
      </c>
      <c r="L94" s="291">
        <f>IF(NFM_ued!L$72=0,"",NFM_ued!L$72/L$14)</f>
        <v>7.7238452929054832E-2</v>
      </c>
      <c r="M94" s="291">
        <f>IF(NFM_ued!M$72=0,"",NFM_ued!M$72/M$14)</f>
        <v>7.0959372149265731E-2</v>
      </c>
      <c r="N94" s="291">
        <f>IF(NFM_ued!N$72=0,"",NFM_ued!N$72/N$14)</f>
        <v>7.2298561759377933E-2</v>
      </c>
      <c r="O94" s="291">
        <f>IF(NFM_ued!O$72=0,"",NFM_ued!O$72/O$14)</f>
        <v>8.5785352667699308E-2</v>
      </c>
      <c r="P94" s="291">
        <f>IF(NFM_ued!P$72=0,"",NFM_ued!P$72/P$14)</f>
        <v>7.565732118763964E-2</v>
      </c>
      <c r="Q94" s="291">
        <f>IF(NFM_ued!Q$72=0,"",NFM_ued!Q$72/Q$14)</f>
        <v>7.6893169335705558E-2</v>
      </c>
      <c r="R94" s="291">
        <f>IF(NFM_ued!R$72=0,"",NFM_ued!R$72/R$14)</f>
        <v>8.0794577073278001E-2</v>
      </c>
      <c r="S94" s="291">
        <f>IF(NFM_ued!S$72=0,"",NFM_ued!S$72/S$14)</f>
        <v>9.0183028944461716E-2</v>
      </c>
      <c r="T94" s="291">
        <f>IF(NFM_ued!T$72=0,"",NFM_ued!T$72/T$14)</f>
        <v>8.4207117704038686E-2</v>
      </c>
      <c r="U94" s="291">
        <f>IF(NFM_ued!U$72=0,"",NFM_ued!U$72/U$14)</f>
        <v>8.5409582366938019E-2</v>
      </c>
      <c r="V94" s="291">
        <f>IF(NFM_ued!V$72=0,"",NFM_ued!V$72/V$14)</f>
        <v>9.6903091828344334E-2</v>
      </c>
      <c r="W94" s="291">
        <f>IF(NFM_ued!W$72=0,"",NFM_ued!W$72/W$14)</f>
        <v>9.4517613407524764E-2</v>
      </c>
      <c r="X94" s="291">
        <f>IF(NFM_ued!X$72=0,"",NFM_ued!X$72/X$14)</f>
        <v>8.8174878463446363E-2</v>
      </c>
      <c r="Y94" s="291">
        <f>IF(NFM_ued!Y$72=0,"",NFM_ued!Y$72/Y$14)</f>
        <v>9.0029175138171186E-2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0.24042387439812815</v>
      </c>
      <c r="C95" s="253">
        <f>IF(NFM_ued!C$115=0,"",NFM_ued!C$115/C$15)</f>
        <v>0.23079155481052327</v>
      </c>
      <c r="D95" s="253">
        <f>IF(NFM_ued!D$115=0,"",NFM_ued!D$115/D$15)</f>
        <v>0.1792001961114143</v>
      </c>
      <c r="E95" s="253">
        <f>IF(NFM_ued!E$115=0,"",NFM_ued!E$115/E$15)</f>
        <v>0.20081109003869285</v>
      </c>
      <c r="F95" s="253">
        <f>IF(NFM_ued!F$115=0,"",NFM_ued!F$115/F$15)</f>
        <v>0.19829531092816585</v>
      </c>
      <c r="G95" s="253">
        <f>IF(NFM_ued!G$115=0,"",NFM_ued!G$115/G$15)</f>
        <v>0.20278720812602408</v>
      </c>
      <c r="H95" s="253">
        <f>IF(NFM_ued!H$115=0,"",NFM_ued!H$115/H$15)</f>
        <v>0.18801002299688357</v>
      </c>
      <c r="I95" s="253">
        <f>IF(NFM_ued!I$115=0,"",NFM_ued!I$115/I$15)</f>
        <v>0.15674111991800216</v>
      </c>
      <c r="J95" s="253">
        <f>IF(NFM_ued!J$115=0,"",NFM_ued!J$115/J$15)</f>
        <v>0.14255690189293535</v>
      </c>
      <c r="K95" s="253">
        <f>IF(NFM_ued!K$115=0,"",NFM_ued!K$115/K$15)</f>
        <v>0.12924090719582695</v>
      </c>
      <c r="L95" s="253">
        <f>IF(NFM_ued!L$115=0,"",NFM_ued!L$115/L$15)</f>
        <v>0.12758893554109479</v>
      </c>
      <c r="M95" s="253">
        <f>IF(NFM_ued!M$115=0,"",NFM_ued!M$115/M$15)</f>
        <v>0.11971323084416349</v>
      </c>
      <c r="N95" s="253">
        <f>IF(NFM_ued!N$115=0,"",NFM_ued!N$115/N$15)</f>
        <v>0.11289289095200347</v>
      </c>
      <c r="O95" s="253">
        <f>IF(NFM_ued!O$115=0,"",NFM_ued!O$115/O$15)</f>
        <v>0.13124601510953809</v>
      </c>
      <c r="P95" s="253">
        <f>IF(NFM_ued!P$115=0,"",NFM_ued!P$115/P$15)</f>
        <v>0.11778299457278658</v>
      </c>
      <c r="Q95" s="253">
        <f>IF(NFM_ued!Q$115=0,"",NFM_ued!Q$115/Q$15)</f>
        <v>0.12257048833946889</v>
      </c>
      <c r="R95" s="253">
        <f>IF(NFM_ued!R$115=0,"",NFM_ued!R$115/R$15)</f>
        <v>0.12520149301219816</v>
      </c>
      <c r="S95" s="253">
        <f>IF(NFM_ued!S$115=0,"",NFM_ued!S$115/S$15)</f>
        <v>0.14356982089406195</v>
      </c>
      <c r="T95" s="253">
        <f>IF(NFM_ued!T$115=0,"",NFM_ued!T$115/T$15)</f>
        <v>0.13408438924070787</v>
      </c>
      <c r="U95" s="253">
        <f>IF(NFM_ued!U$115=0,"",NFM_ued!U$115/U$15)</f>
        <v>0.13593001997947396</v>
      </c>
      <c r="V95" s="253">
        <f>IF(NFM_ued!V$115=0,"",NFM_ued!V$115/V$15)</f>
        <v>0.15411969112259244</v>
      </c>
      <c r="W95" s="253">
        <f>IF(NFM_ued!W$115=0,"",NFM_ued!W$115/W$15)</f>
        <v>0.15138596645851524</v>
      </c>
      <c r="X95" s="253">
        <f>IF(NFM_ued!X$115=0,"",NFM_ued!X$115/X$15)</f>
        <v>0.14143846141671051</v>
      </c>
      <c r="Y95" s="253">
        <f>IF(NFM_ued!Y$115=0,"",NFM_ued!Y$115/Y$15)</f>
        <v>0.14454804409443911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1.8200378029137991</v>
      </c>
      <c r="C96" s="292">
        <f t="shared" si="31"/>
        <v>1.7620425461302396</v>
      </c>
      <c r="D96" s="292">
        <f t="shared" si="31"/>
        <v>2.183290977026993</v>
      </c>
      <c r="E96" s="292">
        <f t="shared" si="31"/>
        <v>1.8405641839989173</v>
      </c>
      <c r="F96" s="292">
        <f t="shared" si="31"/>
        <v>1.6608945210874408</v>
      </c>
      <c r="G96" s="292">
        <f t="shared" si="31"/>
        <v>1.6138153814604375</v>
      </c>
      <c r="H96" s="292">
        <f t="shared" si="31"/>
        <v>1.7170230870440308</v>
      </c>
      <c r="I96" s="292">
        <f t="shared" si="31"/>
        <v>1.7274084581497064</v>
      </c>
      <c r="J96" s="292">
        <f t="shared" si="31"/>
        <v>1.6351797771265293</v>
      </c>
      <c r="K96" s="292">
        <f t="shared" si="31"/>
        <v>1.650696048649843</v>
      </c>
      <c r="L96" s="292">
        <f t="shared" si="31"/>
        <v>1.8454589220881241</v>
      </c>
      <c r="M96" s="292">
        <f t="shared" si="31"/>
        <v>1.7118167869508727</v>
      </c>
      <c r="N96" s="292">
        <f t="shared" si="31"/>
        <v>1.4215474439636235</v>
      </c>
      <c r="O96" s="292">
        <f t="shared" si="31"/>
        <v>1.5510720283493717</v>
      </c>
      <c r="P96" s="292">
        <f t="shared" si="31"/>
        <v>1.4428544139132853</v>
      </c>
      <c r="Q96" s="292">
        <f t="shared" si="31"/>
        <v>1.4864505047239627</v>
      </c>
      <c r="R96" s="292">
        <f t="shared" si="31"/>
        <v>1.5382756348388174</v>
      </c>
      <c r="S96" s="292">
        <f t="shared" si="31"/>
        <v>1.6687412215069004</v>
      </c>
      <c r="T96" s="292">
        <f t="shared" si="31"/>
        <v>1.6023007170505092</v>
      </c>
      <c r="U96" s="292">
        <f t="shared" si="31"/>
        <v>1.6182665531562803</v>
      </c>
      <c r="V96" s="292">
        <f t="shared" si="31"/>
        <v>1.6136655211478479</v>
      </c>
      <c r="W96" s="292">
        <f t="shared" si="31"/>
        <v>1.6425948504991845</v>
      </c>
      <c r="X96" s="292">
        <f t="shared" si="31"/>
        <v>1.5692219755371899</v>
      </c>
      <c r="Y96" s="292">
        <f t="shared" si="31"/>
        <v>1.5757477071072146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1.5832509906070729</v>
      </c>
      <c r="C98" s="293">
        <f t="shared" si="33"/>
        <v>1.5384601085113974</v>
      </c>
      <c r="D98" s="293">
        <f t="shared" si="33"/>
        <v>1.869137885019541</v>
      </c>
      <c r="E98" s="293">
        <f t="shared" si="33"/>
        <v>1.6176662733146838</v>
      </c>
      <c r="F98" s="293">
        <f t="shared" si="33"/>
        <v>1.5716395550950237</v>
      </c>
      <c r="G98" s="293">
        <f t="shared" si="33"/>
        <v>1.5400197686313477</v>
      </c>
      <c r="H98" s="293">
        <f t="shared" si="33"/>
        <v>1.5501612508036287</v>
      </c>
      <c r="I98" s="293">
        <f t="shared" si="33"/>
        <v>1.5942823139499596</v>
      </c>
      <c r="J98" s="293">
        <f t="shared" si="33"/>
        <v>1.3959558907680119</v>
      </c>
      <c r="K98" s="293">
        <f t="shared" si="33"/>
        <v>1.4258947782779292</v>
      </c>
      <c r="L98" s="293">
        <f t="shared" si="33"/>
        <v>1.6031640716190487</v>
      </c>
      <c r="M98" s="293">
        <f t="shared" si="33"/>
        <v>1.5010768330888262</v>
      </c>
      <c r="N98" s="293">
        <f t="shared" si="33"/>
        <v>1.1943081295808573</v>
      </c>
      <c r="O98" s="293">
        <f t="shared" si="33"/>
        <v>1.383523738018638</v>
      </c>
      <c r="P98" s="293">
        <f t="shared" si="33"/>
        <v>1.2667227069794174</v>
      </c>
      <c r="Q98" s="293">
        <f t="shared" si="33"/>
        <v>1.3199872070325247</v>
      </c>
      <c r="R98" s="293">
        <f t="shared" si="33"/>
        <v>1.3978585820970113</v>
      </c>
      <c r="S98" s="293">
        <f t="shared" si="33"/>
        <v>1.5137796568696789</v>
      </c>
      <c r="T98" s="293">
        <f t="shared" si="33"/>
        <v>1.4586048777642366</v>
      </c>
      <c r="U98" s="293">
        <f t="shared" si="33"/>
        <v>1.4598738905836339</v>
      </c>
      <c r="V98" s="293">
        <f t="shared" si="33"/>
        <v>1.4544850000592044</v>
      </c>
      <c r="W98" s="293">
        <f t="shared" si="33"/>
        <v>1.5014728394250962</v>
      </c>
      <c r="X98" s="293">
        <f t="shared" si="33"/>
        <v>1.438749339780842</v>
      </c>
      <c r="Y98" s="293">
        <f t="shared" si="33"/>
        <v>1.4411006026105964</v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1.5832509906070729</v>
      </c>
      <c r="C100" s="293">
        <f t="shared" si="35"/>
        <v>1.5384601085113974</v>
      </c>
      <c r="D100" s="293">
        <f t="shared" si="35"/>
        <v>1.869137885019541</v>
      </c>
      <c r="E100" s="293">
        <f t="shared" si="35"/>
        <v>1.6176662733146838</v>
      </c>
      <c r="F100" s="293">
        <f t="shared" si="35"/>
        <v>1.5716395550950237</v>
      </c>
      <c r="G100" s="293">
        <f t="shared" si="35"/>
        <v>1.5400197686313477</v>
      </c>
      <c r="H100" s="293">
        <f t="shared" si="35"/>
        <v>1.5501612508036287</v>
      </c>
      <c r="I100" s="293">
        <f t="shared" si="35"/>
        <v>1.5942823139499596</v>
      </c>
      <c r="J100" s="293">
        <f t="shared" si="35"/>
        <v>1.3959558907680119</v>
      </c>
      <c r="K100" s="293">
        <f t="shared" si="35"/>
        <v>1.4258947782779292</v>
      </c>
      <c r="L100" s="293">
        <f t="shared" si="35"/>
        <v>1.6031640716190487</v>
      </c>
      <c r="M100" s="293">
        <f t="shared" si="35"/>
        <v>1.5010768330888262</v>
      </c>
      <c r="N100" s="293">
        <f t="shared" si="35"/>
        <v>1.1943081295808573</v>
      </c>
      <c r="O100" s="293">
        <f t="shared" si="35"/>
        <v>1.383523738018638</v>
      </c>
      <c r="P100" s="293">
        <f t="shared" si="35"/>
        <v>1.2667227069794174</v>
      </c>
      <c r="Q100" s="293">
        <f t="shared" si="35"/>
        <v>1.3199872070325247</v>
      </c>
      <c r="R100" s="293">
        <f t="shared" si="35"/>
        <v>1.3978585820970113</v>
      </c>
      <c r="S100" s="293">
        <f t="shared" si="35"/>
        <v>1.5137796568696789</v>
      </c>
      <c r="T100" s="293">
        <f t="shared" si="35"/>
        <v>1.4586048777642366</v>
      </c>
      <c r="U100" s="293">
        <f t="shared" si="35"/>
        <v>1.4598738905836339</v>
      </c>
      <c r="V100" s="293">
        <f t="shared" si="35"/>
        <v>1.4544850000592044</v>
      </c>
      <c r="W100" s="293">
        <f t="shared" si="35"/>
        <v>1.5014728394250962</v>
      </c>
      <c r="X100" s="293">
        <f t="shared" si="35"/>
        <v>1.438749339780842</v>
      </c>
      <c r="Y100" s="293">
        <f t="shared" si="35"/>
        <v>1.4411006026105964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1.8632587825576652</v>
      </c>
      <c r="C101" s="256">
        <f t="shared" si="36"/>
        <v>1.7795578391233162</v>
      </c>
      <c r="D101" s="256">
        <f t="shared" si="36"/>
        <v>2.2068571824721204</v>
      </c>
      <c r="E101" s="256">
        <f t="shared" si="36"/>
        <v>1.8554045002828781</v>
      </c>
      <c r="F101" s="256">
        <f t="shared" si="36"/>
        <v>1.6686103783949326</v>
      </c>
      <c r="G101" s="256">
        <f t="shared" si="36"/>
        <v>1.6212777378433521</v>
      </c>
      <c r="H101" s="256">
        <f t="shared" si="36"/>
        <v>1.7379791379559255</v>
      </c>
      <c r="I101" s="256">
        <f t="shared" si="36"/>
        <v>1.7447927558844183</v>
      </c>
      <c r="J101" s="256">
        <f t="shared" si="36"/>
        <v>1.6716190066399632</v>
      </c>
      <c r="K101" s="256">
        <f t="shared" si="36"/>
        <v>1.6698656212130936</v>
      </c>
      <c r="L101" s="256">
        <f t="shared" si="36"/>
        <v>1.8752680363147469</v>
      </c>
      <c r="M101" s="256">
        <f t="shared" si="36"/>
        <v>1.7419785999659156</v>
      </c>
      <c r="N101" s="256">
        <f t="shared" si="36"/>
        <v>1.4639284231658094</v>
      </c>
      <c r="O101" s="256">
        <f t="shared" si="36"/>
        <v>1.5818529901595098</v>
      </c>
      <c r="P101" s="256">
        <f t="shared" si="36"/>
        <v>1.4734389097110643</v>
      </c>
      <c r="Q101" s="256">
        <f t="shared" si="36"/>
        <v>1.5142706539548685</v>
      </c>
      <c r="R101" s="256">
        <f t="shared" si="36"/>
        <v>1.5626379941098529</v>
      </c>
      <c r="S101" s="256">
        <f t="shared" si="36"/>
        <v>1.6885440259790241</v>
      </c>
      <c r="T101" s="256">
        <f t="shared" si="36"/>
        <v>1.621848573718498</v>
      </c>
      <c r="U101" s="256">
        <f t="shared" si="36"/>
        <v>1.6408159053686691</v>
      </c>
      <c r="V101" s="256">
        <f t="shared" si="36"/>
        <v>1.6404697927906509</v>
      </c>
      <c r="W101" s="256">
        <f t="shared" si="36"/>
        <v>1.6613378722710432</v>
      </c>
      <c r="X101" s="256">
        <f t="shared" si="36"/>
        <v>1.5861476164802226</v>
      </c>
      <c r="Y101" s="256">
        <f t="shared" si="36"/>
        <v>1.5902732884041628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CZ: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12.80224069399787</v>
      </c>
      <c r="C72" s="223">
        <v>6.1852748452213842</v>
      </c>
      <c r="D72" s="223">
        <v>5.1045366166972546</v>
      </c>
      <c r="E72" s="223">
        <v>5.540402654796055</v>
      </c>
      <c r="F72" s="223">
        <v>6.7282928238615769</v>
      </c>
      <c r="G72" s="223">
        <v>8.2563207743325684</v>
      </c>
      <c r="H72" s="223">
        <v>10.31428856208672</v>
      </c>
      <c r="I72" s="223">
        <v>10.332317229110661</v>
      </c>
      <c r="J72" s="223">
        <v>9.1649717328132638</v>
      </c>
      <c r="K72" s="223">
        <v>4.6886868683535488</v>
      </c>
      <c r="L72" s="223">
        <v>7.0279472003627177</v>
      </c>
      <c r="M72" s="223">
        <v>8.040257726646864</v>
      </c>
      <c r="N72" s="223">
        <v>9.8417152960493475</v>
      </c>
      <c r="O72" s="223">
        <v>11.53388096567293</v>
      </c>
      <c r="P72" s="223">
        <v>10.062012793646449</v>
      </c>
      <c r="Q72" s="223">
        <v>10.274399160367491</v>
      </c>
      <c r="R72" s="223">
        <v>12.736029022031881</v>
      </c>
      <c r="S72" s="223">
        <v>11.24789182982332</v>
      </c>
      <c r="T72" s="223">
        <v>11.11706383520248</v>
      </c>
      <c r="U72" s="223">
        <v>11.27181986099416</v>
      </c>
      <c r="V72" s="223">
        <v>11.80907634475386</v>
      </c>
      <c r="W72" s="223">
        <v>11.37116639473154</v>
      </c>
      <c r="X72" s="223">
        <v>10.53462097891866</v>
      </c>
      <c r="Y72" s="223">
        <v>8.4731536464529782</v>
      </c>
      <c r="DA72" s="89" t="s">
        <v>547</v>
      </c>
    </row>
    <row r="73" spans="1:105" ht="12" customHeight="1" x14ac:dyDescent="0.25">
      <c r="A73" s="55" t="s">
        <v>91</v>
      </c>
      <c r="B73" s="259">
        <v>2.1977143082571989E-2</v>
      </c>
      <c r="C73" s="259">
        <v>1.0618037383229089E-2</v>
      </c>
      <c r="D73" s="259">
        <v>8.7627731954114784E-3</v>
      </c>
      <c r="E73" s="259">
        <v>9.5110086421811586E-3</v>
      </c>
      <c r="F73" s="259">
        <v>1.1550216686775701E-2</v>
      </c>
      <c r="G73" s="259">
        <v>1.417332694580398E-2</v>
      </c>
      <c r="H73" s="259">
        <v>1.7706165736529181E-2</v>
      </c>
      <c r="I73" s="259">
        <v>1.7737114896072031E-2</v>
      </c>
      <c r="J73" s="259">
        <v>1.573317514775319E-2</v>
      </c>
      <c r="K73" s="259">
        <v>8.0488989887725626E-3</v>
      </c>
      <c r="L73" s="259">
        <v>1.2064622505422191E-2</v>
      </c>
      <c r="M73" s="259">
        <v>1.380241933435819E-2</v>
      </c>
      <c r="N73" s="259">
        <v>1.6894916320547768E-2</v>
      </c>
      <c r="O73" s="259">
        <v>1.9799795858819601E-2</v>
      </c>
      <c r="P73" s="259">
        <v>1.7273093058483499E-2</v>
      </c>
      <c r="Q73" s="259">
        <v>1.7637689044856179E-2</v>
      </c>
      <c r="R73" s="259">
        <v>2.186347990290341E-2</v>
      </c>
      <c r="S73" s="259">
        <v>1.930884866439599E-2</v>
      </c>
      <c r="T73" s="259">
        <v>1.9084260982757738E-2</v>
      </c>
      <c r="U73" s="259">
        <v>1.9349925049129139E-2</v>
      </c>
      <c r="V73" s="259">
        <v>2.0272213802987039E-2</v>
      </c>
      <c r="W73" s="259">
        <v>1.9520469646711131E-2</v>
      </c>
      <c r="X73" s="259">
        <v>1.80844024192434E-2</v>
      </c>
      <c r="Y73" s="259">
        <v>1.454555608683566E-2</v>
      </c>
      <c r="DA73" s="67" t="s">
        <v>548</v>
      </c>
    </row>
    <row r="74" spans="1:105" ht="12" customHeight="1" x14ac:dyDescent="0.25">
      <c r="A74" s="173" t="s">
        <v>92</v>
      </c>
      <c r="B74" s="224">
        <v>1.1431824491561309E-2</v>
      </c>
      <c r="C74" s="224">
        <v>5.5231719315769392E-3</v>
      </c>
      <c r="D74" s="224">
        <v>4.5581213560347113E-3</v>
      </c>
      <c r="E74" s="224">
        <v>4.9473301023079761E-3</v>
      </c>
      <c r="F74" s="224">
        <v>6.008062536000466E-3</v>
      </c>
      <c r="G74" s="224">
        <v>7.3725226931081978E-3</v>
      </c>
      <c r="H74" s="224">
        <v>9.2101952632329832E-3</v>
      </c>
      <c r="I74" s="224">
        <v>9.2262940509018725E-3</v>
      </c>
      <c r="J74" s="224">
        <v>8.1839070851178058E-3</v>
      </c>
      <c r="K74" s="224">
        <v>4.1867862553491147E-3</v>
      </c>
      <c r="L74" s="224">
        <v>6.2756404015178423E-3</v>
      </c>
      <c r="M74" s="224">
        <v>7.17958812009743E-3</v>
      </c>
      <c r="N74" s="224">
        <v>8.7882086152170479E-3</v>
      </c>
      <c r="O74" s="224">
        <v>1.0299236364633009E-2</v>
      </c>
      <c r="P74" s="224">
        <v>8.9849243611458615E-3</v>
      </c>
      <c r="Q74" s="224">
        <v>9.1745758236166826E-3</v>
      </c>
      <c r="R74" s="224">
        <v>1.137270044999494E-2</v>
      </c>
      <c r="S74" s="224">
        <v>1.004386094389755E-2</v>
      </c>
      <c r="T74" s="224">
        <v>9.9270374355002709E-3</v>
      </c>
      <c r="U74" s="224">
        <v>1.0065227598300849E-2</v>
      </c>
      <c r="V74" s="224">
        <v>1.054497344720536E-2</v>
      </c>
      <c r="W74" s="224">
        <v>1.0153939579663309E-2</v>
      </c>
      <c r="X74" s="224">
        <v>9.4069421905662361E-3</v>
      </c>
      <c r="Y74" s="224">
        <v>7.5661446845986724E-3</v>
      </c>
      <c r="DA74" s="177" t="s">
        <v>549</v>
      </c>
    </row>
    <row r="75" spans="1:105" ht="12" customHeight="1" x14ac:dyDescent="0.25">
      <c r="A75" s="173" t="s">
        <v>93</v>
      </c>
      <c r="B75" s="224">
        <v>0.26758346258549698</v>
      </c>
      <c r="C75" s="224">
        <v>0.1292802798885988</v>
      </c>
      <c r="D75" s="224">
        <v>0.1066914468668588</v>
      </c>
      <c r="E75" s="224">
        <v>0.1158016133213244</v>
      </c>
      <c r="F75" s="224">
        <v>0.1406300611070386</v>
      </c>
      <c r="G75" s="224">
        <v>0.1725678304165964</v>
      </c>
      <c r="H75" s="224">
        <v>0.21558203079864061</v>
      </c>
      <c r="I75" s="224">
        <v>0.2159588533566715</v>
      </c>
      <c r="J75" s="224">
        <v>0.19155981592704799</v>
      </c>
      <c r="K75" s="224">
        <v>9.7999646875148533E-2</v>
      </c>
      <c r="L75" s="224">
        <v>0.1468932268702314</v>
      </c>
      <c r="M75" s="224">
        <v>0.1680518320178469</v>
      </c>
      <c r="N75" s="224">
        <v>0.20570463559157609</v>
      </c>
      <c r="O75" s="224">
        <v>0.24107309646586231</v>
      </c>
      <c r="P75" s="224">
        <v>0.21030913949028249</v>
      </c>
      <c r="Q75" s="224">
        <v>0.21474829048055569</v>
      </c>
      <c r="R75" s="224">
        <v>0.26619955262641248</v>
      </c>
      <c r="S75" s="224">
        <v>0.235095551989907</v>
      </c>
      <c r="T75" s="224">
        <v>0.2323610769363926</v>
      </c>
      <c r="U75" s="224">
        <v>0.2355956789270659</v>
      </c>
      <c r="V75" s="224">
        <v>0.24682503741709949</v>
      </c>
      <c r="W75" s="224">
        <v>0.23767215054918631</v>
      </c>
      <c r="X75" s="224">
        <v>0.22018726455706231</v>
      </c>
      <c r="Y75" s="224">
        <v>0.17709991914433759</v>
      </c>
      <c r="DA75" s="177" t="s">
        <v>550</v>
      </c>
    </row>
    <row r="76" spans="1:105" ht="12" customHeight="1" x14ac:dyDescent="0.25">
      <c r="A76" s="173" t="s">
        <v>94</v>
      </c>
      <c r="B76" s="224">
        <v>7.3257143608573272E-3</v>
      </c>
      <c r="C76" s="224">
        <v>3.539345794409697E-3</v>
      </c>
      <c r="D76" s="224">
        <v>2.9209243984704928E-3</v>
      </c>
      <c r="E76" s="224">
        <v>3.1703362140603872E-3</v>
      </c>
      <c r="F76" s="224">
        <v>3.8500722289252351E-3</v>
      </c>
      <c r="G76" s="224">
        <v>4.7244423152679946E-3</v>
      </c>
      <c r="H76" s="224">
        <v>5.9020552455097278E-3</v>
      </c>
      <c r="I76" s="224">
        <v>5.9123716320240109E-3</v>
      </c>
      <c r="J76" s="224">
        <v>5.2443917159177306E-3</v>
      </c>
      <c r="K76" s="224">
        <v>2.6829663295908539E-3</v>
      </c>
      <c r="L76" s="224">
        <v>4.0215408351407297E-3</v>
      </c>
      <c r="M76" s="224">
        <v>4.6008064447860611E-3</v>
      </c>
      <c r="N76" s="224">
        <v>5.6316387735159219E-3</v>
      </c>
      <c r="O76" s="224">
        <v>6.5999319529398692E-3</v>
      </c>
      <c r="P76" s="224">
        <v>5.7576976861611652E-3</v>
      </c>
      <c r="Q76" s="224">
        <v>5.879229681618729E-3</v>
      </c>
      <c r="R76" s="224">
        <v>7.2878266343011384E-3</v>
      </c>
      <c r="S76" s="224">
        <v>6.4362828881319974E-3</v>
      </c>
      <c r="T76" s="224">
        <v>6.3614203275859146E-3</v>
      </c>
      <c r="U76" s="224">
        <v>6.4499750163763778E-3</v>
      </c>
      <c r="V76" s="224">
        <v>6.7574046009956827E-3</v>
      </c>
      <c r="W76" s="224">
        <v>6.5068232155703776E-3</v>
      </c>
      <c r="X76" s="224">
        <v>6.0281341397478037E-3</v>
      </c>
      <c r="Y76" s="224">
        <v>4.8485186956118854E-3</v>
      </c>
      <c r="DA76" s="177" t="s">
        <v>551</v>
      </c>
    </row>
    <row r="77" spans="1:105" ht="12" customHeight="1" x14ac:dyDescent="0.25">
      <c r="A77" s="56" t="s">
        <v>95</v>
      </c>
      <c r="B77" s="260">
        <v>3.5220706023213533E-2</v>
      </c>
      <c r="C77" s="260">
        <v>1.6788569514808081E-2</v>
      </c>
      <c r="D77" s="260">
        <v>1.374810705198685E-2</v>
      </c>
      <c r="E77" s="260">
        <v>1.5486489598585319E-2</v>
      </c>
      <c r="F77" s="260">
        <v>1.904500608140277E-2</v>
      </c>
      <c r="G77" s="260">
        <v>2.3605522848812361E-2</v>
      </c>
      <c r="H77" s="260">
        <v>2.9774033783253179E-2</v>
      </c>
      <c r="I77" s="260">
        <v>2.8984269116663981E-2</v>
      </c>
      <c r="J77" s="260">
        <v>2.590589036642884E-2</v>
      </c>
      <c r="K77" s="260">
        <v>1.360681692870922E-2</v>
      </c>
      <c r="L77" s="260">
        <v>2.086088290435802E-2</v>
      </c>
      <c r="M77" s="260">
        <v>2.5133005007188229E-2</v>
      </c>
      <c r="N77" s="260">
        <v>3.1753743495756298E-2</v>
      </c>
      <c r="O77" s="260">
        <v>3.9158060651885492E-2</v>
      </c>
      <c r="P77" s="260">
        <v>3.5422548642637088E-2</v>
      </c>
      <c r="Q77" s="260">
        <v>3.7576882000124781E-2</v>
      </c>
      <c r="R77" s="260">
        <v>4.9354514603831411E-2</v>
      </c>
      <c r="S77" s="260">
        <v>4.4689986810117863E-2</v>
      </c>
      <c r="T77" s="260">
        <v>4.7206408071543277E-2</v>
      </c>
      <c r="U77" s="260">
        <v>5.1463691069603669E-2</v>
      </c>
      <c r="V77" s="260">
        <v>5.8595006304796859E-2</v>
      </c>
      <c r="W77" s="260">
        <v>5.8960090324374062E-2</v>
      </c>
      <c r="X77" s="260">
        <v>7.3583609457758686E-2</v>
      </c>
      <c r="Y77" s="260">
        <v>7.4331866616693693E-2</v>
      </c>
      <c r="DA77" s="68" t="s">
        <v>552</v>
      </c>
    </row>
    <row r="78" spans="1:105" ht="12" customHeight="1" x14ac:dyDescent="0.25">
      <c r="A78" s="37" t="s">
        <v>159</v>
      </c>
      <c r="B78" s="226">
        <v>4.8733672722143888E-4</v>
      </c>
      <c r="C78" s="226">
        <v>2.1930080761067849E-4</v>
      </c>
      <c r="D78" s="226">
        <v>2.1916122341096629E-4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2.2889498023639539E-2</v>
      </c>
      <c r="C79" s="226">
        <v>1.11213609493392E-2</v>
      </c>
      <c r="D79" s="226">
        <v>1.152242483598428E-2</v>
      </c>
      <c r="E79" s="226">
        <v>1.0396337206884451E-2</v>
      </c>
      <c r="F79" s="226">
        <v>1.251196647609785E-2</v>
      </c>
      <c r="G79" s="226">
        <v>1.4902323345066431E-2</v>
      </c>
      <c r="H79" s="226">
        <v>1.807180196052938E-2</v>
      </c>
      <c r="I79" s="226">
        <v>1.9463040081983358E-2</v>
      </c>
      <c r="J79" s="226">
        <v>1.4088550072103989E-2</v>
      </c>
      <c r="K79" s="226">
        <v>7.2262853504526537E-3</v>
      </c>
      <c r="L79" s="226">
        <v>1.237265324310184E-2</v>
      </c>
      <c r="M79" s="226">
        <v>1.226177362365821E-2</v>
      </c>
      <c r="N79" s="226">
        <v>1.0675268170836459E-2</v>
      </c>
      <c r="O79" s="226">
        <v>1.4752868671670459E-2</v>
      </c>
      <c r="P79" s="226">
        <v>1.094845322255757E-2</v>
      </c>
      <c r="Q79" s="226">
        <v>1.140637495265978E-2</v>
      </c>
      <c r="R79" s="226">
        <v>1.445908295560913E-2</v>
      </c>
      <c r="S79" s="226">
        <v>1.372603485484354E-2</v>
      </c>
      <c r="T79" s="226">
        <v>1.208723266851886E-2</v>
      </c>
      <c r="U79" s="226">
        <v>1.1366944666839121E-2</v>
      </c>
      <c r="V79" s="226">
        <v>1.084063856463161E-2</v>
      </c>
      <c r="W79" s="226">
        <v>1.044398705934853E-2</v>
      </c>
      <c r="X79" s="226">
        <v>6.7870386637505099E-3</v>
      </c>
      <c r="Y79" s="226">
        <v>4.3335355102015411E-3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2.0438103001769249E-4</v>
      </c>
      <c r="C81" s="226">
        <v>1.807150659572463E-4</v>
      </c>
      <c r="D81" s="226">
        <v>3.176125436794046E-4</v>
      </c>
      <c r="E81" s="226">
        <v>5.2865862295792894E-4</v>
      </c>
      <c r="F81" s="226">
        <v>8.5082541496384328E-4</v>
      </c>
      <c r="G81" s="226">
        <v>1.329693222457094E-3</v>
      </c>
      <c r="H81" s="226">
        <v>2.3067498709205651E-3</v>
      </c>
      <c r="I81" s="226">
        <v>5.4188511833431173E-4</v>
      </c>
      <c r="J81" s="226">
        <v>9.8359969107393412E-4</v>
      </c>
      <c r="K81" s="226">
        <v>1.075734436873849E-3</v>
      </c>
      <c r="L81" s="226">
        <v>2.732257663935091E-3</v>
      </c>
      <c r="M81" s="226">
        <v>5.0188915249082897E-3</v>
      </c>
      <c r="N81" s="226">
        <v>7.8850833934032191E-3</v>
      </c>
      <c r="O81" s="226">
        <v>1.246584704251847E-2</v>
      </c>
      <c r="P81" s="226">
        <v>1.278641415145516E-2</v>
      </c>
      <c r="Q81" s="226">
        <v>1.5380409608080939E-2</v>
      </c>
      <c r="R81" s="226">
        <v>2.3325591791194328E-2</v>
      </c>
      <c r="S81" s="226">
        <v>2.2230863873133999E-2</v>
      </c>
      <c r="T81" s="226">
        <v>2.6380426528395499E-2</v>
      </c>
      <c r="U81" s="226">
        <v>3.1852193663873533E-2</v>
      </c>
      <c r="V81" s="226">
        <v>3.9705408263367971E-2</v>
      </c>
      <c r="W81" s="226">
        <v>4.1504271936614719E-2</v>
      </c>
      <c r="X81" s="226">
        <v>6.1641713922449007E-2</v>
      </c>
      <c r="Y81" s="226">
        <v>6.6695382869562489E-2</v>
      </c>
      <c r="DA81" s="69" t="s">
        <v>556</v>
      </c>
    </row>
    <row r="82" spans="1:105" ht="12" customHeight="1" x14ac:dyDescent="0.25">
      <c r="A82" s="37" t="s">
        <v>40</v>
      </c>
      <c r="B82" s="226">
        <v>1.1639490242334859E-2</v>
      </c>
      <c r="C82" s="226">
        <v>5.2671926919009614E-3</v>
      </c>
      <c r="D82" s="226">
        <v>1.6889084489121961E-3</v>
      </c>
      <c r="E82" s="226">
        <v>4.561493768742938E-3</v>
      </c>
      <c r="F82" s="226">
        <v>5.6822141903410768E-3</v>
      </c>
      <c r="G82" s="226">
        <v>7.3735062812888396E-3</v>
      </c>
      <c r="H82" s="226">
        <v>9.3954819518032359E-3</v>
      </c>
      <c r="I82" s="226">
        <v>8.9793439163463155E-3</v>
      </c>
      <c r="J82" s="226">
        <v>1.0833740603250911E-2</v>
      </c>
      <c r="K82" s="226">
        <v>5.3047971413827206E-3</v>
      </c>
      <c r="L82" s="226">
        <v>5.7559719973210898E-3</v>
      </c>
      <c r="M82" s="226">
        <v>7.8523398586217291E-3</v>
      </c>
      <c r="N82" s="226">
        <v>1.3193391931516609E-2</v>
      </c>
      <c r="O82" s="226">
        <v>1.193934493769656E-2</v>
      </c>
      <c r="P82" s="226">
        <v>1.1687681268624361E-2</v>
      </c>
      <c r="Q82" s="226">
        <v>1.0790097439384069E-2</v>
      </c>
      <c r="R82" s="226">
        <v>1.1569839857027959E-2</v>
      </c>
      <c r="S82" s="226">
        <v>8.7330880821403258E-3</v>
      </c>
      <c r="T82" s="226">
        <v>8.7387488746289155E-3</v>
      </c>
      <c r="U82" s="226">
        <v>8.2445527388910183E-3</v>
      </c>
      <c r="V82" s="226">
        <v>8.0489594767972801E-3</v>
      </c>
      <c r="W82" s="226">
        <v>7.0118313284108077E-3</v>
      </c>
      <c r="X82" s="226">
        <v>5.154856871559161E-3</v>
      </c>
      <c r="Y82" s="226">
        <v>3.302948236929656E-3</v>
      </c>
      <c r="DA82" s="69" t="s">
        <v>557</v>
      </c>
    </row>
    <row r="83" spans="1:105" ht="12" customHeight="1" x14ac:dyDescent="0.25">
      <c r="A83" s="57" t="s">
        <v>558</v>
      </c>
      <c r="B83" s="261">
        <v>3.0292002373593241</v>
      </c>
      <c r="C83" s="261">
        <v>1.440324522987086</v>
      </c>
      <c r="D83" s="261">
        <v>1.1721210819551</v>
      </c>
      <c r="E83" s="261">
        <v>1.3128730268176241</v>
      </c>
      <c r="F83" s="261">
        <v>1.6057355924342209</v>
      </c>
      <c r="G83" s="261">
        <v>1.9780992679691229</v>
      </c>
      <c r="H83" s="261">
        <v>2.4669828005588328</v>
      </c>
      <c r="I83" s="261">
        <v>2.476655212347564</v>
      </c>
      <c r="J83" s="261">
        <v>2.1918327647557629</v>
      </c>
      <c r="K83" s="261">
        <v>1.126454373684376</v>
      </c>
      <c r="L83" s="261">
        <v>1.6777444324205311</v>
      </c>
      <c r="M83" s="261">
        <v>1.939994838668105</v>
      </c>
      <c r="N83" s="261">
        <v>2.3756355182904101</v>
      </c>
      <c r="O83" s="261">
        <v>2.790157137673984</v>
      </c>
      <c r="P83" s="261">
        <v>2.4440362515826028</v>
      </c>
      <c r="Q83" s="261">
        <v>2.4929745150446472</v>
      </c>
      <c r="R83" s="261">
        <v>3.094400191253635</v>
      </c>
      <c r="S83" s="261">
        <v>2.7353745484256762</v>
      </c>
      <c r="T83" s="261">
        <v>2.707713806788028</v>
      </c>
      <c r="U83" s="261">
        <v>2.7441294129800342</v>
      </c>
      <c r="V83" s="261">
        <v>2.8744797864031071</v>
      </c>
      <c r="W83" s="261">
        <v>2.7721841418502651</v>
      </c>
      <c r="X83" s="261">
        <v>2.56431417591401</v>
      </c>
      <c r="Y83" s="261">
        <v>2.063025558884497</v>
      </c>
      <c r="DA83" s="70" t="s">
        <v>559</v>
      </c>
    </row>
    <row r="84" spans="1:105" ht="12" customHeight="1" x14ac:dyDescent="0.25">
      <c r="A84" s="60" t="s">
        <v>560</v>
      </c>
      <c r="B84" s="262">
        <v>2.0222885579733951</v>
      </c>
      <c r="C84" s="262">
        <v>0.9835245898706052</v>
      </c>
      <c r="D84" s="262">
        <v>1.0247247818979739</v>
      </c>
      <c r="E84" s="262">
        <v>0.91250333814168394</v>
      </c>
      <c r="F84" s="262">
        <v>1.1042492250873319</v>
      </c>
      <c r="G84" s="262">
        <v>1.3233300574824991</v>
      </c>
      <c r="H84" s="262">
        <v>1.623124614505987</v>
      </c>
      <c r="I84" s="262">
        <v>1.6947679093990311</v>
      </c>
      <c r="J84" s="262">
        <v>1.2390412285206189</v>
      </c>
      <c r="K84" s="262">
        <v>0.64959118606173016</v>
      </c>
      <c r="L84" s="262">
        <v>1.1450482216708711</v>
      </c>
      <c r="M84" s="262">
        <v>1.182641112359742</v>
      </c>
      <c r="N84" s="262">
        <v>1.0625039748843741</v>
      </c>
      <c r="O84" s="262">
        <v>1.542128443441765</v>
      </c>
      <c r="P84" s="262">
        <v>1.1821106905470551</v>
      </c>
      <c r="Q84" s="262">
        <v>1.281095552652638</v>
      </c>
      <c r="R84" s="262">
        <v>1.718941247982289</v>
      </c>
      <c r="S84" s="262">
        <v>1.671741434342267</v>
      </c>
      <c r="T84" s="262">
        <v>1.5715353782773489</v>
      </c>
      <c r="U84" s="262">
        <v>1.5905143065147029</v>
      </c>
      <c r="V84" s="262">
        <v>1.6496484656472019</v>
      </c>
      <c r="W84" s="262">
        <v>1.6586249157998829</v>
      </c>
      <c r="X84" s="262">
        <v>1.457398400988491</v>
      </c>
      <c r="Y84" s="262">
        <v>1.170721344262392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4.2158636866088943E-2</v>
      </c>
      <c r="C86" s="230">
        <v>1.9018972744814081E-2</v>
      </c>
      <c r="D86" s="230">
        <v>1.9126882494771121E-2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1.980129921107306</v>
      </c>
      <c r="C88" s="230">
        <v>0.96450561712579108</v>
      </c>
      <c r="D88" s="230">
        <v>1.0055978994032031</v>
      </c>
      <c r="E88" s="230">
        <v>0.91250333814168394</v>
      </c>
      <c r="F88" s="230">
        <v>1.1042492250873319</v>
      </c>
      <c r="G88" s="230">
        <v>1.3233300574824991</v>
      </c>
      <c r="H88" s="230">
        <v>1.623124614505987</v>
      </c>
      <c r="I88" s="230">
        <v>1.6947679093990311</v>
      </c>
      <c r="J88" s="230">
        <v>1.2390412285206189</v>
      </c>
      <c r="K88" s="230">
        <v>0.64959118606173016</v>
      </c>
      <c r="L88" s="230">
        <v>1.1450482216708711</v>
      </c>
      <c r="M88" s="230">
        <v>1.182641112359742</v>
      </c>
      <c r="N88" s="230">
        <v>1.0625039748843741</v>
      </c>
      <c r="O88" s="230">
        <v>1.542128443441765</v>
      </c>
      <c r="P88" s="230">
        <v>1.1821106905470551</v>
      </c>
      <c r="Q88" s="230">
        <v>1.281095552652638</v>
      </c>
      <c r="R88" s="230">
        <v>1.718941247982289</v>
      </c>
      <c r="S88" s="230">
        <v>1.671741434342267</v>
      </c>
      <c r="T88" s="230">
        <v>1.5715353782773489</v>
      </c>
      <c r="U88" s="230">
        <v>1.5905143065147029</v>
      </c>
      <c r="V88" s="230">
        <v>1.6496484656472019</v>
      </c>
      <c r="W88" s="230">
        <v>1.6586249157998829</v>
      </c>
      <c r="X88" s="230">
        <v>1.457398400988491</v>
      </c>
      <c r="Y88" s="230">
        <v>1.170721344262392</v>
      </c>
      <c r="DA88" s="71" t="s">
        <v>565</v>
      </c>
    </row>
    <row r="89" spans="1:105" ht="12" customHeight="1" x14ac:dyDescent="0.25">
      <c r="A89" s="60" t="s">
        <v>566</v>
      </c>
      <c r="B89" s="262">
        <v>1.006911679385929</v>
      </c>
      <c r="C89" s="262">
        <v>0.45679993311648132</v>
      </c>
      <c r="D89" s="262">
        <v>0.14739630005712651</v>
      </c>
      <c r="E89" s="262">
        <v>0.40036968867594003</v>
      </c>
      <c r="F89" s="262">
        <v>0.50148636734688956</v>
      </c>
      <c r="G89" s="262">
        <v>0.65476921048662384</v>
      </c>
      <c r="H89" s="262">
        <v>0.8438581860528459</v>
      </c>
      <c r="I89" s="262">
        <v>0.78188730294853248</v>
      </c>
      <c r="J89" s="262">
        <v>0.95279153623514434</v>
      </c>
      <c r="K89" s="262">
        <v>0.47686318762264562</v>
      </c>
      <c r="L89" s="262">
        <v>0.53269621074966023</v>
      </c>
      <c r="M89" s="262">
        <v>0.75735372630836251</v>
      </c>
      <c r="N89" s="262">
        <v>1.313131543406036</v>
      </c>
      <c r="O89" s="262">
        <v>1.2480286942322201</v>
      </c>
      <c r="P89" s="262">
        <v>1.261925561035548</v>
      </c>
      <c r="Q89" s="262">
        <v>1.211878962392009</v>
      </c>
      <c r="R89" s="262">
        <v>1.375458943271346</v>
      </c>
      <c r="S89" s="262">
        <v>1.0636331140834081</v>
      </c>
      <c r="T89" s="262">
        <v>1.13617842851068</v>
      </c>
      <c r="U89" s="262">
        <v>1.1536151064653311</v>
      </c>
      <c r="V89" s="262">
        <v>1.224831320755905</v>
      </c>
      <c r="W89" s="262">
        <v>1.1135592260503819</v>
      </c>
      <c r="X89" s="262">
        <v>1.106915774925519</v>
      </c>
      <c r="Y89" s="262">
        <v>0.89230421462210396</v>
      </c>
      <c r="DA89" s="72" t="s">
        <v>567</v>
      </c>
    </row>
    <row r="90" spans="1:105" ht="12" customHeight="1" x14ac:dyDescent="0.25">
      <c r="A90" s="57" t="s">
        <v>517</v>
      </c>
      <c r="B90" s="294">
        <v>5.8097946632063771</v>
      </c>
      <c r="C90" s="294">
        <v>2.7624419223703631</v>
      </c>
      <c r="D90" s="294">
        <v>2.2480464389870738</v>
      </c>
      <c r="E90" s="294">
        <v>2.517998846890972</v>
      </c>
      <c r="F90" s="294">
        <v>3.0796888103961502</v>
      </c>
      <c r="G90" s="294">
        <v>3.793856354757783</v>
      </c>
      <c r="H90" s="294">
        <v>4.7315008536388454</v>
      </c>
      <c r="I90" s="294">
        <v>4.7500518644625753</v>
      </c>
      <c r="J90" s="294">
        <v>4.2037822862511529</v>
      </c>
      <c r="K90" s="294">
        <v>2.1604608793646629</v>
      </c>
      <c r="L90" s="294">
        <v>3.217796740369391</v>
      </c>
      <c r="M90" s="294">
        <v>3.720774718467351</v>
      </c>
      <c r="N90" s="294">
        <v>4.5563031408973043</v>
      </c>
      <c r="O90" s="294">
        <v>5.351326679578178</v>
      </c>
      <c r="P90" s="294">
        <v>4.6874909740221318</v>
      </c>
      <c r="Q90" s="294">
        <v>4.7813511481967588</v>
      </c>
      <c r="R90" s="294">
        <v>5.9348436248117276</v>
      </c>
      <c r="S90" s="294">
        <v>5.246257496390438</v>
      </c>
      <c r="T90" s="294">
        <v>5.1932061242279861</v>
      </c>
      <c r="U90" s="294">
        <v>5.2630487156494681</v>
      </c>
      <c r="V90" s="294">
        <v>5.5130516354037944</v>
      </c>
      <c r="W90" s="294">
        <v>5.3168557278297044</v>
      </c>
      <c r="X90" s="294">
        <v>4.9181756393222091</v>
      </c>
      <c r="Y90" s="294">
        <v>3.956739054171595</v>
      </c>
      <c r="DA90" s="70" t="s">
        <v>568</v>
      </c>
    </row>
    <row r="91" spans="1:105" ht="12" customHeight="1" x14ac:dyDescent="0.25">
      <c r="A91" s="60" t="s">
        <v>519</v>
      </c>
      <c r="B91" s="262">
        <v>3.8786083292464348</v>
      </c>
      <c r="C91" s="262">
        <v>1.886331528332269</v>
      </c>
      <c r="D91" s="262">
        <v>1.965350621494742</v>
      </c>
      <c r="E91" s="262">
        <v>1.7501177237180781</v>
      </c>
      <c r="F91" s="262">
        <v>2.1178729539367711</v>
      </c>
      <c r="G91" s="262">
        <v>2.5380547019646991</v>
      </c>
      <c r="H91" s="262">
        <v>3.113039741240851</v>
      </c>
      <c r="I91" s="262">
        <v>3.2504465812346881</v>
      </c>
      <c r="J91" s="262">
        <v>2.3763946100925479</v>
      </c>
      <c r="K91" s="262">
        <v>1.2458705632933931</v>
      </c>
      <c r="L91" s="262">
        <v>2.1961225822353119</v>
      </c>
      <c r="M91" s="262">
        <v>2.2682231231652499</v>
      </c>
      <c r="N91" s="262">
        <v>2.0378084772302771</v>
      </c>
      <c r="O91" s="262">
        <v>2.9576947374390272</v>
      </c>
      <c r="P91" s="262">
        <v>2.2672058111438829</v>
      </c>
      <c r="Q91" s="262">
        <v>2.4570518690263259</v>
      </c>
      <c r="R91" s="262">
        <v>3.2968093577064481</v>
      </c>
      <c r="S91" s="262">
        <v>3.2062834089731349</v>
      </c>
      <c r="T91" s="262">
        <v>3.0140951862974248</v>
      </c>
      <c r="U91" s="262">
        <v>3.0504954462164848</v>
      </c>
      <c r="V91" s="262">
        <v>3.1639106367687879</v>
      </c>
      <c r="W91" s="262">
        <v>3.1811268417420999</v>
      </c>
      <c r="X91" s="262">
        <v>2.7951884288803681</v>
      </c>
      <c r="Y91" s="262">
        <v>2.245361839772837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8.0857323478284573E-2</v>
      </c>
      <c r="C93" s="297">
        <v>3.6477062489871107E-2</v>
      </c>
      <c r="D93" s="297">
        <v>3.6684025859831347E-2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3.7977510057681498</v>
      </c>
      <c r="C95" s="297">
        <v>1.8498544658423981</v>
      </c>
      <c r="D95" s="297">
        <v>1.9286665956349101</v>
      </c>
      <c r="E95" s="297">
        <v>1.7501177237180781</v>
      </c>
      <c r="F95" s="297">
        <v>2.1178729539367711</v>
      </c>
      <c r="G95" s="297">
        <v>2.5380547019646991</v>
      </c>
      <c r="H95" s="297">
        <v>3.113039741240851</v>
      </c>
      <c r="I95" s="297">
        <v>3.2504465812346881</v>
      </c>
      <c r="J95" s="297">
        <v>2.3763946100925479</v>
      </c>
      <c r="K95" s="297">
        <v>1.2458705632933931</v>
      </c>
      <c r="L95" s="297">
        <v>2.1961225822353119</v>
      </c>
      <c r="M95" s="297">
        <v>2.2682231231652499</v>
      </c>
      <c r="N95" s="297">
        <v>2.0378084772302771</v>
      </c>
      <c r="O95" s="297">
        <v>2.9576947374390272</v>
      </c>
      <c r="P95" s="297">
        <v>2.2672058111438829</v>
      </c>
      <c r="Q95" s="297">
        <v>2.4570518690263259</v>
      </c>
      <c r="R95" s="297">
        <v>3.2968093577064481</v>
      </c>
      <c r="S95" s="297">
        <v>3.2062834089731349</v>
      </c>
      <c r="T95" s="297">
        <v>3.0140951862974248</v>
      </c>
      <c r="U95" s="297">
        <v>3.0504954462164848</v>
      </c>
      <c r="V95" s="297">
        <v>3.1639106367687879</v>
      </c>
      <c r="W95" s="297">
        <v>3.1811268417420999</v>
      </c>
      <c r="X95" s="297">
        <v>2.7951884288803681</v>
      </c>
      <c r="Y95" s="297">
        <v>2.245361839772837</v>
      </c>
      <c r="DA95" s="71" t="s">
        <v>573</v>
      </c>
    </row>
    <row r="96" spans="1:105" ht="12" customHeight="1" x14ac:dyDescent="0.25">
      <c r="A96" s="60" t="s">
        <v>525</v>
      </c>
      <c r="B96" s="262">
        <v>1.9311863339599431</v>
      </c>
      <c r="C96" s="262">
        <v>0.87611039403809388</v>
      </c>
      <c r="D96" s="262">
        <v>0.28269581749233169</v>
      </c>
      <c r="E96" s="262">
        <v>0.76788112317289403</v>
      </c>
      <c r="F96" s="262">
        <v>0.96181585645937906</v>
      </c>
      <c r="G96" s="262">
        <v>1.255801652793084</v>
      </c>
      <c r="H96" s="262">
        <v>1.618461112397994</v>
      </c>
      <c r="I96" s="262">
        <v>1.4996052832278881</v>
      </c>
      <c r="J96" s="262">
        <v>1.827387676158605</v>
      </c>
      <c r="K96" s="262">
        <v>0.9145903160712695</v>
      </c>
      <c r="L96" s="262">
        <v>1.021674158134078</v>
      </c>
      <c r="M96" s="262">
        <v>1.4525515953021011</v>
      </c>
      <c r="N96" s="262">
        <v>2.5184946636670271</v>
      </c>
      <c r="O96" s="262">
        <v>2.3936319421391512</v>
      </c>
      <c r="P96" s="262">
        <v>2.4202851628782489</v>
      </c>
      <c r="Q96" s="262">
        <v>2.324299279170432</v>
      </c>
      <c r="R96" s="262">
        <v>2.6380342671052812</v>
      </c>
      <c r="S96" s="262">
        <v>2.039974087417304</v>
      </c>
      <c r="T96" s="262">
        <v>2.1791109379305609</v>
      </c>
      <c r="U96" s="262">
        <v>2.2125532694329828</v>
      </c>
      <c r="V96" s="262">
        <v>2.3491409986350051</v>
      </c>
      <c r="W96" s="262">
        <v>2.135728886087604</v>
      </c>
      <c r="X96" s="262">
        <v>2.122987210441841</v>
      </c>
      <c r="Y96" s="262">
        <v>1.711377214398758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3.6197069428884712</v>
      </c>
      <c r="C97" s="294">
        <f t="shared" si="1"/>
        <v>1.8167589953513119</v>
      </c>
      <c r="D97" s="294">
        <f t="shared" si="1"/>
        <v>1.5476877228863199</v>
      </c>
      <c r="E97" s="294">
        <f t="shared" si="1"/>
        <v>1.5606140032090008</v>
      </c>
      <c r="F97" s="294">
        <f t="shared" si="1"/>
        <v>1.8617850023910627</v>
      </c>
      <c r="G97" s="294">
        <f t="shared" si="1"/>
        <v>2.2619215063860745</v>
      </c>
      <c r="H97" s="294">
        <f t="shared" si="1"/>
        <v>2.8376304270618746</v>
      </c>
      <c r="I97" s="294">
        <f t="shared" si="1"/>
        <v>2.8277912492481918</v>
      </c>
      <c r="J97" s="294">
        <f t="shared" si="1"/>
        <v>2.5227295015640823</v>
      </c>
      <c r="K97" s="294">
        <f t="shared" si="1"/>
        <v>1.2752464999269397</v>
      </c>
      <c r="L97" s="294">
        <f t="shared" si="1"/>
        <v>1.9422901140561257</v>
      </c>
      <c r="M97" s="294">
        <f t="shared" si="1"/>
        <v>2.1607205185871305</v>
      </c>
      <c r="N97" s="294">
        <f t="shared" si="1"/>
        <v>2.6410034940650209</v>
      </c>
      <c r="O97" s="294">
        <f t="shared" si="1"/>
        <v>3.0754670271266278</v>
      </c>
      <c r="P97" s="294">
        <f t="shared" si="1"/>
        <v>2.6527381648030044</v>
      </c>
      <c r="Q97" s="294">
        <f t="shared" si="1"/>
        <v>2.7150568300953077</v>
      </c>
      <c r="R97" s="294">
        <f t="shared" si="1"/>
        <v>3.3507071317490702</v>
      </c>
      <c r="S97" s="294">
        <f t="shared" si="1"/>
        <v>2.9506852537107529</v>
      </c>
      <c r="T97" s="294">
        <f t="shared" si="1"/>
        <v>2.9012037004326863</v>
      </c>
      <c r="U97" s="294">
        <f t="shared" si="1"/>
        <v>2.9417172347041776</v>
      </c>
      <c r="V97" s="294">
        <f t="shared" si="1"/>
        <v>3.078550287373873</v>
      </c>
      <c r="W97" s="294">
        <f t="shared" si="1"/>
        <v>2.9493130517360711</v>
      </c>
      <c r="X97" s="294">
        <f t="shared" si="1"/>
        <v>2.7248408109180664</v>
      </c>
      <c r="Y97" s="294">
        <f t="shared" si="1"/>
        <v>2.1749970281688098</v>
      </c>
      <c r="DA97" s="70"/>
    </row>
    <row r="98" spans="1:105" ht="12" customHeight="1" x14ac:dyDescent="0.25">
      <c r="A98" s="60" t="s">
        <v>528</v>
      </c>
      <c r="B98" s="262">
        <v>0.88319398092339785</v>
      </c>
      <c r="C98" s="262">
        <v>0.43645436374880853</v>
      </c>
      <c r="D98" s="262">
        <v>0.46115408024652338</v>
      </c>
      <c r="E98" s="262">
        <v>0.39793123970403721</v>
      </c>
      <c r="F98" s="262">
        <v>0.47813762889700978</v>
      </c>
      <c r="G98" s="262">
        <v>0.57077063656816773</v>
      </c>
      <c r="H98" s="262">
        <v>0.70126148933756594</v>
      </c>
      <c r="I98" s="262">
        <v>0.73062980269289035</v>
      </c>
      <c r="J98" s="262">
        <v>0.53538283459167402</v>
      </c>
      <c r="K98" s="262">
        <v>0.27940406328631923</v>
      </c>
      <c r="L98" s="262">
        <v>0.49565721285179692</v>
      </c>
      <c r="M98" s="262">
        <v>0.50649753726973945</v>
      </c>
      <c r="N98" s="262">
        <v>0.45485871612955742</v>
      </c>
      <c r="O98" s="262">
        <v>0.65875256578084573</v>
      </c>
      <c r="P98" s="262">
        <v>0.50291007586193071</v>
      </c>
      <c r="Q98" s="262">
        <v>0.54560091354004758</v>
      </c>
      <c r="R98" s="262">
        <v>0.73109457955624824</v>
      </c>
      <c r="S98" s="262">
        <v>0.71035984890160386</v>
      </c>
      <c r="T98" s="262">
        <v>0.66675529350588136</v>
      </c>
      <c r="U98" s="262">
        <v>0.67512159623552137</v>
      </c>
      <c r="V98" s="262">
        <v>0.70033051315693573</v>
      </c>
      <c r="W98" s="262">
        <v>0.70304980956480123</v>
      </c>
      <c r="X98" s="262">
        <v>0.61870117454412576</v>
      </c>
      <c r="Y98" s="262">
        <v>0.49687709786910589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1.8411939372973932E-2</v>
      </c>
      <c r="C100" s="230">
        <v>8.4399655422807973E-3</v>
      </c>
      <c r="D100" s="230">
        <v>8.6076184168421034E-3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0.86478204155042393</v>
      </c>
      <c r="C101" s="230">
        <v>0.42801439820652781</v>
      </c>
      <c r="D101" s="230">
        <v>0.45254646182968128</v>
      </c>
      <c r="E101" s="230">
        <v>0.39793123970403721</v>
      </c>
      <c r="F101" s="230">
        <v>0.47813762889700978</v>
      </c>
      <c r="G101" s="230">
        <v>0.57077063656816773</v>
      </c>
      <c r="H101" s="230">
        <v>0.70126148933756594</v>
      </c>
      <c r="I101" s="230">
        <v>0.73062980269289035</v>
      </c>
      <c r="J101" s="230">
        <v>0.53538283459167402</v>
      </c>
      <c r="K101" s="230">
        <v>0.27940406328631923</v>
      </c>
      <c r="L101" s="230">
        <v>0.49565721285179692</v>
      </c>
      <c r="M101" s="230">
        <v>0.50649753726973945</v>
      </c>
      <c r="N101" s="230">
        <v>0.45485871612955742</v>
      </c>
      <c r="O101" s="230">
        <v>0.65875256578084573</v>
      </c>
      <c r="P101" s="230">
        <v>0.50291007586193071</v>
      </c>
      <c r="Q101" s="230">
        <v>0.54560091354004758</v>
      </c>
      <c r="R101" s="230">
        <v>0.73109457955624824</v>
      </c>
      <c r="S101" s="230">
        <v>0.71035984890160386</v>
      </c>
      <c r="T101" s="230">
        <v>0.66675529350588136</v>
      </c>
      <c r="U101" s="230">
        <v>0.67512159623552137</v>
      </c>
      <c r="V101" s="230">
        <v>0.70033051315693573</v>
      </c>
      <c r="W101" s="230">
        <v>0.70304980956480123</v>
      </c>
      <c r="X101" s="230">
        <v>0.61870117454412576</v>
      </c>
      <c r="Y101" s="230">
        <v>0.49687709786910589</v>
      </c>
      <c r="DA101" s="71" t="s">
        <v>578</v>
      </c>
    </row>
    <row r="102" spans="1:105" ht="12" customHeight="1" x14ac:dyDescent="0.25">
      <c r="A102" s="60" t="s">
        <v>533</v>
      </c>
      <c r="B102" s="262">
        <v>2.2967644745156268</v>
      </c>
      <c r="C102" s="262">
        <v>1.177592542629637</v>
      </c>
      <c r="D102" s="262">
        <v>1.02020129039719</v>
      </c>
      <c r="E102" s="262">
        <v>0.98808657311820736</v>
      </c>
      <c r="F102" s="262">
        <v>1.166504814405136</v>
      </c>
      <c r="G102" s="262">
        <v>1.4087398137389291</v>
      </c>
      <c r="H102" s="262">
        <v>1.771784947652034</v>
      </c>
      <c r="I102" s="262">
        <v>1.7600827452693319</v>
      </c>
      <c r="J102" s="262">
        <v>1.575650734905981</v>
      </c>
      <c r="K102" s="262">
        <v>0.79073264587943226</v>
      </c>
      <c r="L102" s="262">
        <v>1.216044604467265</v>
      </c>
      <c r="M102" s="262">
        <v>1.3298660879130619</v>
      </c>
      <c r="N102" s="262">
        <v>1.6239922193928999</v>
      </c>
      <c r="O102" s="262">
        <v>1.8835927826750261</v>
      </c>
      <c r="P102" s="262">
        <v>1.612962053714879</v>
      </c>
      <c r="Q102" s="262">
        <v>1.653333393444506</v>
      </c>
      <c r="R102" s="262">
        <v>2.0346067650501731</v>
      </c>
      <c r="S102" s="262">
        <v>1.788364208726035</v>
      </c>
      <c r="T102" s="262">
        <v>1.75240200056013</v>
      </c>
      <c r="U102" s="262">
        <v>1.776923543770597</v>
      </c>
      <c r="V102" s="262">
        <v>1.8582382355688609</v>
      </c>
      <c r="W102" s="262">
        <v>1.7742532088260901</v>
      </c>
      <c r="X102" s="262">
        <v>1.636226886638978</v>
      </c>
      <c r="Y102" s="262">
        <v>1.2994085223709939</v>
      </c>
      <c r="DA102" s="72" t="s">
        <v>579</v>
      </c>
    </row>
    <row r="103" spans="1:105" ht="12" customHeight="1" x14ac:dyDescent="0.25">
      <c r="A103" s="64" t="s">
        <v>28</v>
      </c>
      <c r="B103" s="229">
        <v>0.3153322184828885</v>
      </c>
      <c r="C103" s="229">
        <v>9.0190355171530637E-2</v>
      </c>
      <c r="D103" s="229">
        <v>8.6078539099808615E-2</v>
      </c>
      <c r="E103" s="229">
        <v>0.1112503027657296</v>
      </c>
      <c r="F103" s="229">
        <v>1.467363761034499E-2</v>
      </c>
      <c r="G103" s="229">
        <v>0</v>
      </c>
      <c r="H103" s="229">
        <v>0.1196902983453491</v>
      </c>
      <c r="I103" s="229">
        <v>7.579569561559138E-2</v>
      </c>
      <c r="J103" s="229">
        <v>0.18315086961535171</v>
      </c>
      <c r="K103" s="229">
        <v>8.4859261852773746E-2</v>
      </c>
      <c r="L103" s="229">
        <v>0.10406541322833431</v>
      </c>
      <c r="M103" s="229">
        <v>0.137732942260442</v>
      </c>
      <c r="N103" s="229">
        <v>0.21591219129937211</v>
      </c>
      <c r="O103" s="229">
        <v>0.15313692303280821</v>
      </c>
      <c r="P103" s="229">
        <v>0.16097786049067939</v>
      </c>
      <c r="Q103" s="229">
        <v>0.15006403374567881</v>
      </c>
      <c r="R103" s="229">
        <v>0.14690923093711111</v>
      </c>
      <c r="S103" s="229">
        <v>0.13450385664572459</v>
      </c>
      <c r="T103" s="229">
        <v>0.13626784829713701</v>
      </c>
      <c r="U103" s="229">
        <v>0.1513725987309292</v>
      </c>
      <c r="V103" s="229">
        <v>0.18021158940842311</v>
      </c>
      <c r="W103" s="229">
        <v>0.14699035485404491</v>
      </c>
      <c r="X103" s="229">
        <v>0.13164414261887131</v>
      </c>
      <c r="Y103" s="229">
        <v>0.10411080278784191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2.5271792731346849E-2</v>
      </c>
      <c r="C106" s="229">
        <v>1.061957975595545E-2</v>
      </c>
      <c r="D106" s="229">
        <v>7.875405219593061E-3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1.186979387078184</v>
      </c>
      <c r="C109" s="229">
        <v>0.53854876725280743</v>
      </c>
      <c r="D109" s="229">
        <v>0.41405027442066539</v>
      </c>
      <c r="E109" s="229">
        <v>0.54428882659883193</v>
      </c>
      <c r="F109" s="229">
        <v>0.76131641043680165</v>
      </c>
      <c r="G109" s="229">
        <v>0.96631309048376179</v>
      </c>
      <c r="H109" s="229">
        <v>1.125233830514893</v>
      </c>
      <c r="I109" s="229">
        <v>1.1750134406471671</v>
      </c>
      <c r="J109" s="229">
        <v>0.93499957074412121</v>
      </c>
      <c r="K109" s="229">
        <v>0.50244005101220846</v>
      </c>
      <c r="L109" s="229">
        <v>0.74922244542198002</v>
      </c>
      <c r="M109" s="229">
        <v>0.90607615416469256</v>
      </c>
      <c r="N109" s="229">
        <v>1.0266282843151531</v>
      </c>
      <c r="O109" s="229">
        <v>1.3284584634192971</v>
      </c>
      <c r="P109" s="229">
        <v>1.156309749200167</v>
      </c>
      <c r="Q109" s="229">
        <v>1.192684069269746</v>
      </c>
      <c r="R109" s="229">
        <v>1.538197728495861</v>
      </c>
      <c r="S109" s="229">
        <v>1.3906486401977589</v>
      </c>
      <c r="T109" s="229">
        <v>1.381353968147722</v>
      </c>
      <c r="U109" s="229">
        <v>1.391798340448871</v>
      </c>
      <c r="V109" s="229">
        <v>1.4476284931342529</v>
      </c>
      <c r="W109" s="229">
        <v>1.4381503410211831</v>
      </c>
      <c r="X109" s="229">
        <v>1.3266447615353609</v>
      </c>
      <c r="Y109" s="229">
        <v>1.086430025803502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1.5597661445928101E-2</v>
      </c>
      <c r="N111" s="229">
        <v>1.9065720782874478E-2</v>
      </c>
      <c r="O111" s="229">
        <v>1.257231141297918E-2</v>
      </c>
      <c r="P111" s="229">
        <v>1.207721061397019E-2</v>
      </c>
      <c r="Q111" s="229">
        <v>1.172895615557761E-2</v>
      </c>
      <c r="R111" s="229">
        <v>6.0307209956912541E-3</v>
      </c>
      <c r="S111" s="229">
        <v>1.9049230303507771E-2</v>
      </c>
      <c r="T111" s="229">
        <v>1.970762843720603E-2</v>
      </c>
      <c r="U111" s="229">
        <v>1.356007917961794E-2</v>
      </c>
      <c r="V111" s="229">
        <v>1.5120277533839561E-2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0.76918107622320731</v>
      </c>
      <c r="C112" s="229">
        <v>0.53823384044934286</v>
      </c>
      <c r="D112" s="229">
        <v>0.51219707165712247</v>
      </c>
      <c r="E112" s="229">
        <v>0.3325474437536457</v>
      </c>
      <c r="F112" s="229">
        <v>0.3905147663579896</v>
      </c>
      <c r="G112" s="229">
        <v>0.44242672325516741</v>
      </c>
      <c r="H112" s="229">
        <v>0.52686081879179103</v>
      </c>
      <c r="I112" s="229">
        <v>0.5092736090065737</v>
      </c>
      <c r="J112" s="229">
        <v>0.45750029454650781</v>
      </c>
      <c r="K112" s="229">
        <v>0.2034333330144501</v>
      </c>
      <c r="L112" s="229">
        <v>0.36275674581695039</v>
      </c>
      <c r="M112" s="229">
        <v>0.27045933004199918</v>
      </c>
      <c r="N112" s="229">
        <v>0.36238602299549999</v>
      </c>
      <c r="O112" s="229">
        <v>0.38942508480994142</v>
      </c>
      <c r="P112" s="229">
        <v>0.28359723341006238</v>
      </c>
      <c r="Q112" s="229">
        <v>0.29885633427350372</v>
      </c>
      <c r="R112" s="229">
        <v>0.34346908462150932</v>
      </c>
      <c r="S112" s="229">
        <v>0.24416248157904341</v>
      </c>
      <c r="T112" s="229">
        <v>0.21507255567806469</v>
      </c>
      <c r="U112" s="229">
        <v>0.22019252541117901</v>
      </c>
      <c r="V112" s="229">
        <v>0.21527787549234581</v>
      </c>
      <c r="W112" s="229">
        <v>0.1891125129508627</v>
      </c>
      <c r="X112" s="229">
        <v>0.17793798248474621</v>
      </c>
      <c r="Y112" s="229">
        <v>0.1088676937796504</v>
      </c>
      <c r="DA112" s="73" t="s">
        <v>589</v>
      </c>
    </row>
    <row r="113" spans="1:105" ht="12" customHeight="1" x14ac:dyDescent="0.25">
      <c r="A113" s="61" t="s">
        <v>545</v>
      </c>
      <c r="B113" s="263">
        <v>0.43974848744944639</v>
      </c>
      <c r="C113" s="263">
        <v>0.20271208897286649</v>
      </c>
      <c r="D113" s="263">
        <v>6.6332352242606751E-2</v>
      </c>
      <c r="E113" s="263">
        <v>0.17459619038675639</v>
      </c>
      <c r="F113" s="263">
        <v>0.21714255908891689</v>
      </c>
      <c r="G113" s="263">
        <v>0.28241105607897771</v>
      </c>
      <c r="H113" s="263">
        <v>0.36458399007227471</v>
      </c>
      <c r="I113" s="263">
        <v>0.33707870128596928</v>
      </c>
      <c r="J113" s="263">
        <v>0.41169593206642718</v>
      </c>
      <c r="K113" s="263">
        <v>0.20510979076118821</v>
      </c>
      <c r="L113" s="263">
        <v>0.23058829673706391</v>
      </c>
      <c r="M113" s="263">
        <v>0.32435689340432888</v>
      </c>
      <c r="N113" s="263">
        <v>0.56215255854256341</v>
      </c>
      <c r="O113" s="263">
        <v>0.53312167867075611</v>
      </c>
      <c r="P113" s="263">
        <v>0.5368660352261948</v>
      </c>
      <c r="Q113" s="263">
        <v>0.51612252311075413</v>
      </c>
      <c r="R113" s="263">
        <v>0.58500578714264873</v>
      </c>
      <c r="S113" s="263">
        <v>0.45196119608311419</v>
      </c>
      <c r="T113" s="263">
        <v>0.48204640636667501</v>
      </c>
      <c r="U113" s="263">
        <v>0.48967209469805922</v>
      </c>
      <c r="V113" s="263">
        <v>0.51998153864807628</v>
      </c>
      <c r="W113" s="263">
        <v>0.47201003334517971</v>
      </c>
      <c r="X113" s="263">
        <v>0.46991274973496289</v>
      </c>
      <c r="Y113" s="263">
        <v>0.37871140792871011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70.137275677078179</v>
      </c>
      <c r="C115" s="223">
        <v>78.954935426072026</v>
      </c>
      <c r="D115" s="223">
        <v>68.046846367974979</v>
      </c>
      <c r="E115" s="223">
        <v>83.215488974323435</v>
      </c>
      <c r="F115" s="223">
        <v>77.831085159869886</v>
      </c>
      <c r="G115" s="223">
        <v>81.647166121735182</v>
      </c>
      <c r="H115" s="223">
        <v>82.127168721769252</v>
      </c>
      <c r="I115" s="223">
        <v>79.123216499773889</v>
      </c>
      <c r="J115" s="223">
        <v>60.168126098309642</v>
      </c>
      <c r="K115" s="223">
        <v>54.98415579712114</v>
      </c>
      <c r="L115" s="223">
        <v>57.124656676165728</v>
      </c>
      <c r="M115" s="223">
        <v>56.177111817100077</v>
      </c>
      <c r="N115" s="223">
        <v>52.769536672463254</v>
      </c>
      <c r="O115" s="223">
        <v>62.781730103059878</v>
      </c>
      <c r="P115" s="223">
        <v>57.945682683579683</v>
      </c>
      <c r="Q115" s="223">
        <v>61.477397257557087</v>
      </c>
      <c r="R115" s="223">
        <v>73.406505462464921</v>
      </c>
      <c r="S115" s="223">
        <v>88.017377501920919</v>
      </c>
      <c r="T115" s="223">
        <v>81.721277443911106</v>
      </c>
      <c r="U115" s="223">
        <v>79.176268258438427</v>
      </c>
      <c r="V115" s="223">
        <v>70.129677507511346</v>
      </c>
      <c r="W115" s="223">
        <v>85.617030669622523</v>
      </c>
      <c r="X115" s="223">
        <v>81.20695520126911</v>
      </c>
      <c r="Y115" s="223">
        <v>78.543197764453794</v>
      </c>
      <c r="DA115" s="89" t="s">
        <v>591</v>
      </c>
    </row>
    <row r="116" spans="1:105" ht="12" customHeight="1" x14ac:dyDescent="0.25">
      <c r="A116" s="55" t="s">
        <v>91</v>
      </c>
      <c r="B116" s="259">
        <v>0.1124283909786731</v>
      </c>
      <c r="C116" s="259">
        <v>0.12656289061823281</v>
      </c>
      <c r="D116" s="259">
        <v>0.10907748232961061</v>
      </c>
      <c r="E116" s="259">
        <v>0.13339245700043539</v>
      </c>
      <c r="F116" s="259">
        <v>0.12476138527159369</v>
      </c>
      <c r="G116" s="259">
        <v>0.13087847262987581</v>
      </c>
      <c r="H116" s="259">
        <v>0.13164790542387281</v>
      </c>
      <c r="I116" s="259">
        <v>0.12683264119184379</v>
      </c>
      <c r="J116" s="259">
        <v>9.6448080427038785E-2</v>
      </c>
      <c r="K116" s="259">
        <v>8.8138298870510043E-2</v>
      </c>
      <c r="L116" s="259">
        <v>9.1569471059513727E-2</v>
      </c>
      <c r="M116" s="259">
        <v>9.0050579102877143E-2</v>
      </c>
      <c r="N116" s="259">
        <v>8.4588316890026702E-2</v>
      </c>
      <c r="O116" s="259">
        <v>0.1006376257161784</v>
      </c>
      <c r="P116" s="259">
        <v>9.2885556294899266E-2</v>
      </c>
      <c r="Q116" s="259">
        <v>9.854681107158772E-2</v>
      </c>
      <c r="R116" s="259">
        <v>0.1176688888589167</v>
      </c>
      <c r="S116" s="259">
        <v>0.14108977052753491</v>
      </c>
      <c r="T116" s="259">
        <v>0.13099727132322539</v>
      </c>
      <c r="U116" s="259">
        <v>0.12691768190394501</v>
      </c>
      <c r="V116" s="259">
        <v>0.1124162112929199</v>
      </c>
      <c r="W116" s="259">
        <v>0.13724207143256689</v>
      </c>
      <c r="X116" s="259">
        <v>0.13017282495534749</v>
      </c>
      <c r="Y116" s="259">
        <v>0.12590288490295429</v>
      </c>
      <c r="DA116" s="67" t="s">
        <v>592</v>
      </c>
    </row>
    <row r="117" spans="1:105" ht="12" customHeight="1" x14ac:dyDescent="0.25">
      <c r="A117" s="173" t="s">
        <v>92</v>
      </c>
      <c r="B117" s="224">
        <v>5.611760632079825E-2</v>
      </c>
      <c r="C117" s="224">
        <v>6.317271294831138E-2</v>
      </c>
      <c r="D117" s="224">
        <v>5.4445030819644642E-2</v>
      </c>
      <c r="E117" s="224">
        <v>6.6581628741217341E-2</v>
      </c>
      <c r="F117" s="224">
        <v>6.2273507979286408E-2</v>
      </c>
      <c r="G117" s="224">
        <v>6.5326796363242082E-2</v>
      </c>
      <c r="H117" s="224">
        <v>6.5710851727265013E-2</v>
      </c>
      <c r="I117" s="224">
        <v>6.33073564877496E-2</v>
      </c>
      <c r="J117" s="224">
        <v>4.8141180005217298E-2</v>
      </c>
      <c r="K117" s="224">
        <v>4.3993428303517927E-2</v>
      </c>
      <c r="L117" s="224">
        <v>4.5706066618851522E-2</v>
      </c>
      <c r="M117" s="224">
        <v>4.4947925546793242E-2</v>
      </c>
      <c r="N117" s="224">
        <v>4.2221487163984252E-2</v>
      </c>
      <c r="O117" s="224">
        <v>5.0232353339216981E-2</v>
      </c>
      <c r="P117" s="224">
        <v>4.6362978565034137E-2</v>
      </c>
      <c r="Q117" s="224">
        <v>4.9188742271820671E-2</v>
      </c>
      <c r="R117" s="224">
        <v>5.8733353058864422E-2</v>
      </c>
      <c r="S117" s="224">
        <v>7.0423672610042801E-2</v>
      </c>
      <c r="T117" s="224">
        <v>6.5386093647911744E-2</v>
      </c>
      <c r="U117" s="224">
        <v>6.3349803783858669E-2</v>
      </c>
      <c r="V117" s="224">
        <v>5.6111526941699623E-2</v>
      </c>
      <c r="W117" s="224">
        <v>6.8503128687171372E-2</v>
      </c>
      <c r="X117" s="224">
        <v>6.4974578760057841E-2</v>
      </c>
      <c r="Y117" s="224">
        <v>6.2843277112958146E-2</v>
      </c>
      <c r="DA117" s="177" t="s">
        <v>593</v>
      </c>
    </row>
    <row r="118" spans="1:105" ht="12" customHeight="1" x14ac:dyDescent="0.25">
      <c r="A118" s="173" t="s">
        <v>93</v>
      </c>
      <c r="B118" s="224">
        <v>1.426544089627986</v>
      </c>
      <c r="C118" s="224">
        <v>1.6058892420858519</v>
      </c>
      <c r="D118" s="224">
        <v>1.3840261910207721</v>
      </c>
      <c r="E118" s="224">
        <v>1.692545979520627</v>
      </c>
      <c r="F118" s="224">
        <v>1.583030898367594</v>
      </c>
      <c r="G118" s="224">
        <v>1.660647368199941</v>
      </c>
      <c r="H118" s="224">
        <v>1.670410291915984</v>
      </c>
      <c r="I118" s="224">
        <v>1.6093119637232329</v>
      </c>
      <c r="J118" s="224">
        <v>1.223778423683535</v>
      </c>
      <c r="K118" s="224">
        <v>1.118340022738934</v>
      </c>
      <c r="L118" s="224">
        <v>1.1618763427388139</v>
      </c>
      <c r="M118" s="224">
        <v>1.1426039300976469</v>
      </c>
      <c r="N118" s="224">
        <v>1.0732961884506269</v>
      </c>
      <c r="O118" s="224">
        <v>1.2769373368230521</v>
      </c>
      <c r="P118" s="224">
        <v>1.178575448699887</v>
      </c>
      <c r="Q118" s="224">
        <v>1.250408101211077</v>
      </c>
      <c r="R118" s="224">
        <v>1.4930379815417081</v>
      </c>
      <c r="S118" s="224">
        <v>1.790213099209107</v>
      </c>
      <c r="T118" s="224">
        <v>1.662154741670095</v>
      </c>
      <c r="U118" s="224">
        <v>1.6103910001140389</v>
      </c>
      <c r="V118" s="224">
        <v>1.4263895480698121</v>
      </c>
      <c r="W118" s="224">
        <v>1.741391690712434</v>
      </c>
      <c r="X118" s="224">
        <v>1.651693779958612</v>
      </c>
      <c r="Y118" s="224">
        <v>1.5975147804035721</v>
      </c>
      <c r="DA118" s="177" t="s">
        <v>594</v>
      </c>
    </row>
    <row r="119" spans="1:105" ht="12" customHeight="1" x14ac:dyDescent="0.25">
      <c r="A119" s="173" t="s">
        <v>94</v>
      </c>
      <c r="B119" s="224">
        <v>3.7476130326224377E-2</v>
      </c>
      <c r="C119" s="224">
        <v>4.2187630206077617E-2</v>
      </c>
      <c r="D119" s="224">
        <v>3.6359160776536878E-2</v>
      </c>
      <c r="E119" s="224">
        <v>4.4464152333478488E-2</v>
      </c>
      <c r="F119" s="224">
        <v>4.158712842386459E-2</v>
      </c>
      <c r="G119" s="224">
        <v>4.3626157543291973E-2</v>
      </c>
      <c r="H119" s="224">
        <v>4.3882635141290927E-2</v>
      </c>
      <c r="I119" s="224">
        <v>4.227754706394795E-2</v>
      </c>
      <c r="J119" s="224">
        <v>3.2149360142346282E-2</v>
      </c>
      <c r="K119" s="224">
        <v>2.937943295683669E-2</v>
      </c>
      <c r="L119" s="224">
        <v>3.0523157019837922E-2</v>
      </c>
      <c r="M119" s="224">
        <v>3.0016859700959062E-2</v>
      </c>
      <c r="N119" s="224">
        <v>2.8196105630008919E-2</v>
      </c>
      <c r="O119" s="224">
        <v>3.354587523872616E-2</v>
      </c>
      <c r="P119" s="224">
        <v>3.0961852098299769E-2</v>
      </c>
      <c r="Q119" s="224">
        <v>3.284893702386258E-2</v>
      </c>
      <c r="R119" s="224">
        <v>3.9222962952972257E-2</v>
      </c>
      <c r="S119" s="224">
        <v>4.7029923509178298E-2</v>
      </c>
      <c r="T119" s="224">
        <v>4.3665757107741822E-2</v>
      </c>
      <c r="U119" s="224">
        <v>4.2305893967981692E-2</v>
      </c>
      <c r="V119" s="224">
        <v>3.7472070430973323E-2</v>
      </c>
      <c r="W119" s="224">
        <v>4.5747357144189003E-2</v>
      </c>
      <c r="X119" s="224">
        <v>4.3390941651782512E-2</v>
      </c>
      <c r="Y119" s="224">
        <v>4.1967628300984758E-2</v>
      </c>
      <c r="DA119" s="177" t="s">
        <v>595</v>
      </c>
    </row>
    <row r="120" spans="1:105" ht="12" customHeight="1" x14ac:dyDescent="0.25">
      <c r="A120" s="56" t="s">
        <v>95</v>
      </c>
      <c r="B120" s="260">
        <v>0.18075162249790511</v>
      </c>
      <c r="C120" s="260">
        <v>0.20404412029540189</v>
      </c>
      <c r="D120" s="260">
        <v>0.1745212643787942</v>
      </c>
      <c r="E120" s="260">
        <v>0.21881369758330629</v>
      </c>
      <c r="F120" s="260">
        <v>0.20915777617913869</v>
      </c>
      <c r="G120" s="260">
        <v>0.22146992265098839</v>
      </c>
      <c r="H120" s="260">
        <v>0.22343227676847571</v>
      </c>
      <c r="I120" s="260">
        <v>0.20951389402540779</v>
      </c>
      <c r="J120" s="260">
        <v>0.15963156260551159</v>
      </c>
      <c r="K120" s="260">
        <v>0.14970837732226119</v>
      </c>
      <c r="L120" s="260">
        <v>0.1595327942354173</v>
      </c>
      <c r="M120" s="260">
        <v>0.1643268772015524</v>
      </c>
      <c r="N120" s="260">
        <v>0.1593363413391031</v>
      </c>
      <c r="O120" s="260">
        <v>0.19975800631505231</v>
      </c>
      <c r="P120" s="260">
        <v>0.19075295162635961</v>
      </c>
      <c r="Q120" s="260">
        <v>0.2103933259729471</v>
      </c>
      <c r="R120" s="260">
        <v>0.26624249641122399</v>
      </c>
      <c r="S120" s="260">
        <v>0.32695584074228301</v>
      </c>
      <c r="T120" s="260">
        <v>0.3242093580653822</v>
      </c>
      <c r="U120" s="260">
        <v>0.33756440994863501</v>
      </c>
      <c r="V120" s="260">
        <v>0.324579029289987</v>
      </c>
      <c r="W120" s="260">
        <v>0.4142077074410726</v>
      </c>
      <c r="X120" s="260">
        <v>0.52959745039974782</v>
      </c>
      <c r="Y120" s="260">
        <v>0.64296848300983245</v>
      </c>
      <c r="DA120" s="68" t="s">
        <v>596</v>
      </c>
    </row>
    <row r="121" spans="1:105" ht="12" customHeight="1" x14ac:dyDescent="0.25">
      <c r="A121" s="37" t="s">
        <v>159</v>
      </c>
      <c r="B121" s="226">
        <v>2.5009976827277988E-3</v>
      </c>
      <c r="C121" s="226">
        <v>2.6653277594332072E-3</v>
      </c>
      <c r="D121" s="226">
        <v>2.782077101076811E-3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0.11746822744576969</v>
      </c>
      <c r="C122" s="226">
        <v>0.1351662694903219</v>
      </c>
      <c r="D122" s="226">
        <v>0.1462680020952401</v>
      </c>
      <c r="E122" s="226">
        <v>0.14689326274232581</v>
      </c>
      <c r="F122" s="226">
        <v>0.13741004190720671</v>
      </c>
      <c r="G122" s="226">
        <v>0.13981543301075111</v>
      </c>
      <c r="H122" s="226">
        <v>0.1356156134820137</v>
      </c>
      <c r="I122" s="226">
        <v>0.14068932705308351</v>
      </c>
      <c r="J122" s="226">
        <v>8.6813355227133196E-2</v>
      </c>
      <c r="K122" s="226">
        <v>7.9506872147395005E-2</v>
      </c>
      <c r="L122" s="226">
        <v>9.4619386582414575E-2</v>
      </c>
      <c r="M122" s="226">
        <v>8.0171032789426874E-2</v>
      </c>
      <c r="N122" s="226">
        <v>5.3567169911232178E-2</v>
      </c>
      <c r="O122" s="226">
        <v>7.5259182508538885E-2</v>
      </c>
      <c r="P122" s="226">
        <v>5.8958201709748768E-2</v>
      </c>
      <c r="Q122" s="226">
        <v>6.3864403746341683E-2</v>
      </c>
      <c r="R122" s="226">
        <v>7.7999396262312892E-2</v>
      </c>
      <c r="S122" s="226">
        <v>0.100420867992004</v>
      </c>
      <c r="T122" s="226">
        <v>8.3014025093972876E-2</v>
      </c>
      <c r="U122" s="226">
        <v>7.455889559477491E-2</v>
      </c>
      <c r="V122" s="226">
        <v>6.005023574685877E-2</v>
      </c>
      <c r="W122" s="226">
        <v>7.3371324782530528E-2</v>
      </c>
      <c r="X122" s="226">
        <v>4.8847812693262577E-2</v>
      </c>
      <c r="Y122" s="226">
        <v>3.7484956047609368E-2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1.0488774063513321E-3</v>
      </c>
      <c r="C124" s="226">
        <v>2.1963662017093159E-3</v>
      </c>
      <c r="D124" s="226">
        <v>4.031838164766403E-3</v>
      </c>
      <c r="E124" s="226">
        <v>7.4695913048810269E-3</v>
      </c>
      <c r="F124" s="226">
        <v>9.3440112830577189E-3</v>
      </c>
      <c r="G124" s="226">
        <v>1.2475345579643979E-2</v>
      </c>
      <c r="H124" s="226">
        <v>1.7310465197532768E-2</v>
      </c>
      <c r="I124" s="226">
        <v>3.9170372314603959E-3</v>
      </c>
      <c r="J124" s="226">
        <v>6.0609210277482988E-3</v>
      </c>
      <c r="K124" s="226">
        <v>1.183571865615874E-2</v>
      </c>
      <c r="L124" s="226">
        <v>2.0894834686389939E-2</v>
      </c>
      <c r="M124" s="226">
        <v>3.2814968646432657E-2</v>
      </c>
      <c r="N124" s="226">
        <v>3.9566369213333737E-2</v>
      </c>
      <c r="O124" s="226">
        <v>6.3592341162635638E-2</v>
      </c>
      <c r="P124" s="226">
        <v>6.8855752439318199E-2</v>
      </c>
      <c r="Q124" s="226">
        <v>8.6115062241185272E-2</v>
      </c>
      <c r="R124" s="226">
        <v>0.12582970045610831</v>
      </c>
      <c r="S124" s="226">
        <v>0.16264293876278729</v>
      </c>
      <c r="T124" s="226">
        <v>0.1811783929270786</v>
      </c>
      <c r="U124" s="226">
        <v>0.2089272404727639</v>
      </c>
      <c r="V124" s="226">
        <v>0.21994268256664681</v>
      </c>
      <c r="W124" s="226">
        <v>0.29157671287978199</v>
      </c>
      <c r="X124" s="226">
        <v>0.44364899700034349</v>
      </c>
      <c r="Y124" s="226">
        <v>0.57691312083600699</v>
      </c>
      <c r="DA124" s="69" t="s">
        <v>600</v>
      </c>
    </row>
    <row r="125" spans="1:105" ht="12" customHeight="1" x14ac:dyDescent="0.25">
      <c r="A125" s="37" t="s">
        <v>40</v>
      </c>
      <c r="B125" s="226">
        <v>5.9733519963056238E-2</v>
      </c>
      <c r="C125" s="226">
        <v>6.4016156843937466E-2</v>
      </c>
      <c r="D125" s="226">
        <v>2.143934701771092E-2</v>
      </c>
      <c r="E125" s="226">
        <v>6.4450843536099395E-2</v>
      </c>
      <c r="F125" s="226">
        <v>6.240372298887429E-2</v>
      </c>
      <c r="G125" s="226">
        <v>6.9179144060593264E-2</v>
      </c>
      <c r="H125" s="226">
        <v>7.0506198088929217E-2</v>
      </c>
      <c r="I125" s="226">
        <v>6.4907529740863973E-2</v>
      </c>
      <c r="J125" s="226">
        <v>6.6757286350630163E-2</v>
      </c>
      <c r="K125" s="226">
        <v>5.8365786518707448E-2</v>
      </c>
      <c r="L125" s="226">
        <v>4.4018572966612823E-2</v>
      </c>
      <c r="M125" s="226">
        <v>5.1340875765692899E-2</v>
      </c>
      <c r="N125" s="226">
        <v>6.6202802214537143E-2</v>
      </c>
      <c r="O125" s="226">
        <v>6.0906482643877803E-2</v>
      </c>
      <c r="P125" s="226">
        <v>6.2938997477292619E-2</v>
      </c>
      <c r="Q125" s="226">
        <v>6.0413859985420162E-2</v>
      </c>
      <c r="R125" s="226">
        <v>6.2413399692802803E-2</v>
      </c>
      <c r="S125" s="226">
        <v>6.3892033987491589E-2</v>
      </c>
      <c r="T125" s="226">
        <v>6.0016940044330697E-2</v>
      </c>
      <c r="U125" s="226">
        <v>5.4078273881096151E-2</v>
      </c>
      <c r="V125" s="226">
        <v>4.4586110976481463E-2</v>
      </c>
      <c r="W125" s="226">
        <v>4.9259669778760028E-2</v>
      </c>
      <c r="X125" s="226">
        <v>3.7100640706141663E-2</v>
      </c>
      <c r="Y125" s="226">
        <v>2.8570406126216068E-2</v>
      </c>
      <c r="DA125" s="69" t="s">
        <v>601</v>
      </c>
    </row>
    <row r="126" spans="1:105" ht="12" customHeight="1" x14ac:dyDescent="0.25">
      <c r="A126" s="57" t="s">
        <v>602</v>
      </c>
      <c r="B126" s="294">
        <v>39.82977540968767</v>
      </c>
      <c r="C126" s="294">
        <v>44.256065381620417</v>
      </c>
      <c r="D126" s="294">
        <v>38.099093945505629</v>
      </c>
      <c r="E126" s="294">
        <v>47.115966662582267</v>
      </c>
      <c r="F126" s="294">
        <v>43.794894131453397</v>
      </c>
      <c r="G126" s="294">
        <v>45.977848969967063</v>
      </c>
      <c r="H126" s="294">
        <v>46.466304734209238</v>
      </c>
      <c r="I126" s="294">
        <v>44.725469038463309</v>
      </c>
      <c r="J126" s="294">
        <v>34.144339343837807</v>
      </c>
      <c r="K126" s="294">
        <v>31.22074251588452</v>
      </c>
      <c r="L126" s="294">
        <v>32.353590448398009</v>
      </c>
      <c r="M126" s="294">
        <v>31.962593433086091</v>
      </c>
      <c r="N126" s="294">
        <v>30.02087300176763</v>
      </c>
      <c r="O126" s="294">
        <v>35.681717636605107</v>
      </c>
      <c r="P126" s="294">
        <v>32.992893934175562</v>
      </c>
      <c r="Q126" s="294">
        <v>34.980321350769238</v>
      </c>
      <c r="R126" s="294">
        <v>41.758603297861093</v>
      </c>
      <c r="S126" s="294">
        <v>50.108789294027673</v>
      </c>
      <c r="T126" s="294">
        <v>46.543462840488843</v>
      </c>
      <c r="U126" s="294">
        <v>45.098459697831437</v>
      </c>
      <c r="V126" s="294">
        <v>39.965013910577852</v>
      </c>
      <c r="W126" s="294">
        <v>48.777936601033623</v>
      </c>
      <c r="X126" s="294">
        <v>46.176903953362327</v>
      </c>
      <c r="Y126" s="294">
        <v>44.621644934118059</v>
      </c>
      <c r="DA126" s="70" t="s">
        <v>603</v>
      </c>
    </row>
    <row r="127" spans="1:105" ht="12" customHeight="1" x14ac:dyDescent="0.25">
      <c r="A127" s="60" t="s">
        <v>604</v>
      </c>
      <c r="B127" s="262">
        <v>28.54922551991244</v>
      </c>
      <c r="C127" s="262">
        <v>31.635549487081761</v>
      </c>
      <c r="D127" s="262">
        <v>34.033244139531377</v>
      </c>
      <c r="E127" s="262">
        <v>34.534936803060383</v>
      </c>
      <c r="F127" s="262">
        <v>30.296254390640829</v>
      </c>
      <c r="G127" s="262">
        <v>30.75875437880093</v>
      </c>
      <c r="H127" s="262">
        <v>31.611601058817349</v>
      </c>
      <c r="I127" s="262">
        <v>31.20243360376822</v>
      </c>
      <c r="J127" s="262">
        <v>20.781472849016339</v>
      </c>
      <c r="K127" s="262">
        <v>19.177040227553348</v>
      </c>
      <c r="L127" s="262">
        <v>22.970567642821429</v>
      </c>
      <c r="M127" s="262">
        <v>20.542955353172381</v>
      </c>
      <c r="N127" s="262">
        <v>14.853521007983391</v>
      </c>
      <c r="O127" s="262">
        <v>20.67735864035512</v>
      </c>
      <c r="P127" s="262">
        <v>17.032424793694389</v>
      </c>
      <c r="Q127" s="262">
        <v>19.008460089243599</v>
      </c>
      <c r="R127" s="262">
        <v>24.132094334825339</v>
      </c>
      <c r="S127" s="262">
        <v>31.71177247561042</v>
      </c>
      <c r="T127" s="262">
        <v>28.071080079919749</v>
      </c>
      <c r="U127" s="262">
        <v>27.263621427690921</v>
      </c>
      <c r="V127" s="262">
        <v>24.071202689020311</v>
      </c>
      <c r="W127" s="262">
        <v>30.31345692285127</v>
      </c>
      <c r="X127" s="262">
        <v>27.30824194427688</v>
      </c>
      <c r="Y127" s="262">
        <v>26.31720022258704</v>
      </c>
      <c r="DA127" s="72" t="s">
        <v>605</v>
      </c>
    </row>
    <row r="128" spans="1:105" ht="12" customHeight="1" x14ac:dyDescent="0.25">
      <c r="A128" s="59" t="s">
        <v>28</v>
      </c>
      <c r="B128" s="230">
        <v>5.8932891187646756</v>
      </c>
      <c r="C128" s="230">
        <v>4.4626301863986431</v>
      </c>
      <c r="D128" s="230">
        <v>5.7667472597446121</v>
      </c>
      <c r="E128" s="230">
        <v>5.8608586478430684</v>
      </c>
      <c r="F128" s="230">
        <v>0.5728891227379207</v>
      </c>
      <c r="G128" s="230">
        <v>0</v>
      </c>
      <c r="H128" s="230">
        <v>3.0392229327003091</v>
      </c>
      <c r="I128" s="230">
        <v>1.8907842062644611</v>
      </c>
      <c r="J128" s="230">
        <v>3.403964875210824</v>
      </c>
      <c r="K128" s="230">
        <v>2.7709030856728529</v>
      </c>
      <c r="L128" s="230">
        <v>2.8014480571898579</v>
      </c>
      <c r="M128" s="230">
        <v>2.7106888541282852</v>
      </c>
      <c r="N128" s="230">
        <v>2.581047726239126</v>
      </c>
      <c r="O128" s="230">
        <v>2.1372009575518431</v>
      </c>
      <c r="P128" s="230">
        <v>2.08143102697277</v>
      </c>
      <c r="Q128" s="230">
        <v>2.1243643464323489</v>
      </c>
      <c r="R128" s="230">
        <v>2.1038589863897741</v>
      </c>
      <c r="S128" s="230">
        <v>2.796674895047603</v>
      </c>
      <c r="T128" s="230">
        <v>2.5205131083500549</v>
      </c>
      <c r="U128" s="230">
        <v>2.674340944055956</v>
      </c>
      <c r="V128" s="230">
        <v>2.6648254592581799</v>
      </c>
      <c r="W128" s="230">
        <v>2.810971796722733</v>
      </c>
      <c r="X128" s="230">
        <v>2.4651974563764578</v>
      </c>
      <c r="Y128" s="230">
        <v>2.3013951109461601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0.47230816385292568</v>
      </c>
      <c r="C130" s="230">
        <v>0.52545815010554686</v>
      </c>
      <c r="D130" s="230">
        <v>0.52760504470001746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22.18362823729484</v>
      </c>
      <c r="C132" s="230">
        <v>26.64746115057757</v>
      </c>
      <c r="D132" s="230">
        <v>27.738891835086751</v>
      </c>
      <c r="E132" s="230">
        <v>28.674078155217309</v>
      </c>
      <c r="F132" s="230">
        <v>29.72336526790291</v>
      </c>
      <c r="G132" s="230">
        <v>30.75875437880093</v>
      </c>
      <c r="H132" s="230">
        <v>28.572378126117041</v>
      </c>
      <c r="I132" s="230">
        <v>29.311649397503761</v>
      </c>
      <c r="J132" s="230">
        <v>17.37750797380551</v>
      </c>
      <c r="K132" s="230">
        <v>16.4061371418805</v>
      </c>
      <c r="L132" s="230">
        <v>20.16911958563157</v>
      </c>
      <c r="M132" s="230">
        <v>17.832266499044088</v>
      </c>
      <c r="N132" s="230">
        <v>12.27247328174426</v>
      </c>
      <c r="O132" s="230">
        <v>18.540157682803279</v>
      </c>
      <c r="P132" s="230">
        <v>14.95099376672162</v>
      </c>
      <c r="Q132" s="230">
        <v>16.884095742811251</v>
      </c>
      <c r="R132" s="230">
        <v>22.028235348435562</v>
      </c>
      <c r="S132" s="230">
        <v>28.915097580562819</v>
      </c>
      <c r="T132" s="230">
        <v>25.55056697156969</v>
      </c>
      <c r="U132" s="230">
        <v>24.589280483634958</v>
      </c>
      <c r="V132" s="230">
        <v>21.406377229762128</v>
      </c>
      <c r="W132" s="230">
        <v>27.502485126128541</v>
      </c>
      <c r="X132" s="230">
        <v>24.843044487900421</v>
      </c>
      <c r="Y132" s="230">
        <v>24.01580511164088</v>
      </c>
      <c r="DA132" s="71" t="s">
        <v>610</v>
      </c>
    </row>
    <row r="133" spans="1:105" ht="12" customHeight="1" x14ac:dyDescent="0.25">
      <c r="A133" s="60" t="s">
        <v>611</v>
      </c>
      <c r="B133" s="262">
        <v>11.28054988977523</v>
      </c>
      <c r="C133" s="262">
        <v>12.620515894538659</v>
      </c>
      <c r="D133" s="262">
        <v>4.0658498059742492</v>
      </c>
      <c r="E133" s="262">
        <v>12.581029859521889</v>
      </c>
      <c r="F133" s="262">
        <v>13.498639740812569</v>
      </c>
      <c r="G133" s="262">
        <v>15.21909459116613</v>
      </c>
      <c r="H133" s="262">
        <v>14.854703675391891</v>
      </c>
      <c r="I133" s="262">
        <v>13.52303543469508</v>
      </c>
      <c r="J133" s="262">
        <v>13.36286649482148</v>
      </c>
      <c r="K133" s="262">
        <v>12.04370228833116</v>
      </c>
      <c r="L133" s="262">
        <v>9.3830228055765836</v>
      </c>
      <c r="M133" s="262">
        <v>11.41963807991371</v>
      </c>
      <c r="N133" s="262">
        <v>15.167351993784241</v>
      </c>
      <c r="O133" s="262">
        <v>15.004358996249991</v>
      </c>
      <c r="P133" s="262">
        <v>15.96046914048117</v>
      </c>
      <c r="Q133" s="262">
        <v>15.971861261525641</v>
      </c>
      <c r="R133" s="262">
        <v>17.62650896303575</v>
      </c>
      <c r="S133" s="262">
        <v>18.397016818417239</v>
      </c>
      <c r="T133" s="262">
        <v>18.47238276056909</v>
      </c>
      <c r="U133" s="262">
        <v>17.83483827014053</v>
      </c>
      <c r="V133" s="262">
        <v>15.89381122155755</v>
      </c>
      <c r="W133" s="262">
        <v>18.464479678182339</v>
      </c>
      <c r="X133" s="262">
        <v>18.868662009085462</v>
      </c>
      <c r="Y133" s="262">
        <v>18.304444711531019</v>
      </c>
      <c r="DA133" s="72" t="s">
        <v>612</v>
      </c>
    </row>
    <row r="134" spans="1:105" ht="12" customHeight="1" x14ac:dyDescent="0.25">
      <c r="A134" s="57" t="s">
        <v>613</v>
      </c>
      <c r="B134" s="294">
        <v>19.734822826544441</v>
      </c>
      <c r="C134" s="294">
        <v>22.222445469683642</v>
      </c>
      <c r="D134" s="294">
        <v>18.888567631308579</v>
      </c>
      <c r="E134" s="294">
        <v>23.548613855784719</v>
      </c>
      <c r="F134" s="294">
        <v>22.386594699666421</v>
      </c>
      <c r="G134" s="294">
        <v>23.55973030342653</v>
      </c>
      <c r="H134" s="294">
        <v>23.501493300596419</v>
      </c>
      <c r="I134" s="294">
        <v>22.726739209544569</v>
      </c>
      <c r="J134" s="294">
        <v>17.14544490396564</v>
      </c>
      <c r="K134" s="294">
        <v>15.73346106361814</v>
      </c>
      <c r="L134" s="294">
        <v>16.28786629545279</v>
      </c>
      <c r="M134" s="294">
        <v>16.102223914988109</v>
      </c>
      <c r="N134" s="294">
        <v>15.132853263969629</v>
      </c>
      <c r="O134" s="294">
        <v>18.068944570975411</v>
      </c>
      <c r="P134" s="294">
        <v>16.707836144448809</v>
      </c>
      <c r="Q134" s="294">
        <v>17.71944682282648</v>
      </c>
      <c r="R134" s="294">
        <v>21.190835182628941</v>
      </c>
      <c r="S134" s="294">
        <v>25.404858356021201</v>
      </c>
      <c r="T134" s="294">
        <v>23.607415949385359</v>
      </c>
      <c r="U134" s="294">
        <v>22.849747852579711</v>
      </c>
      <c r="V134" s="294">
        <v>20.213439242868869</v>
      </c>
      <c r="W134" s="294">
        <v>24.72311637617786</v>
      </c>
      <c r="X134" s="294">
        <v>23.429182445891811</v>
      </c>
      <c r="Y134" s="294">
        <v>22.65376324989376</v>
      </c>
      <c r="DA134" s="70" t="s">
        <v>614</v>
      </c>
    </row>
    <row r="135" spans="1:105" ht="12" customHeight="1" x14ac:dyDescent="0.25">
      <c r="A135" s="60" t="s">
        <v>615</v>
      </c>
      <c r="B135" s="262">
        <v>13.174931753783209</v>
      </c>
      <c r="C135" s="262">
        <v>15.17458129586289</v>
      </c>
      <c r="D135" s="262">
        <v>16.513296829430509</v>
      </c>
      <c r="E135" s="262">
        <v>16.367301569215709</v>
      </c>
      <c r="F135" s="262">
        <v>15.395050072954939</v>
      </c>
      <c r="G135" s="262">
        <v>15.76124098600711</v>
      </c>
      <c r="H135" s="262">
        <v>15.46255297977944</v>
      </c>
      <c r="I135" s="262">
        <v>15.55184109018869</v>
      </c>
      <c r="J135" s="262">
        <v>9.6923056626126272</v>
      </c>
      <c r="K135" s="262">
        <v>9.0729974262014927</v>
      </c>
      <c r="L135" s="262">
        <v>11.116348816913471</v>
      </c>
      <c r="M135" s="262">
        <v>9.8160838486359978</v>
      </c>
      <c r="N135" s="262">
        <v>6.7681749243589806</v>
      </c>
      <c r="O135" s="262">
        <v>9.9867613152079304</v>
      </c>
      <c r="P135" s="262">
        <v>8.0811042428164672</v>
      </c>
      <c r="Q135" s="262">
        <v>9.1057106212661694</v>
      </c>
      <c r="R135" s="262">
        <v>11.771522241232161</v>
      </c>
      <c r="S135" s="262">
        <v>15.5263396640875</v>
      </c>
      <c r="T135" s="262">
        <v>13.7015548914961</v>
      </c>
      <c r="U135" s="262">
        <v>13.24385456745442</v>
      </c>
      <c r="V135" s="262">
        <v>11.60038389909046</v>
      </c>
      <c r="W135" s="262">
        <v>14.792082603278811</v>
      </c>
      <c r="X135" s="262">
        <v>13.315705756272891</v>
      </c>
      <c r="Y135" s="262">
        <v>12.855509254503851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0.27465771951945073</v>
      </c>
      <c r="C137" s="297">
        <v>0.29343948392581781</v>
      </c>
      <c r="D137" s="297">
        <v>0.30822704167726578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12.900274034263759</v>
      </c>
      <c r="C139" s="297">
        <v>14.881141811937081</v>
      </c>
      <c r="D139" s="297">
        <v>16.205069787753239</v>
      </c>
      <c r="E139" s="297">
        <v>16.367301569215709</v>
      </c>
      <c r="F139" s="297">
        <v>15.395050072954939</v>
      </c>
      <c r="G139" s="297">
        <v>15.76124098600711</v>
      </c>
      <c r="H139" s="297">
        <v>15.46255297977944</v>
      </c>
      <c r="I139" s="297">
        <v>15.55184109018869</v>
      </c>
      <c r="J139" s="297">
        <v>9.6923056626126272</v>
      </c>
      <c r="K139" s="297">
        <v>9.0729974262014927</v>
      </c>
      <c r="L139" s="297">
        <v>11.116348816913471</v>
      </c>
      <c r="M139" s="297">
        <v>9.8160838486359978</v>
      </c>
      <c r="N139" s="297">
        <v>6.7681749243589806</v>
      </c>
      <c r="O139" s="297">
        <v>9.9867613152079304</v>
      </c>
      <c r="P139" s="297">
        <v>8.0811042428164672</v>
      </c>
      <c r="Q139" s="297">
        <v>9.1057106212661694</v>
      </c>
      <c r="R139" s="297">
        <v>11.771522241232161</v>
      </c>
      <c r="S139" s="297">
        <v>15.5263396640875</v>
      </c>
      <c r="T139" s="297">
        <v>13.7015548914961</v>
      </c>
      <c r="U139" s="297">
        <v>13.24385456745442</v>
      </c>
      <c r="V139" s="297">
        <v>11.60038389909046</v>
      </c>
      <c r="W139" s="297">
        <v>14.792082603278811</v>
      </c>
      <c r="X139" s="297">
        <v>13.315705756272891</v>
      </c>
      <c r="Y139" s="297">
        <v>12.855509254503851</v>
      </c>
      <c r="DA139" s="71" t="s">
        <v>620</v>
      </c>
    </row>
    <row r="140" spans="1:105" ht="12" customHeight="1" x14ac:dyDescent="0.25">
      <c r="A140" s="60" t="s">
        <v>621</v>
      </c>
      <c r="B140" s="262">
        <v>6.5598910727612303</v>
      </c>
      <c r="C140" s="262">
        <v>7.0478641738207433</v>
      </c>
      <c r="D140" s="262">
        <v>2.375270801878075</v>
      </c>
      <c r="E140" s="262">
        <v>7.1813122865690158</v>
      </c>
      <c r="F140" s="262">
        <v>6.991544626711474</v>
      </c>
      <c r="G140" s="262">
        <v>7.7984893174194188</v>
      </c>
      <c r="H140" s="262">
        <v>8.0389403208169856</v>
      </c>
      <c r="I140" s="262">
        <v>7.1748981193558787</v>
      </c>
      <c r="J140" s="262">
        <v>7.4531392413530142</v>
      </c>
      <c r="K140" s="262">
        <v>6.660463637416643</v>
      </c>
      <c r="L140" s="262">
        <v>5.1715174785393199</v>
      </c>
      <c r="M140" s="262">
        <v>6.2861400663521136</v>
      </c>
      <c r="N140" s="262">
        <v>8.3646783396106539</v>
      </c>
      <c r="O140" s="262">
        <v>8.0821832557674824</v>
      </c>
      <c r="P140" s="262">
        <v>8.6267319016323398</v>
      </c>
      <c r="Q140" s="262">
        <v>8.6137362015603163</v>
      </c>
      <c r="R140" s="262">
        <v>9.4193129413967895</v>
      </c>
      <c r="S140" s="262">
        <v>9.878518691933694</v>
      </c>
      <c r="T140" s="262">
        <v>9.9058610578892594</v>
      </c>
      <c r="U140" s="262">
        <v>9.6058932851252905</v>
      </c>
      <c r="V140" s="262">
        <v>8.6130553437784183</v>
      </c>
      <c r="W140" s="262">
        <v>9.9310337728990472</v>
      </c>
      <c r="X140" s="262">
        <v>10.113476689618921</v>
      </c>
      <c r="Y140" s="262">
        <v>9.7982539953899206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8.7593596010944808</v>
      </c>
      <c r="C141" s="261">
        <f t="shared" si="2"/>
        <v>10.434567978614094</v>
      </c>
      <c r="D141" s="261">
        <f t="shared" si="2"/>
        <v>9.300755661835403</v>
      </c>
      <c r="E141" s="261">
        <f t="shared" si="2"/>
        <v>10.39511054077737</v>
      </c>
      <c r="F141" s="261">
        <f t="shared" si="2"/>
        <v>9.6287856325285901</v>
      </c>
      <c r="G141" s="261">
        <f t="shared" si="2"/>
        <v>9.987638130954247</v>
      </c>
      <c r="H141" s="261">
        <f t="shared" si="2"/>
        <v>10.024286725986707</v>
      </c>
      <c r="I141" s="261">
        <f t="shared" si="2"/>
        <v>9.6197648492738157</v>
      </c>
      <c r="J141" s="261">
        <f t="shared" si="2"/>
        <v>7.3181932436425363</v>
      </c>
      <c r="K141" s="261">
        <f t="shared" si="2"/>
        <v>6.6003926574264229</v>
      </c>
      <c r="L141" s="261">
        <f t="shared" si="2"/>
        <v>6.9939921006424965</v>
      </c>
      <c r="M141" s="261">
        <f t="shared" si="2"/>
        <v>6.6403482973760477</v>
      </c>
      <c r="N141" s="261">
        <f t="shared" si="2"/>
        <v>6.2281719672522371</v>
      </c>
      <c r="O141" s="261">
        <f t="shared" si="2"/>
        <v>7.3699566980471447</v>
      </c>
      <c r="P141" s="261">
        <f t="shared" si="2"/>
        <v>6.7054138176708395</v>
      </c>
      <c r="Q141" s="261">
        <f t="shared" si="2"/>
        <v>7.1362431664100709</v>
      </c>
      <c r="R141" s="261">
        <f t="shared" si="2"/>
        <v>8.4821612991512048</v>
      </c>
      <c r="S141" s="261">
        <f t="shared" si="2"/>
        <v>10.128017545273904</v>
      </c>
      <c r="T141" s="261">
        <f t="shared" si="2"/>
        <v>9.3439854322225688</v>
      </c>
      <c r="U141" s="261">
        <f t="shared" si="2"/>
        <v>9.0475319183088256</v>
      </c>
      <c r="V141" s="261">
        <f t="shared" si="2"/>
        <v>7.9942559680392336</v>
      </c>
      <c r="W141" s="261">
        <f t="shared" si="2"/>
        <v>9.7088857369936044</v>
      </c>
      <c r="X141" s="261">
        <f t="shared" si="2"/>
        <v>9.1810392262894212</v>
      </c>
      <c r="Y141" s="261">
        <f t="shared" si="2"/>
        <v>8.7965925267116614</v>
      </c>
      <c r="DA141" s="70"/>
    </row>
    <row r="142" spans="1:105" ht="12" customHeight="1" x14ac:dyDescent="0.25">
      <c r="A142" s="60" t="s">
        <v>624</v>
      </c>
      <c r="B142" s="262">
        <v>1.5246561800968521</v>
      </c>
      <c r="C142" s="262">
        <v>1.756063681049117</v>
      </c>
      <c r="D142" s="262">
        <v>1.9109852358465009</v>
      </c>
      <c r="E142" s="262">
        <v>1.894090076166647</v>
      </c>
      <c r="F142" s="262">
        <v>1.781577216131776</v>
      </c>
      <c r="G142" s="262">
        <v>1.8239543038552091</v>
      </c>
      <c r="H142" s="262">
        <v>1.789388924456939</v>
      </c>
      <c r="I142" s="262">
        <v>1.7997217043064839</v>
      </c>
      <c r="J142" s="262">
        <v>1.121632658449762</v>
      </c>
      <c r="K142" s="262">
        <v>1.0499638143392049</v>
      </c>
      <c r="L142" s="262">
        <v>1.286428669275848</v>
      </c>
      <c r="M142" s="262">
        <v>1.13595676879876</v>
      </c>
      <c r="N142" s="262">
        <v>0.78324046903979549</v>
      </c>
      <c r="O142" s="262">
        <v>1.155708252834907</v>
      </c>
      <c r="P142" s="262">
        <v>0.93517793914029435</v>
      </c>
      <c r="Q142" s="262">
        <v>1.0537495170629969</v>
      </c>
      <c r="R142" s="262">
        <v>1.362247977420336</v>
      </c>
      <c r="S142" s="262">
        <v>1.796770576541038</v>
      </c>
      <c r="T142" s="262">
        <v>1.58559913118769</v>
      </c>
      <c r="U142" s="262">
        <v>1.532632205762662</v>
      </c>
      <c r="V142" s="262">
        <v>1.342443159006538</v>
      </c>
      <c r="W142" s="262">
        <v>1.71179939137947</v>
      </c>
      <c r="X142" s="262">
        <v>1.540947114797991</v>
      </c>
      <c r="Y142" s="262">
        <v>1.4876913216300569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3.1784497810122658E-2</v>
      </c>
      <c r="C144" s="230">
        <v>3.3957999252896193E-2</v>
      </c>
      <c r="D144" s="230">
        <v>3.5669275010192639E-2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1.492871682286729</v>
      </c>
      <c r="C145" s="230">
        <v>1.722105681796221</v>
      </c>
      <c r="D145" s="230">
        <v>1.8753159608363079</v>
      </c>
      <c r="E145" s="230">
        <v>1.894090076166647</v>
      </c>
      <c r="F145" s="230">
        <v>1.781577216131776</v>
      </c>
      <c r="G145" s="230">
        <v>1.8239543038552091</v>
      </c>
      <c r="H145" s="230">
        <v>1.789388924456939</v>
      </c>
      <c r="I145" s="230">
        <v>1.7997217043064839</v>
      </c>
      <c r="J145" s="230">
        <v>1.121632658449762</v>
      </c>
      <c r="K145" s="230">
        <v>1.0499638143392049</v>
      </c>
      <c r="L145" s="230">
        <v>1.286428669275848</v>
      </c>
      <c r="M145" s="230">
        <v>1.13595676879876</v>
      </c>
      <c r="N145" s="230">
        <v>0.78324046903979549</v>
      </c>
      <c r="O145" s="230">
        <v>1.155708252834907</v>
      </c>
      <c r="P145" s="230">
        <v>0.93517793914029435</v>
      </c>
      <c r="Q145" s="230">
        <v>1.0537495170629969</v>
      </c>
      <c r="R145" s="230">
        <v>1.362247977420336</v>
      </c>
      <c r="S145" s="230">
        <v>1.796770576541038</v>
      </c>
      <c r="T145" s="230">
        <v>1.58559913118769</v>
      </c>
      <c r="U145" s="230">
        <v>1.532632205762662</v>
      </c>
      <c r="V145" s="230">
        <v>1.342443159006538</v>
      </c>
      <c r="W145" s="230">
        <v>1.71179939137947</v>
      </c>
      <c r="X145" s="230">
        <v>1.540947114797991</v>
      </c>
      <c r="Y145" s="230">
        <v>1.4876913216300569</v>
      </c>
      <c r="DA145" s="71" t="s">
        <v>628</v>
      </c>
    </row>
    <row r="146" spans="1:105" ht="12" customHeight="1" x14ac:dyDescent="0.25">
      <c r="A146" s="60" t="s">
        <v>629</v>
      </c>
      <c r="B146" s="262">
        <v>6.4755663983731591</v>
      </c>
      <c r="C146" s="262">
        <v>7.8628970617997238</v>
      </c>
      <c r="D146" s="262">
        <v>7.1148945195959072</v>
      </c>
      <c r="E146" s="262">
        <v>7.6699700756188527</v>
      </c>
      <c r="F146" s="262">
        <v>7.0381187055163297</v>
      </c>
      <c r="G146" s="262">
        <v>7.2612112256900359</v>
      </c>
      <c r="H146" s="262">
        <v>7.3045992413080914</v>
      </c>
      <c r="I146" s="262">
        <v>6.9897350292459759</v>
      </c>
      <c r="J146" s="262">
        <v>5.3340532858902039</v>
      </c>
      <c r="K146" s="262">
        <v>4.7796531581064112</v>
      </c>
      <c r="L146" s="262">
        <v>5.1090945943747812</v>
      </c>
      <c r="M146" s="262">
        <v>4.776934075268958</v>
      </c>
      <c r="N146" s="262">
        <v>4.4769372221625847</v>
      </c>
      <c r="O146" s="262">
        <v>5.2789456383462561</v>
      </c>
      <c r="P146" s="262">
        <v>4.7719157085542907</v>
      </c>
      <c r="Q146" s="262">
        <v>5.0856773941386368</v>
      </c>
      <c r="R146" s="262">
        <v>6.0298724807797939</v>
      </c>
      <c r="S146" s="262">
        <v>7.1880649883378576</v>
      </c>
      <c r="T146" s="262">
        <v>6.612040151897923</v>
      </c>
      <c r="U146" s="262">
        <v>6.4032670425468243</v>
      </c>
      <c r="V146" s="262">
        <v>5.6550753454297356</v>
      </c>
      <c r="W146" s="262">
        <v>6.8478271084834983</v>
      </c>
      <c r="X146" s="262">
        <v>6.4697198450343238</v>
      </c>
      <c r="Y146" s="262">
        <v>6.1750077787312074</v>
      </c>
      <c r="DA146" s="72" t="s">
        <v>630</v>
      </c>
    </row>
    <row r="147" spans="1:105" ht="12" customHeight="1" x14ac:dyDescent="0.25">
      <c r="A147" s="64" t="s">
        <v>28</v>
      </c>
      <c r="B147" s="229">
        <v>0.88905708051013443</v>
      </c>
      <c r="C147" s="229">
        <v>0.60220955297263468</v>
      </c>
      <c r="D147" s="229">
        <v>0.60031263620301101</v>
      </c>
      <c r="E147" s="229">
        <v>0.86357462628388815</v>
      </c>
      <c r="F147" s="229">
        <v>8.8533542312041302E-2</v>
      </c>
      <c r="G147" s="229">
        <v>0</v>
      </c>
      <c r="H147" s="229">
        <v>0.49345134331566798</v>
      </c>
      <c r="I147" s="229">
        <v>0.30100393298798828</v>
      </c>
      <c r="J147" s="229">
        <v>0.62002097053806071</v>
      </c>
      <c r="K147" s="229">
        <v>0.51293928614531081</v>
      </c>
      <c r="L147" s="229">
        <v>0.4372208373221505</v>
      </c>
      <c r="M147" s="229">
        <v>0.49474243395698148</v>
      </c>
      <c r="N147" s="229">
        <v>0.59521549081571534</v>
      </c>
      <c r="O147" s="229">
        <v>0.42918060599369029</v>
      </c>
      <c r="P147" s="229">
        <v>0.47624975394537239</v>
      </c>
      <c r="Q147" s="229">
        <v>0.46159913488692988</v>
      </c>
      <c r="R147" s="229">
        <v>0.43538827453882217</v>
      </c>
      <c r="S147" s="229">
        <v>0.54061832485468742</v>
      </c>
      <c r="T147" s="229">
        <v>0.51415627468207115</v>
      </c>
      <c r="U147" s="229">
        <v>0.54548164213167727</v>
      </c>
      <c r="V147" s="229">
        <v>0.54842812763041682</v>
      </c>
      <c r="W147" s="229">
        <v>0.56731729814433696</v>
      </c>
      <c r="X147" s="229">
        <v>0.52052727463325288</v>
      </c>
      <c r="Y147" s="229">
        <v>0.49475203986797017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7.1252047675577718E-2</v>
      </c>
      <c r="C150" s="229">
        <v>7.090794093701358E-2</v>
      </c>
      <c r="D150" s="229">
        <v>5.4923158756900577E-2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3.34660515686793</v>
      </c>
      <c r="C153" s="229">
        <v>3.5959411820084601</v>
      </c>
      <c r="D153" s="229">
        <v>2.8875909646868338</v>
      </c>
      <c r="E153" s="229">
        <v>4.2250134007309423</v>
      </c>
      <c r="F153" s="229">
        <v>4.5934103339678494</v>
      </c>
      <c r="G153" s="229">
        <v>4.9807660660411033</v>
      </c>
      <c r="H153" s="229">
        <v>4.6390405311692033</v>
      </c>
      <c r="I153" s="229">
        <v>4.6662764168337798</v>
      </c>
      <c r="J153" s="229">
        <v>3.1652557398332339</v>
      </c>
      <c r="K153" s="229">
        <v>3.0370431638228048</v>
      </c>
      <c r="L153" s="229">
        <v>3.1477861353339329</v>
      </c>
      <c r="M153" s="229">
        <v>3.254663078453448</v>
      </c>
      <c r="N153" s="229">
        <v>2.8301554185361861</v>
      </c>
      <c r="O153" s="229">
        <v>3.7231295828347779</v>
      </c>
      <c r="P153" s="229">
        <v>3.420919074602188</v>
      </c>
      <c r="Q153" s="229">
        <v>3.6687134207079199</v>
      </c>
      <c r="R153" s="229">
        <v>4.5586873652346576</v>
      </c>
      <c r="S153" s="229">
        <v>5.5895061827512178</v>
      </c>
      <c r="T153" s="229">
        <v>5.2120277758510039</v>
      </c>
      <c r="U153" s="229">
        <v>5.0154417023235611</v>
      </c>
      <c r="V153" s="229">
        <v>4.4054890509552989</v>
      </c>
      <c r="W153" s="229">
        <v>5.5506197437487339</v>
      </c>
      <c r="X153" s="229">
        <v>5.2456172252778384</v>
      </c>
      <c r="Y153" s="229">
        <v>5.162898153186319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5.6027446020891193E-2</v>
      </c>
      <c r="N155" s="229">
        <v>5.2559386689745559E-2</v>
      </c>
      <c r="O155" s="229">
        <v>3.5235083245128238E-2</v>
      </c>
      <c r="P155" s="229">
        <v>3.5730184049643093E-2</v>
      </c>
      <c r="Q155" s="229">
        <v>3.6078438513234071E-2</v>
      </c>
      <c r="R155" s="229">
        <v>1.7872976339131982E-2</v>
      </c>
      <c r="S155" s="229">
        <v>7.6565559035075198E-2</v>
      </c>
      <c r="T155" s="229">
        <v>7.4359439491532564E-2</v>
      </c>
      <c r="U155" s="229">
        <v>4.886468436392255E-2</v>
      </c>
      <c r="V155" s="229">
        <v>4.6014718167444887E-2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2.168652113319518</v>
      </c>
      <c r="C156" s="229">
        <v>3.593838385881615</v>
      </c>
      <c r="D156" s="229">
        <v>3.572067759949161</v>
      </c>
      <c r="E156" s="229">
        <v>2.5813820486040222</v>
      </c>
      <c r="F156" s="229">
        <v>2.3561748292364388</v>
      </c>
      <c r="G156" s="229">
        <v>2.280445159648933</v>
      </c>
      <c r="H156" s="229">
        <v>2.1721073668232198</v>
      </c>
      <c r="I156" s="229">
        <v>2.0224546794242069</v>
      </c>
      <c r="J156" s="229">
        <v>1.5487765755189089</v>
      </c>
      <c r="K156" s="229">
        <v>1.2296707081382949</v>
      </c>
      <c r="L156" s="229">
        <v>1.5240876217186969</v>
      </c>
      <c r="M156" s="229">
        <v>0.97150111683763762</v>
      </c>
      <c r="N156" s="229">
        <v>0.99900692612093789</v>
      </c>
      <c r="O156" s="229">
        <v>1.091400366272659</v>
      </c>
      <c r="P156" s="229">
        <v>0.8390166959570865</v>
      </c>
      <c r="Q156" s="229">
        <v>0.91928640003055273</v>
      </c>
      <c r="R156" s="229">
        <v>1.017923864667182</v>
      </c>
      <c r="S156" s="229">
        <v>0.98137492169687657</v>
      </c>
      <c r="T156" s="229">
        <v>0.81149666187331582</v>
      </c>
      <c r="U156" s="229">
        <v>0.79347901372766283</v>
      </c>
      <c r="V156" s="229">
        <v>0.6551434486765747</v>
      </c>
      <c r="W156" s="229">
        <v>0.72989006659042732</v>
      </c>
      <c r="X156" s="229">
        <v>0.70357534512323316</v>
      </c>
      <c r="Y156" s="229">
        <v>0.51735758567691759</v>
      </c>
      <c r="DA156" s="73" t="s">
        <v>640</v>
      </c>
    </row>
    <row r="157" spans="1:105" ht="12" customHeight="1" x14ac:dyDescent="0.25">
      <c r="A157" s="61" t="s">
        <v>641</v>
      </c>
      <c r="B157" s="263">
        <v>0.75913702262446991</v>
      </c>
      <c r="C157" s="263">
        <v>0.81560723576525329</v>
      </c>
      <c r="D157" s="263">
        <v>0.27487590639299492</v>
      </c>
      <c r="E157" s="263">
        <v>0.83105038899187178</v>
      </c>
      <c r="F157" s="263">
        <v>0.80908971088048487</v>
      </c>
      <c r="G157" s="263">
        <v>0.90247260140900143</v>
      </c>
      <c r="H157" s="263">
        <v>0.93029856022167723</v>
      </c>
      <c r="I157" s="263">
        <v>0.83030811572135732</v>
      </c>
      <c r="J157" s="263">
        <v>0.8625072993025702</v>
      </c>
      <c r="K157" s="263">
        <v>0.77077568498080706</v>
      </c>
      <c r="L157" s="263">
        <v>0.59846883699186726</v>
      </c>
      <c r="M157" s="263">
        <v>0.72745745330832978</v>
      </c>
      <c r="N157" s="263">
        <v>0.96799427604985699</v>
      </c>
      <c r="O157" s="263">
        <v>0.93530280686598133</v>
      </c>
      <c r="P157" s="263">
        <v>0.9983201699762545</v>
      </c>
      <c r="Q157" s="263">
        <v>0.99681625520843731</v>
      </c>
      <c r="R157" s="263">
        <v>1.0900408409510749</v>
      </c>
      <c r="S157" s="263">
        <v>1.1431819803950081</v>
      </c>
      <c r="T157" s="263">
        <v>1.146346149136956</v>
      </c>
      <c r="U157" s="263">
        <v>1.11163266999934</v>
      </c>
      <c r="V157" s="263">
        <v>0.99673746360296034</v>
      </c>
      <c r="W157" s="263">
        <v>1.149259237130636</v>
      </c>
      <c r="X157" s="263">
        <v>1.170372266457105</v>
      </c>
      <c r="Y157" s="263">
        <v>1.1338934263503979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0.99999999999999978</v>
      </c>
      <c r="D187" s="232">
        <f t="shared" si="25"/>
        <v>1.0000000000000002</v>
      </c>
      <c r="E187" s="232">
        <f t="shared" si="25"/>
        <v>1.0000000000000002</v>
      </c>
      <c r="F187" s="232">
        <f t="shared" si="25"/>
        <v>0.99999999999999989</v>
      </c>
      <c r="G187" s="232">
        <f t="shared" si="25"/>
        <v>1.0000000000000002</v>
      </c>
      <c r="H187" s="232">
        <f t="shared" si="25"/>
        <v>0.99999999999999989</v>
      </c>
      <c r="I187" s="232">
        <f t="shared" si="25"/>
        <v>1.0000000000000004</v>
      </c>
      <c r="J187" s="232">
        <f t="shared" si="25"/>
        <v>0.99999999999999978</v>
      </c>
      <c r="K187" s="232">
        <f t="shared" si="25"/>
        <v>1</v>
      </c>
      <c r="L187" s="232">
        <f t="shared" si="25"/>
        <v>0.99999999999999989</v>
      </c>
      <c r="M187" s="232">
        <f t="shared" si="25"/>
        <v>0.99999999999999989</v>
      </c>
      <c r="N187" s="232">
        <f t="shared" si="25"/>
        <v>1</v>
      </c>
      <c r="O187" s="232">
        <f t="shared" si="25"/>
        <v>1</v>
      </c>
      <c r="P187" s="232">
        <f t="shared" si="25"/>
        <v>1</v>
      </c>
      <c r="Q187" s="232">
        <f t="shared" si="25"/>
        <v>0.99999999999999944</v>
      </c>
      <c r="R187" s="232">
        <f t="shared" si="25"/>
        <v>0.99999999999999967</v>
      </c>
      <c r="S187" s="232">
        <f t="shared" si="25"/>
        <v>0.99999999999999978</v>
      </c>
      <c r="T187" s="232">
        <f t="shared" si="25"/>
        <v>1.0000000000000002</v>
      </c>
      <c r="U187" s="232">
        <f t="shared" si="25"/>
        <v>0.99999999999999956</v>
      </c>
      <c r="V187" s="232">
        <f t="shared" si="25"/>
        <v>0.99999999999999978</v>
      </c>
      <c r="W187" s="232">
        <f t="shared" si="25"/>
        <v>1.0000000000000004</v>
      </c>
      <c r="X187" s="232">
        <f t="shared" si="25"/>
        <v>1.0000000000000004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1.7166637940868919E-3</v>
      </c>
      <c r="C188" s="299">
        <f t="shared" si="26"/>
        <v>1.7166637940806083E-3</v>
      </c>
      <c r="D188" s="299">
        <f t="shared" si="26"/>
        <v>1.7166637940744525E-3</v>
      </c>
      <c r="E188" s="299">
        <f t="shared" si="26"/>
        <v>1.7166637940922839E-3</v>
      </c>
      <c r="F188" s="299">
        <f t="shared" si="26"/>
        <v>1.7166637940925216E-3</v>
      </c>
      <c r="G188" s="299">
        <f t="shared" si="26"/>
        <v>1.7166637941038254E-3</v>
      </c>
      <c r="H188" s="299">
        <f t="shared" si="26"/>
        <v>1.7166637941092259E-3</v>
      </c>
      <c r="I188" s="299">
        <f t="shared" si="26"/>
        <v>1.7166637940711706E-3</v>
      </c>
      <c r="J188" s="299">
        <f t="shared" si="26"/>
        <v>1.7166637941090257E-3</v>
      </c>
      <c r="K188" s="299">
        <f t="shared" si="26"/>
        <v>1.7166637940995548E-3</v>
      </c>
      <c r="L188" s="299">
        <f t="shared" si="26"/>
        <v>1.7166637940591708E-3</v>
      </c>
      <c r="M188" s="299">
        <f t="shared" si="26"/>
        <v>1.7166637940739739E-3</v>
      </c>
      <c r="N188" s="299">
        <f t="shared" si="26"/>
        <v>1.7166637940979365E-3</v>
      </c>
      <c r="O188" s="299">
        <f t="shared" si="26"/>
        <v>1.7166637940644297E-3</v>
      </c>
      <c r="P188" s="299">
        <f t="shared" si="26"/>
        <v>1.716663794086051E-3</v>
      </c>
      <c r="Q188" s="299">
        <f t="shared" si="26"/>
        <v>1.7166637941118613E-3</v>
      </c>
      <c r="R188" s="299">
        <f t="shared" si="26"/>
        <v>1.7166637941136973E-3</v>
      </c>
      <c r="S188" s="299">
        <f t="shared" si="26"/>
        <v>1.7166637941164562E-3</v>
      </c>
      <c r="T188" s="299">
        <f t="shared" si="26"/>
        <v>1.7166637941150357E-3</v>
      </c>
      <c r="U188" s="299">
        <f t="shared" si="26"/>
        <v>1.7166637941127016E-3</v>
      </c>
      <c r="V188" s="299">
        <f t="shared" si="26"/>
        <v>1.7166637941156927E-3</v>
      </c>
      <c r="W188" s="299">
        <f t="shared" si="26"/>
        <v>1.7166637941166093E-3</v>
      </c>
      <c r="X188" s="299">
        <f t="shared" si="26"/>
        <v>1.7166637941158939E-3</v>
      </c>
      <c r="Y188" s="299">
        <f t="shared" si="26"/>
        <v>1.7166637941145684E-3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8.9295497286822148E-4</v>
      </c>
      <c r="C189" s="233">
        <f t="shared" si="27"/>
        <v>8.9295497286495326E-4</v>
      </c>
      <c r="D189" s="233">
        <f t="shared" si="27"/>
        <v>8.9295497286175107E-4</v>
      </c>
      <c r="E189" s="233">
        <f t="shared" si="27"/>
        <v>8.9295497287102674E-4</v>
      </c>
      <c r="F189" s="233">
        <f t="shared" si="27"/>
        <v>8.929549728711498E-4</v>
      </c>
      <c r="G189" s="233">
        <f t="shared" si="27"/>
        <v>8.9295497287702997E-4</v>
      </c>
      <c r="H189" s="233">
        <f t="shared" si="27"/>
        <v>8.9295497287983925E-4</v>
      </c>
      <c r="I189" s="233">
        <f t="shared" si="27"/>
        <v>8.9295497286004377E-4</v>
      </c>
      <c r="J189" s="233">
        <f t="shared" si="27"/>
        <v>8.9295497287973495E-4</v>
      </c>
      <c r="K189" s="233">
        <f t="shared" si="27"/>
        <v>8.9295497287480866E-4</v>
      </c>
      <c r="L189" s="233">
        <f t="shared" si="27"/>
        <v>8.929549728538017E-4</v>
      </c>
      <c r="M189" s="233">
        <f t="shared" si="27"/>
        <v>8.929549728615017E-4</v>
      </c>
      <c r="N189" s="233">
        <f t="shared" si="27"/>
        <v>8.9295497287396667E-4</v>
      </c>
      <c r="O189" s="233">
        <f t="shared" si="27"/>
        <v>8.9295497285653779E-4</v>
      </c>
      <c r="P189" s="233">
        <f t="shared" si="27"/>
        <v>8.9295497286778411E-4</v>
      </c>
      <c r="Q189" s="233">
        <f t="shared" si="27"/>
        <v>8.9295497288121033E-4</v>
      </c>
      <c r="R189" s="233">
        <f t="shared" si="27"/>
        <v>8.9295497288216464E-4</v>
      </c>
      <c r="S189" s="233">
        <f t="shared" si="27"/>
        <v>8.9295497288360013E-4</v>
      </c>
      <c r="T189" s="233">
        <f t="shared" si="27"/>
        <v>8.9295497288286157E-4</v>
      </c>
      <c r="U189" s="233">
        <f t="shared" si="27"/>
        <v>8.9295497288164694E-4</v>
      </c>
      <c r="V189" s="233">
        <f t="shared" si="27"/>
        <v>8.9295497288320331E-4</v>
      </c>
      <c r="W189" s="233">
        <f t="shared" si="27"/>
        <v>8.9295497288367938E-4</v>
      </c>
      <c r="X189" s="233">
        <f t="shared" si="27"/>
        <v>8.9295497288330761E-4</v>
      </c>
      <c r="Y189" s="233">
        <f t="shared" si="27"/>
        <v>8.9295497288261773E-4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2.0901299153901182E-2</v>
      </c>
      <c r="C190" s="233">
        <f t="shared" si="28"/>
        <v>2.090129915382468E-2</v>
      </c>
      <c r="D190" s="233">
        <f t="shared" si="28"/>
        <v>2.0901299153749723E-2</v>
      </c>
      <c r="E190" s="233">
        <f t="shared" si="28"/>
        <v>2.0901299153966837E-2</v>
      </c>
      <c r="F190" s="233">
        <f t="shared" si="28"/>
        <v>2.0901299153969731E-2</v>
      </c>
      <c r="G190" s="233">
        <f t="shared" si="28"/>
        <v>2.0901299154107367E-2</v>
      </c>
      <c r="H190" s="233">
        <f t="shared" si="28"/>
        <v>2.0901299154173117E-2</v>
      </c>
      <c r="I190" s="233">
        <f t="shared" si="28"/>
        <v>2.0901299153709769E-2</v>
      </c>
      <c r="J190" s="233">
        <f t="shared" si="28"/>
        <v>2.0901299154170671E-2</v>
      </c>
      <c r="K190" s="233">
        <f t="shared" si="28"/>
        <v>2.0901299154055367E-2</v>
      </c>
      <c r="L190" s="233">
        <f t="shared" si="28"/>
        <v>2.0901299153563667E-2</v>
      </c>
      <c r="M190" s="233">
        <f t="shared" si="28"/>
        <v>2.0901299153743894E-2</v>
      </c>
      <c r="N190" s="233">
        <f t="shared" si="28"/>
        <v>2.0901299154035664E-2</v>
      </c>
      <c r="O190" s="233">
        <f t="shared" si="28"/>
        <v>2.0901299153627706E-2</v>
      </c>
      <c r="P190" s="233">
        <f t="shared" si="28"/>
        <v>2.0901299153890954E-2</v>
      </c>
      <c r="Q190" s="233">
        <f t="shared" si="28"/>
        <v>2.0901299154205202E-2</v>
      </c>
      <c r="R190" s="233">
        <f t="shared" si="28"/>
        <v>2.0901299154227549E-2</v>
      </c>
      <c r="S190" s="233">
        <f t="shared" si="28"/>
        <v>2.0901299154261144E-2</v>
      </c>
      <c r="T190" s="233">
        <f t="shared" si="28"/>
        <v>2.0901299154243862E-2</v>
      </c>
      <c r="U190" s="233">
        <f t="shared" si="28"/>
        <v>2.0901299154215427E-2</v>
      </c>
      <c r="V190" s="233">
        <f t="shared" si="28"/>
        <v>2.0901299154251859E-2</v>
      </c>
      <c r="W190" s="233">
        <f t="shared" si="28"/>
        <v>2.090129915426301E-2</v>
      </c>
      <c r="X190" s="233">
        <f t="shared" si="28"/>
        <v>2.0901299154254309E-2</v>
      </c>
      <c r="Y190" s="233">
        <f t="shared" si="28"/>
        <v>2.0901299154238159E-2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5.7222126469563047E-4</v>
      </c>
      <c r="C191" s="233">
        <f t="shared" si="29"/>
        <v>5.7222126469353622E-4</v>
      </c>
      <c r="D191" s="233">
        <f t="shared" si="29"/>
        <v>5.7222126469148415E-4</v>
      </c>
      <c r="E191" s="233">
        <f t="shared" si="29"/>
        <v>5.7222126469742818E-4</v>
      </c>
      <c r="F191" s="233">
        <f t="shared" si="29"/>
        <v>5.7222126469750744E-4</v>
      </c>
      <c r="G191" s="233">
        <f t="shared" si="29"/>
        <v>5.7222126470127526E-4</v>
      </c>
      <c r="H191" s="233">
        <f t="shared" si="29"/>
        <v>5.7222126470307536E-4</v>
      </c>
      <c r="I191" s="233">
        <f t="shared" si="29"/>
        <v>5.7222126469039019E-4</v>
      </c>
      <c r="J191" s="233">
        <f t="shared" si="29"/>
        <v>5.7222126470300868E-4</v>
      </c>
      <c r="K191" s="233">
        <f t="shared" si="29"/>
        <v>5.7222126469985148E-4</v>
      </c>
      <c r="L191" s="233">
        <f t="shared" si="29"/>
        <v>5.7222126468639025E-4</v>
      </c>
      <c r="M191" s="233">
        <f t="shared" si="29"/>
        <v>5.7222126469132434E-4</v>
      </c>
      <c r="N191" s="233">
        <f t="shared" si="29"/>
        <v>5.7222126469931209E-4</v>
      </c>
      <c r="O191" s="233">
        <f t="shared" si="29"/>
        <v>5.722212646881434E-4</v>
      </c>
      <c r="P191" s="233">
        <f t="shared" si="29"/>
        <v>5.722212646953502E-4</v>
      </c>
      <c r="Q191" s="233">
        <f t="shared" si="29"/>
        <v>5.72221264703954E-4</v>
      </c>
      <c r="R191" s="233">
        <f t="shared" si="29"/>
        <v>5.7222126470456592E-4</v>
      </c>
      <c r="S191" s="233">
        <f t="shared" si="29"/>
        <v>5.7222126470548543E-4</v>
      </c>
      <c r="T191" s="233">
        <f t="shared" si="29"/>
        <v>5.7222126470501207E-4</v>
      </c>
      <c r="U191" s="233">
        <f t="shared" si="29"/>
        <v>5.7222126470423372E-4</v>
      </c>
      <c r="V191" s="233">
        <f t="shared" si="29"/>
        <v>5.7222126470523119E-4</v>
      </c>
      <c r="W191" s="233">
        <f t="shared" si="29"/>
        <v>5.722212647055365E-4</v>
      </c>
      <c r="X191" s="233">
        <f t="shared" si="29"/>
        <v>5.722212647052983E-4</v>
      </c>
      <c r="Y191" s="233">
        <f t="shared" si="29"/>
        <v>5.7222126470485594E-4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2.7511360600903411E-3</v>
      </c>
      <c r="C192" s="300">
        <f t="shared" si="30"/>
        <v>2.71428027612687E-3</v>
      </c>
      <c r="D192" s="300">
        <f t="shared" si="30"/>
        <v>2.6933114765042418E-3</v>
      </c>
      <c r="E192" s="300">
        <f t="shared" si="30"/>
        <v>2.7951920760090287E-3</v>
      </c>
      <c r="F192" s="300">
        <f t="shared" si="30"/>
        <v>2.830585198946833E-3</v>
      </c>
      <c r="G192" s="300">
        <f t="shared" si="30"/>
        <v>2.8590849960914468E-3</v>
      </c>
      <c r="H192" s="300">
        <f t="shared" si="30"/>
        <v>2.886678378642287E-3</v>
      </c>
      <c r="I192" s="300">
        <f t="shared" si="30"/>
        <v>2.8052051126539754E-3</v>
      </c>
      <c r="J192" s="300">
        <f t="shared" si="30"/>
        <v>2.8266197781798082E-3</v>
      </c>
      <c r="K192" s="300">
        <f t="shared" si="30"/>
        <v>2.9020528157998548E-3</v>
      </c>
      <c r="L192" s="300">
        <f t="shared" si="30"/>
        <v>2.9682754166510208E-3</v>
      </c>
      <c r="M192" s="300">
        <f t="shared" si="30"/>
        <v>3.1258954453528172E-3</v>
      </c>
      <c r="N192" s="300">
        <f t="shared" si="30"/>
        <v>3.2264440232794437E-3</v>
      </c>
      <c r="O192" s="300">
        <f t="shared" si="30"/>
        <v>3.3950463654365331E-3</v>
      </c>
      <c r="P192" s="300">
        <f t="shared" si="30"/>
        <v>3.5204237332121342E-3</v>
      </c>
      <c r="Q192" s="300">
        <f t="shared" si="30"/>
        <v>3.6573313352545227E-3</v>
      </c>
      <c r="R192" s="300">
        <f t="shared" si="30"/>
        <v>3.8751886100804041E-3</v>
      </c>
      <c r="S192" s="300">
        <f t="shared" si="30"/>
        <v>3.9731878192164165E-3</v>
      </c>
      <c r="T192" s="300">
        <f t="shared" si="30"/>
        <v>4.2463017907716713E-3</v>
      </c>
      <c r="U192" s="300">
        <f t="shared" si="30"/>
        <v>4.5656949546978151E-3</v>
      </c>
      <c r="V192" s="300">
        <f t="shared" si="30"/>
        <v>4.9618619267227859E-3</v>
      </c>
      <c r="W192" s="300">
        <f t="shared" si="30"/>
        <v>5.1850521114255527E-3</v>
      </c>
      <c r="X192" s="300">
        <f t="shared" si="30"/>
        <v>6.9849318361819004E-3</v>
      </c>
      <c r="Y192" s="300">
        <f t="shared" si="30"/>
        <v>8.7726329201890975E-3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0.23661484811635491</v>
      </c>
      <c r="C193" s="301">
        <f t="shared" si="31"/>
        <v>0.23286346347241968</v>
      </c>
      <c r="D193" s="301">
        <f t="shared" si="31"/>
        <v>0.22962340560375638</v>
      </c>
      <c r="E193" s="301">
        <f t="shared" si="31"/>
        <v>0.23696346793154721</v>
      </c>
      <c r="F193" s="301">
        <f t="shared" si="31"/>
        <v>0.23865423733336255</v>
      </c>
      <c r="G193" s="301">
        <f t="shared" si="31"/>
        <v>0.23958604831811786</v>
      </c>
      <c r="H193" s="301">
        <f t="shared" si="31"/>
        <v>0.23918109191039821</v>
      </c>
      <c r="I193" s="301">
        <f t="shared" si="31"/>
        <v>0.23969988120087352</v>
      </c>
      <c r="J193" s="301">
        <f t="shared" si="31"/>
        <v>0.23915324876653621</v>
      </c>
      <c r="K193" s="301">
        <f t="shared" si="31"/>
        <v>0.24024943556956596</v>
      </c>
      <c r="L193" s="301">
        <f t="shared" si="31"/>
        <v>0.23872467800184119</v>
      </c>
      <c r="M193" s="301">
        <f t="shared" si="31"/>
        <v>0.24128515585248123</v>
      </c>
      <c r="N193" s="301">
        <f t="shared" si="31"/>
        <v>0.24138429601230546</v>
      </c>
      <c r="O193" s="301">
        <f t="shared" si="31"/>
        <v>0.24190965261199016</v>
      </c>
      <c r="P193" s="301">
        <f t="shared" si="31"/>
        <v>0.24289735082883848</v>
      </c>
      <c r="Q193" s="301">
        <f t="shared" si="31"/>
        <v>0.24263944549293523</v>
      </c>
      <c r="R193" s="301">
        <f t="shared" si="31"/>
        <v>0.24296428548495569</v>
      </c>
      <c r="S193" s="301">
        <f t="shared" si="31"/>
        <v>0.2431899763805466</v>
      </c>
      <c r="T193" s="301">
        <f t="shared" si="31"/>
        <v>0.24356375450629147</v>
      </c>
      <c r="U193" s="301">
        <f t="shared" si="31"/>
        <v>0.24345043185759407</v>
      </c>
      <c r="V193" s="301">
        <f t="shared" si="31"/>
        <v>0.24341275324890962</v>
      </c>
      <c r="W193" s="301">
        <f t="shared" si="31"/>
        <v>0.24379065837385566</v>
      </c>
      <c r="X193" s="301">
        <f t="shared" si="31"/>
        <v>0.24341779177870596</v>
      </c>
      <c r="Y193" s="301">
        <f t="shared" si="31"/>
        <v>0.24347788851298813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0.15796364138986338</v>
      </c>
      <c r="C194" s="302">
        <f t="shared" si="32"/>
        <v>0.15901065263582523</v>
      </c>
      <c r="D194" s="302">
        <f t="shared" si="32"/>
        <v>0.20074785604358991</v>
      </c>
      <c r="E194" s="302">
        <f t="shared" si="32"/>
        <v>0.16469982327940993</v>
      </c>
      <c r="F194" s="302">
        <f t="shared" si="32"/>
        <v>0.16412026854288558</v>
      </c>
      <c r="G194" s="302">
        <f t="shared" si="32"/>
        <v>0.16028084344742233</v>
      </c>
      <c r="H194" s="302">
        <f t="shared" si="32"/>
        <v>0.15736660892659832</v>
      </c>
      <c r="I194" s="302">
        <f t="shared" si="32"/>
        <v>0.16402592679056813</v>
      </c>
      <c r="J194" s="302">
        <f t="shared" si="32"/>
        <v>0.1351931314839184</v>
      </c>
      <c r="K194" s="302">
        <f t="shared" si="32"/>
        <v>0.13854437378750284</v>
      </c>
      <c r="L194" s="302">
        <f t="shared" si="32"/>
        <v>0.16292783497459604</v>
      </c>
      <c r="M194" s="302">
        <f t="shared" si="32"/>
        <v>0.14708995066666286</v>
      </c>
      <c r="N194" s="302">
        <f t="shared" si="32"/>
        <v>0.10795922691554423</v>
      </c>
      <c r="O194" s="302">
        <f t="shared" si="32"/>
        <v>0.13370421006003433</v>
      </c>
      <c r="P194" s="302">
        <f t="shared" si="32"/>
        <v>0.11748252708379443</v>
      </c>
      <c r="Q194" s="302">
        <f t="shared" si="32"/>
        <v>0.12468812362228841</v>
      </c>
      <c r="R194" s="302">
        <f t="shared" si="32"/>
        <v>0.13496681304735694</v>
      </c>
      <c r="S194" s="302">
        <f t="shared" si="32"/>
        <v>0.14862709027034859</v>
      </c>
      <c r="T194" s="302">
        <f t="shared" si="32"/>
        <v>0.14136244979551527</v>
      </c>
      <c r="U194" s="302">
        <f t="shared" si="32"/>
        <v>0.14110536950813385</v>
      </c>
      <c r="V194" s="302">
        <f t="shared" si="32"/>
        <v>0.13969326791422196</v>
      </c>
      <c r="W194" s="302">
        <f t="shared" si="32"/>
        <v>0.14586233797162204</v>
      </c>
      <c r="X194" s="302">
        <f t="shared" si="32"/>
        <v>0.13834369588663525</v>
      </c>
      <c r="Y194" s="302">
        <f t="shared" si="32"/>
        <v>0.13816831289876091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7.8651206726491535E-2</v>
      </c>
      <c r="C195" s="302">
        <f t="shared" si="33"/>
        <v>7.3852810836594521E-2</v>
      </c>
      <c r="D195" s="302">
        <f t="shared" si="33"/>
        <v>2.8875549560166559E-2</v>
      </c>
      <c r="E195" s="302">
        <f t="shared" si="33"/>
        <v>7.2263644652137263E-2</v>
      </c>
      <c r="F195" s="302">
        <f t="shared" si="33"/>
        <v>7.4533968790477065E-2</v>
      </c>
      <c r="G195" s="302">
        <f t="shared" si="33"/>
        <v>7.930520487069552E-2</v>
      </c>
      <c r="H195" s="302">
        <f t="shared" si="33"/>
        <v>8.1814482983799897E-2</v>
      </c>
      <c r="I195" s="302">
        <f t="shared" si="33"/>
        <v>7.5673954410305333E-2</v>
      </c>
      <c r="J195" s="302">
        <f t="shared" si="33"/>
        <v>0.10396011728261786</v>
      </c>
      <c r="K195" s="302">
        <f t="shared" si="33"/>
        <v>0.10170506178206309</v>
      </c>
      <c r="L195" s="302">
        <f t="shared" si="33"/>
        <v>7.5796843027245195E-2</v>
      </c>
      <c r="M195" s="302">
        <f t="shared" si="33"/>
        <v>9.4195205185818323E-2</v>
      </c>
      <c r="N195" s="302">
        <f t="shared" si="33"/>
        <v>0.13342506909676122</v>
      </c>
      <c r="O195" s="302">
        <f t="shared" si="33"/>
        <v>0.10820544255195592</v>
      </c>
      <c r="P195" s="302">
        <f t="shared" si="33"/>
        <v>0.12541482374504409</v>
      </c>
      <c r="Q195" s="302">
        <f t="shared" si="33"/>
        <v>0.11795132187064679</v>
      </c>
      <c r="R195" s="302">
        <f t="shared" si="33"/>
        <v>0.10799747243759876</v>
      </c>
      <c r="S195" s="302">
        <f t="shared" si="33"/>
        <v>9.4562886110197905E-2</v>
      </c>
      <c r="T195" s="302">
        <f t="shared" si="33"/>
        <v>0.10220130471077629</v>
      </c>
      <c r="U195" s="302">
        <f t="shared" si="33"/>
        <v>0.1023450623494602</v>
      </c>
      <c r="V195" s="302">
        <f t="shared" si="33"/>
        <v>0.10371948533468765</v>
      </c>
      <c r="W195" s="302">
        <f t="shared" si="33"/>
        <v>9.7928320402233607E-2</v>
      </c>
      <c r="X195" s="302">
        <f t="shared" si="33"/>
        <v>0.1050740958920707</v>
      </c>
      <c r="Y195" s="302">
        <f t="shared" si="33"/>
        <v>0.1053095756142271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0.45381076657387082</v>
      </c>
      <c r="C196" s="301">
        <f t="shared" si="34"/>
        <v>0.44661587261632663</v>
      </c>
      <c r="D196" s="301">
        <f t="shared" si="34"/>
        <v>0.44040166773093076</v>
      </c>
      <c r="E196" s="301">
        <f t="shared" si="34"/>
        <v>0.45447939505105533</v>
      </c>
      <c r="F196" s="301">
        <f t="shared" si="34"/>
        <v>0.45772217277377958</v>
      </c>
      <c r="G196" s="301">
        <f t="shared" si="34"/>
        <v>0.45950932121632276</v>
      </c>
      <c r="H196" s="301">
        <f t="shared" si="34"/>
        <v>0.45873264308610723</v>
      </c>
      <c r="I196" s="301">
        <f t="shared" si="34"/>
        <v>0.45972764474164612</v>
      </c>
      <c r="J196" s="301">
        <f t="shared" si="34"/>
        <v>0.45867924187920733</v>
      </c>
      <c r="K196" s="301">
        <f t="shared" si="34"/>
        <v>0.46078165167027191</v>
      </c>
      <c r="L196" s="301">
        <f t="shared" si="34"/>
        <v>0.4578572730602356</v>
      </c>
      <c r="M196" s="301">
        <f t="shared" si="34"/>
        <v>0.46276809089539911</v>
      </c>
      <c r="N196" s="301">
        <f t="shared" si="34"/>
        <v>0.46295823480346882</v>
      </c>
      <c r="O196" s="301">
        <f t="shared" si="34"/>
        <v>0.46396583209977332</v>
      </c>
      <c r="P196" s="301">
        <f t="shared" si="34"/>
        <v>0.46586016835339328</v>
      </c>
      <c r="Q196" s="301">
        <f t="shared" si="34"/>
        <v>0.46536552391699576</v>
      </c>
      <c r="R196" s="301">
        <f t="shared" si="34"/>
        <v>0.46598854435280601</v>
      </c>
      <c r="S196" s="301">
        <f t="shared" si="34"/>
        <v>0.46642140374076174</v>
      </c>
      <c r="T196" s="301">
        <f t="shared" si="34"/>
        <v>0.4671382841019191</v>
      </c>
      <c r="U196" s="301">
        <f t="shared" si="34"/>
        <v>0.46692093916991267</v>
      </c>
      <c r="V196" s="301">
        <f t="shared" si="34"/>
        <v>0.46684867422784915</v>
      </c>
      <c r="W196" s="301">
        <f t="shared" si="34"/>
        <v>0.46757346988547244</v>
      </c>
      <c r="X196" s="301">
        <f t="shared" si="34"/>
        <v>0.46685833777638591</v>
      </c>
      <c r="Y196" s="301">
        <f t="shared" si="34"/>
        <v>0.46697359911890191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0.30296324072901237</v>
      </c>
      <c r="C197" s="302">
        <f t="shared" si="35"/>
        <v>0.30497133523332592</v>
      </c>
      <c r="D197" s="302">
        <f t="shared" si="35"/>
        <v>0.38502037874818229</v>
      </c>
      <c r="E197" s="302">
        <f t="shared" si="35"/>
        <v>0.31588276751024347</v>
      </c>
      <c r="F197" s="302">
        <f t="shared" si="35"/>
        <v>0.31477122196968499</v>
      </c>
      <c r="G197" s="302">
        <f t="shared" si="35"/>
        <v>0.30740747256999262</v>
      </c>
      <c r="H197" s="302">
        <f t="shared" si="35"/>
        <v>0.30181817412824458</v>
      </c>
      <c r="I197" s="302">
        <f t="shared" si="35"/>
        <v>0.31459028107235781</v>
      </c>
      <c r="J197" s="302">
        <f t="shared" si="35"/>
        <v>0.25929099176425874</v>
      </c>
      <c r="K197" s="302">
        <f t="shared" si="35"/>
        <v>0.26571844063685268</v>
      </c>
      <c r="L197" s="302">
        <f t="shared" si="35"/>
        <v>0.31248421759941059</v>
      </c>
      <c r="M197" s="302">
        <f t="shared" si="35"/>
        <v>0.28210826073994488</v>
      </c>
      <c r="N197" s="302">
        <f t="shared" si="35"/>
        <v>0.20705826331394614</v>
      </c>
      <c r="O197" s="302">
        <f t="shared" si="35"/>
        <v>0.25643534437729165</v>
      </c>
      <c r="P197" s="302">
        <f t="shared" si="35"/>
        <v>0.22532328845531641</v>
      </c>
      <c r="Q197" s="302">
        <f t="shared" si="35"/>
        <v>0.23914311977523395</v>
      </c>
      <c r="R197" s="302">
        <f t="shared" si="35"/>
        <v>0.25885692879651445</v>
      </c>
      <c r="S197" s="302">
        <f t="shared" si="35"/>
        <v>0.28505638723087706</v>
      </c>
      <c r="T197" s="302">
        <f t="shared" si="35"/>
        <v>0.2711233137614279</v>
      </c>
      <c r="U197" s="302">
        <f t="shared" si="35"/>
        <v>0.27063025171051969</v>
      </c>
      <c r="V197" s="302">
        <f t="shared" si="35"/>
        <v>0.26792193939658487</v>
      </c>
      <c r="W197" s="302">
        <f t="shared" si="35"/>
        <v>0.27975378525952899</v>
      </c>
      <c r="X197" s="302">
        <f t="shared" si="35"/>
        <v>0.26533355442725037</v>
      </c>
      <c r="Y197" s="302">
        <f t="shared" si="35"/>
        <v>0.26499718209556933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0.15084752584485853</v>
      </c>
      <c r="C198" s="302">
        <f t="shared" si="36"/>
        <v>0.14164453738300065</v>
      </c>
      <c r="D198" s="302">
        <f t="shared" si="36"/>
        <v>5.5381288982748446E-2</v>
      </c>
      <c r="E198" s="302">
        <f t="shared" si="36"/>
        <v>0.13859662754081187</v>
      </c>
      <c r="F198" s="302">
        <f t="shared" si="36"/>
        <v>0.14295095080409462</v>
      </c>
      <c r="G198" s="302">
        <f t="shared" si="36"/>
        <v>0.1521018486463302</v>
      </c>
      <c r="H198" s="302">
        <f t="shared" si="36"/>
        <v>0.1569144689578626</v>
      </c>
      <c r="I198" s="302">
        <f t="shared" si="36"/>
        <v>0.14513736366928839</v>
      </c>
      <c r="J198" s="302">
        <f t="shared" si="36"/>
        <v>0.1993882501149486</v>
      </c>
      <c r="K198" s="302">
        <f t="shared" si="36"/>
        <v>0.19506321103341917</v>
      </c>
      <c r="L198" s="302">
        <f t="shared" si="36"/>
        <v>0.14537305546082485</v>
      </c>
      <c r="M198" s="302">
        <f t="shared" si="36"/>
        <v>0.18065983015545425</v>
      </c>
      <c r="N198" s="302">
        <f t="shared" si="36"/>
        <v>0.25589997148952265</v>
      </c>
      <c r="O198" s="302">
        <f t="shared" si="36"/>
        <v>0.2075304877224817</v>
      </c>
      <c r="P198" s="302">
        <f t="shared" si="36"/>
        <v>0.24053687989807687</v>
      </c>
      <c r="Q198" s="302">
        <f t="shared" si="36"/>
        <v>0.22622240414176173</v>
      </c>
      <c r="R198" s="302">
        <f t="shared" si="36"/>
        <v>0.2071316155562917</v>
      </c>
      <c r="S198" s="302">
        <f t="shared" si="36"/>
        <v>0.18136501650988474</v>
      </c>
      <c r="T198" s="302">
        <f t="shared" si="36"/>
        <v>0.19601497034049115</v>
      </c>
      <c r="U198" s="302">
        <f t="shared" si="36"/>
        <v>0.19629068745939296</v>
      </c>
      <c r="V198" s="302">
        <f t="shared" si="36"/>
        <v>0.19892673483126413</v>
      </c>
      <c r="W198" s="302">
        <f t="shared" si="36"/>
        <v>0.18781968462594342</v>
      </c>
      <c r="X198" s="302">
        <f t="shared" si="36"/>
        <v>0.20152478334913554</v>
      </c>
      <c r="Y198" s="302">
        <f t="shared" si="36"/>
        <v>0.20197641702333261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0.2827401100641323</v>
      </c>
      <c r="C199" s="301">
        <f t="shared" si="37"/>
        <v>0.29372324444966297</v>
      </c>
      <c r="D199" s="301">
        <f t="shared" si="37"/>
        <v>0.30319847600343147</v>
      </c>
      <c r="E199" s="301">
        <f t="shared" si="37"/>
        <v>0.28167880575576104</v>
      </c>
      <c r="F199" s="301">
        <f t="shared" si="37"/>
        <v>0.27670986550828003</v>
      </c>
      <c r="G199" s="301">
        <f t="shared" si="37"/>
        <v>0.27396240628367852</v>
      </c>
      <c r="H199" s="301">
        <f t="shared" si="37"/>
        <v>0.27511644743898689</v>
      </c>
      <c r="I199" s="301">
        <f t="shared" si="37"/>
        <v>0.27368412975949535</v>
      </c>
      <c r="J199" s="301">
        <f t="shared" si="37"/>
        <v>0.27525775039021422</v>
      </c>
      <c r="K199" s="301">
        <f t="shared" si="37"/>
        <v>0.2719837207586327</v>
      </c>
      <c r="L199" s="301">
        <f t="shared" si="37"/>
        <v>0.2763666343361092</v>
      </c>
      <c r="M199" s="301">
        <f t="shared" si="37"/>
        <v>0.26873771862139606</v>
      </c>
      <c r="N199" s="301">
        <f t="shared" si="37"/>
        <v>0.26834788597523951</v>
      </c>
      <c r="O199" s="301">
        <f t="shared" si="37"/>
        <v>0.26664632973756319</v>
      </c>
      <c r="P199" s="301">
        <f t="shared" si="37"/>
        <v>0.26363891789901595</v>
      </c>
      <c r="Q199" s="301">
        <f t="shared" si="37"/>
        <v>0.26425456006891179</v>
      </c>
      <c r="R199" s="301">
        <f t="shared" si="37"/>
        <v>0.26308884236622954</v>
      </c>
      <c r="S199" s="301">
        <f t="shared" si="37"/>
        <v>0.26233229287350834</v>
      </c>
      <c r="T199" s="301">
        <f t="shared" si="37"/>
        <v>0.26096852041507107</v>
      </c>
      <c r="U199" s="301">
        <f t="shared" si="37"/>
        <v>0.260979794831881</v>
      </c>
      <c r="V199" s="301">
        <f t="shared" si="37"/>
        <v>0.26069357141056232</v>
      </c>
      <c r="W199" s="301">
        <f t="shared" si="37"/>
        <v>0.25936768044327796</v>
      </c>
      <c r="X199" s="301">
        <f t="shared" si="37"/>
        <v>0.25865579942276778</v>
      </c>
      <c r="Y199" s="301">
        <f t="shared" si="37"/>
        <v>0.2566927402619808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6.8987453214925845E-2</v>
      </c>
      <c r="C200" s="302">
        <f t="shared" si="38"/>
        <v>7.0563455088176755E-2</v>
      </c>
      <c r="D200" s="302">
        <f t="shared" si="38"/>
        <v>9.0342006508104949E-2</v>
      </c>
      <c r="E200" s="302">
        <f t="shared" si="38"/>
        <v>7.182352339672779E-2</v>
      </c>
      <c r="F200" s="302">
        <f t="shared" si="38"/>
        <v>7.1063736584311102E-2</v>
      </c>
      <c r="G200" s="302">
        <f t="shared" si="38"/>
        <v>6.9131354288291716E-2</v>
      </c>
      <c r="H200" s="302">
        <f t="shared" si="38"/>
        <v>6.7989322299481139E-2</v>
      </c>
      <c r="I200" s="302">
        <f t="shared" si="38"/>
        <v>7.0713063342111332E-2</v>
      </c>
      <c r="J200" s="302">
        <f t="shared" si="38"/>
        <v>5.8416201402438347E-2</v>
      </c>
      <c r="K200" s="302">
        <f t="shared" si="38"/>
        <v>5.9591111782739521E-2</v>
      </c>
      <c r="L200" s="302">
        <f t="shared" si="38"/>
        <v>7.0526598837597362E-2</v>
      </c>
      <c r="M200" s="302">
        <f t="shared" si="38"/>
        <v>6.2995186782522569E-2</v>
      </c>
      <c r="N200" s="302">
        <f t="shared" si="38"/>
        <v>4.6217422720218941E-2</v>
      </c>
      <c r="O200" s="302">
        <f t="shared" si="38"/>
        <v>5.7114562543294951E-2</v>
      </c>
      <c r="P200" s="302">
        <f t="shared" si="38"/>
        <v>4.998106106359633E-2</v>
      </c>
      <c r="Q200" s="302">
        <f t="shared" si="38"/>
        <v>5.3102950841607439E-2</v>
      </c>
      <c r="R200" s="302">
        <f t="shared" si="38"/>
        <v>5.7403652134549774E-2</v>
      </c>
      <c r="S200" s="302">
        <f t="shared" si="38"/>
        <v>6.3154932466376865E-2</v>
      </c>
      <c r="T200" s="302">
        <f t="shared" si="38"/>
        <v>5.9975844646549828E-2</v>
      </c>
      <c r="U200" s="302">
        <f t="shared" si="38"/>
        <v>5.9894640311966139E-2</v>
      </c>
      <c r="V200" s="302">
        <f t="shared" si="38"/>
        <v>5.9304427603946774E-2</v>
      </c>
      <c r="W200" s="302">
        <f t="shared" si="38"/>
        <v>6.1827413755068825E-2</v>
      </c>
      <c r="X200" s="302">
        <f t="shared" si="38"/>
        <v>5.8730273806930369E-2</v>
      </c>
      <c r="Y200" s="302">
        <f t="shared" si="38"/>
        <v>5.8641341654073274E-2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0.17940331926366834</v>
      </c>
      <c r="C201" s="302">
        <f t="shared" si="39"/>
        <v>0.19038645364957721</v>
      </c>
      <c r="D201" s="302">
        <f t="shared" si="39"/>
        <v>0.19986168520371636</v>
      </c>
      <c r="E201" s="302">
        <f t="shared" si="39"/>
        <v>0.17834201495497248</v>
      </c>
      <c r="F201" s="302">
        <f t="shared" si="39"/>
        <v>0.1733730747074772</v>
      </c>
      <c r="G201" s="302">
        <f t="shared" si="39"/>
        <v>0.17062561548219521</v>
      </c>
      <c r="H201" s="302">
        <f t="shared" si="39"/>
        <v>0.17177965663717848</v>
      </c>
      <c r="I201" s="302">
        <f t="shared" si="39"/>
        <v>0.17034733895997775</v>
      </c>
      <c r="J201" s="302">
        <f t="shared" si="39"/>
        <v>0.17192095958841783</v>
      </c>
      <c r="K201" s="302">
        <f t="shared" si="39"/>
        <v>0.16864692995740643</v>
      </c>
      <c r="L201" s="302">
        <f t="shared" si="39"/>
        <v>0.17302984353731402</v>
      </c>
      <c r="M201" s="302">
        <f t="shared" si="39"/>
        <v>0.16540092782170973</v>
      </c>
      <c r="N201" s="302">
        <f t="shared" si="39"/>
        <v>0.16501109517411069</v>
      </c>
      <c r="O201" s="302">
        <f t="shared" si="39"/>
        <v>0.16330953893845135</v>
      </c>
      <c r="P201" s="302">
        <f t="shared" si="39"/>
        <v>0.16030212709860264</v>
      </c>
      <c r="Q201" s="302">
        <f t="shared" si="39"/>
        <v>0.16091776926694468</v>
      </c>
      <c r="R201" s="302">
        <f t="shared" si="39"/>
        <v>0.15975205156415198</v>
      </c>
      <c r="S201" s="302">
        <f t="shared" si="39"/>
        <v>0.1589955020712647</v>
      </c>
      <c r="T201" s="302">
        <f t="shared" si="39"/>
        <v>0.15763172961291291</v>
      </c>
      <c r="U201" s="302">
        <f t="shared" si="39"/>
        <v>0.15764300402986342</v>
      </c>
      <c r="V201" s="302">
        <f t="shared" si="39"/>
        <v>0.15735678060836455</v>
      </c>
      <c r="W201" s="302">
        <f t="shared" si="39"/>
        <v>0.15603088964102507</v>
      </c>
      <c r="X201" s="302">
        <f t="shared" si="39"/>
        <v>0.15531900862055795</v>
      </c>
      <c r="Y201" s="302">
        <f t="shared" si="39"/>
        <v>0.15335594945985084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3.4349337585538098E-2</v>
      </c>
      <c r="C202" s="303">
        <f t="shared" si="40"/>
        <v>3.2773335711909012E-2</v>
      </c>
      <c r="D202" s="303">
        <f t="shared" si="40"/>
        <v>1.2994784291610238E-2</v>
      </c>
      <c r="E202" s="303">
        <f t="shared" si="40"/>
        <v>3.1513267404060789E-2</v>
      </c>
      <c r="F202" s="303">
        <f t="shared" si="40"/>
        <v>3.2273054216491723E-2</v>
      </c>
      <c r="G202" s="303">
        <f t="shared" si="40"/>
        <v>3.4205436513191613E-2</v>
      </c>
      <c r="H202" s="303">
        <f t="shared" si="40"/>
        <v>3.5347468502327263E-2</v>
      </c>
      <c r="I202" s="303">
        <f t="shared" si="40"/>
        <v>3.2623727457406264E-2</v>
      </c>
      <c r="J202" s="303">
        <f t="shared" si="40"/>
        <v>4.4920589399357995E-2</v>
      </c>
      <c r="K202" s="303">
        <f t="shared" si="40"/>
        <v>4.3745679018486756E-2</v>
      </c>
      <c r="L202" s="303">
        <f t="shared" si="40"/>
        <v>3.2810191961197867E-2</v>
      </c>
      <c r="M202" s="303">
        <f t="shared" si="40"/>
        <v>4.0341604017163732E-2</v>
      </c>
      <c r="N202" s="303">
        <f t="shared" si="40"/>
        <v>5.7119368080909859E-2</v>
      </c>
      <c r="O202" s="303">
        <f t="shared" si="40"/>
        <v>4.6222228255816906E-2</v>
      </c>
      <c r="P202" s="303">
        <f t="shared" si="40"/>
        <v>5.3355729736816987E-2</v>
      </c>
      <c r="Q202" s="303">
        <f t="shared" si="40"/>
        <v>5.0233839960359655E-2</v>
      </c>
      <c r="R202" s="303">
        <f t="shared" si="40"/>
        <v>4.5933138667527788E-2</v>
      </c>
      <c r="S202" s="303">
        <f t="shared" si="40"/>
        <v>4.0181858335866794E-2</v>
      </c>
      <c r="T202" s="303">
        <f t="shared" si="40"/>
        <v>4.3360946155608301E-2</v>
      </c>
      <c r="U202" s="303">
        <f t="shared" si="40"/>
        <v>4.3442150490051457E-2</v>
      </c>
      <c r="V202" s="303">
        <f t="shared" si="40"/>
        <v>4.4032363198250997E-2</v>
      </c>
      <c r="W202" s="303">
        <f t="shared" si="40"/>
        <v>4.1509377047184021E-2</v>
      </c>
      <c r="X202" s="303">
        <f t="shared" si="40"/>
        <v>4.4606516995279469E-2</v>
      </c>
      <c r="Y202" s="303">
        <f t="shared" si="40"/>
        <v>4.4695449148056676E-2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0.99999999999999989</v>
      </c>
      <c r="D204" s="232">
        <f t="shared" si="41"/>
        <v>1.0000000000000002</v>
      </c>
      <c r="E204" s="232">
        <f t="shared" si="41"/>
        <v>0.99999999999999989</v>
      </c>
      <c r="F204" s="232">
        <f t="shared" si="41"/>
        <v>0.99999999999999978</v>
      </c>
      <c r="G204" s="232">
        <f t="shared" si="41"/>
        <v>1</v>
      </c>
      <c r="H204" s="232">
        <f t="shared" si="41"/>
        <v>1.0000000000000002</v>
      </c>
      <c r="I204" s="232">
        <f t="shared" si="41"/>
        <v>0.99999999999999989</v>
      </c>
      <c r="J204" s="232">
        <f t="shared" si="41"/>
        <v>0.99999999999999989</v>
      </c>
      <c r="K204" s="232">
        <f t="shared" si="41"/>
        <v>0.99999999999999989</v>
      </c>
      <c r="L204" s="232">
        <f t="shared" si="41"/>
        <v>1.0000000000000002</v>
      </c>
      <c r="M204" s="232">
        <f t="shared" si="41"/>
        <v>1</v>
      </c>
      <c r="N204" s="232">
        <f t="shared" si="41"/>
        <v>0.99999999999999978</v>
      </c>
      <c r="O204" s="232">
        <f t="shared" si="41"/>
        <v>1.0000000000000002</v>
      </c>
      <c r="P204" s="232">
        <f t="shared" si="41"/>
        <v>1</v>
      </c>
      <c r="Q204" s="232">
        <f t="shared" si="41"/>
        <v>1</v>
      </c>
      <c r="R204" s="232">
        <f t="shared" si="41"/>
        <v>1</v>
      </c>
      <c r="S204" s="232">
        <f t="shared" si="41"/>
        <v>1</v>
      </c>
      <c r="T204" s="232">
        <f t="shared" si="41"/>
        <v>1.0000000000000002</v>
      </c>
      <c r="U204" s="232">
        <f t="shared" si="41"/>
        <v>1.0000000000000002</v>
      </c>
      <c r="V204" s="232">
        <f t="shared" si="41"/>
        <v>1.0000000000000002</v>
      </c>
      <c r="W204" s="232">
        <f t="shared" si="41"/>
        <v>0.99999999999999989</v>
      </c>
      <c r="X204" s="232">
        <f t="shared" si="41"/>
        <v>1.0000000000000002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1.602976304587437E-3</v>
      </c>
      <c r="C205" s="299">
        <f t="shared" si="42"/>
        <v>1.6029763045875404E-3</v>
      </c>
      <c r="D205" s="299">
        <f t="shared" si="42"/>
        <v>1.6029763045851593E-3</v>
      </c>
      <c r="E205" s="299">
        <f t="shared" si="42"/>
        <v>1.6029763045866895E-3</v>
      </c>
      <c r="F205" s="299">
        <f t="shared" si="42"/>
        <v>1.6029763045873773E-3</v>
      </c>
      <c r="G205" s="299">
        <f t="shared" si="42"/>
        <v>1.6029763045876839E-3</v>
      </c>
      <c r="H205" s="299">
        <f t="shared" si="42"/>
        <v>1.6029763045877071E-3</v>
      </c>
      <c r="I205" s="299">
        <f t="shared" si="42"/>
        <v>1.6029763045869885E-3</v>
      </c>
      <c r="J205" s="299">
        <f t="shared" si="42"/>
        <v>1.6029763045877605E-3</v>
      </c>
      <c r="K205" s="299">
        <f t="shared" si="42"/>
        <v>1.6029763045870896E-3</v>
      </c>
      <c r="L205" s="299">
        <f t="shared" si="42"/>
        <v>1.6029763045861682E-3</v>
      </c>
      <c r="M205" s="299">
        <f t="shared" si="42"/>
        <v>1.6029763045857784E-3</v>
      </c>
      <c r="N205" s="299">
        <f t="shared" si="42"/>
        <v>1.6029763045876326E-3</v>
      </c>
      <c r="O205" s="299">
        <f t="shared" si="42"/>
        <v>1.6029763045869532E-3</v>
      </c>
      <c r="P205" s="299">
        <f t="shared" si="42"/>
        <v>1.6029763045870653E-3</v>
      </c>
      <c r="Q205" s="299">
        <f t="shared" si="42"/>
        <v>1.6029763045876813E-3</v>
      </c>
      <c r="R205" s="299">
        <f t="shared" si="42"/>
        <v>1.6029763045876709E-3</v>
      </c>
      <c r="S205" s="299">
        <f t="shared" si="42"/>
        <v>1.6029763045877585E-3</v>
      </c>
      <c r="T205" s="299">
        <f t="shared" si="42"/>
        <v>1.6029763045876829E-3</v>
      </c>
      <c r="U205" s="299">
        <f t="shared" si="42"/>
        <v>1.6029763045875606E-3</v>
      </c>
      <c r="V205" s="299">
        <f t="shared" si="42"/>
        <v>1.6029763045877317E-3</v>
      </c>
      <c r="W205" s="299">
        <f t="shared" si="42"/>
        <v>1.6029763045877421E-3</v>
      </c>
      <c r="X205" s="299">
        <f t="shared" si="42"/>
        <v>1.6029763045876781E-3</v>
      </c>
      <c r="Y205" s="299">
        <f t="shared" si="42"/>
        <v>1.6029763045875632E-3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8.0011100772108045E-4</v>
      </c>
      <c r="C206" s="233">
        <f t="shared" si="43"/>
        <v>8.0011100772113184E-4</v>
      </c>
      <c r="D206" s="233">
        <f t="shared" si="43"/>
        <v>8.0011100771994355E-4</v>
      </c>
      <c r="E206" s="233">
        <f t="shared" si="43"/>
        <v>8.0011100772070737E-4</v>
      </c>
      <c r="F206" s="233">
        <f t="shared" si="43"/>
        <v>8.0011100772105063E-4</v>
      </c>
      <c r="G206" s="233">
        <f t="shared" si="43"/>
        <v>8.0011100772120394E-4</v>
      </c>
      <c r="H206" s="233">
        <f t="shared" si="43"/>
        <v>8.0011100772121456E-4</v>
      </c>
      <c r="I206" s="233">
        <f t="shared" si="43"/>
        <v>8.0011100772085667E-4</v>
      </c>
      <c r="J206" s="233">
        <f t="shared" si="43"/>
        <v>8.001110077212421E-4</v>
      </c>
      <c r="K206" s="233">
        <f t="shared" si="43"/>
        <v>8.0011100772090665E-4</v>
      </c>
      <c r="L206" s="233">
        <f t="shared" si="43"/>
        <v>8.0011100772044705E-4</v>
      </c>
      <c r="M206" s="233">
        <f t="shared" si="43"/>
        <v>8.0011100772025244E-4</v>
      </c>
      <c r="N206" s="233">
        <f t="shared" si="43"/>
        <v>8.0011100772117835E-4</v>
      </c>
      <c r="O206" s="233">
        <f t="shared" si="43"/>
        <v>8.001110077208391E-4</v>
      </c>
      <c r="P206" s="233">
        <f t="shared" si="43"/>
        <v>8.0011100772089472E-4</v>
      </c>
      <c r="Q206" s="233">
        <f t="shared" si="43"/>
        <v>8.001110077212022E-4</v>
      </c>
      <c r="R206" s="233">
        <f t="shared" si="43"/>
        <v>8.0011100772119786E-4</v>
      </c>
      <c r="S206" s="233">
        <f t="shared" si="43"/>
        <v>8.0011100772124069E-4</v>
      </c>
      <c r="T206" s="233">
        <f t="shared" si="43"/>
        <v>8.0011100772120318E-4</v>
      </c>
      <c r="U206" s="233">
        <f t="shared" si="43"/>
        <v>8.0011100772114235E-4</v>
      </c>
      <c r="V206" s="233">
        <f t="shared" si="43"/>
        <v>8.0011100772122779E-4</v>
      </c>
      <c r="W206" s="233">
        <f t="shared" si="43"/>
        <v>8.0011100772123278E-4</v>
      </c>
      <c r="X206" s="233">
        <f t="shared" si="43"/>
        <v>8.001110077212009E-4</v>
      </c>
      <c r="Y206" s="233">
        <f t="shared" si="43"/>
        <v>8.001110077211429E-4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2.0339314235642603E-2</v>
      </c>
      <c r="C207" s="233">
        <f t="shared" si="44"/>
        <v>2.0339314235643904E-2</v>
      </c>
      <c r="D207" s="233">
        <f t="shared" si="44"/>
        <v>2.0339314235613703E-2</v>
      </c>
      <c r="E207" s="233">
        <f t="shared" si="44"/>
        <v>2.0339314235633114E-2</v>
      </c>
      <c r="F207" s="233">
        <f t="shared" si="44"/>
        <v>2.033931423564184E-2</v>
      </c>
      <c r="G207" s="233">
        <f t="shared" si="44"/>
        <v>2.033931423564574E-2</v>
      </c>
      <c r="H207" s="233">
        <f t="shared" si="44"/>
        <v>2.0339314235646021E-2</v>
      </c>
      <c r="I207" s="233">
        <f t="shared" si="44"/>
        <v>2.0339314235636917E-2</v>
      </c>
      <c r="J207" s="233">
        <f t="shared" si="44"/>
        <v>2.0339314235646697E-2</v>
      </c>
      <c r="K207" s="233">
        <f t="shared" si="44"/>
        <v>2.0339314235638187E-2</v>
      </c>
      <c r="L207" s="233">
        <f t="shared" si="44"/>
        <v>2.0339314235626498E-2</v>
      </c>
      <c r="M207" s="233">
        <f t="shared" si="44"/>
        <v>2.0339314235621544E-2</v>
      </c>
      <c r="N207" s="233">
        <f t="shared" si="44"/>
        <v>2.0339314235645081E-2</v>
      </c>
      <c r="O207" s="233">
        <f t="shared" si="44"/>
        <v>2.0339314235636462E-2</v>
      </c>
      <c r="P207" s="233">
        <f t="shared" si="44"/>
        <v>2.0339314235637868E-2</v>
      </c>
      <c r="Q207" s="233">
        <f t="shared" si="44"/>
        <v>2.0339314235645705E-2</v>
      </c>
      <c r="R207" s="233">
        <f t="shared" si="44"/>
        <v>2.0339314235645584E-2</v>
      </c>
      <c r="S207" s="233">
        <f t="shared" si="44"/>
        <v>2.033931423564667E-2</v>
      </c>
      <c r="T207" s="233">
        <f t="shared" si="44"/>
        <v>2.0339314235645726E-2</v>
      </c>
      <c r="U207" s="233">
        <f t="shared" si="44"/>
        <v>2.0339314235644178E-2</v>
      </c>
      <c r="V207" s="233">
        <f t="shared" si="44"/>
        <v>2.0339314235646336E-2</v>
      </c>
      <c r="W207" s="233">
        <f t="shared" si="44"/>
        <v>2.0339314235646472E-2</v>
      </c>
      <c r="X207" s="233">
        <f t="shared" si="44"/>
        <v>2.0339314235645656E-2</v>
      </c>
      <c r="Y207" s="233">
        <f t="shared" si="44"/>
        <v>2.0339314235644192E-2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5.3432543486247913E-4</v>
      </c>
      <c r="C208" s="233">
        <f t="shared" si="45"/>
        <v>5.3432543486251361E-4</v>
      </c>
      <c r="D208" s="233">
        <f t="shared" si="45"/>
        <v>5.3432543486171998E-4</v>
      </c>
      <c r="E208" s="233">
        <f t="shared" si="45"/>
        <v>5.343254348622302E-4</v>
      </c>
      <c r="F208" s="233">
        <f t="shared" si="45"/>
        <v>5.343254348624594E-4</v>
      </c>
      <c r="G208" s="233">
        <f t="shared" si="45"/>
        <v>5.3432543486256175E-4</v>
      </c>
      <c r="H208" s="233">
        <f t="shared" si="45"/>
        <v>5.3432543486256891E-4</v>
      </c>
      <c r="I208" s="233">
        <f t="shared" si="45"/>
        <v>5.3432543486232973E-4</v>
      </c>
      <c r="J208" s="233">
        <f t="shared" si="45"/>
        <v>5.3432543486258723E-4</v>
      </c>
      <c r="K208" s="233">
        <f t="shared" si="45"/>
        <v>5.3432543486236334E-4</v>
      </c>
      <c r="L208" s="233">
        <f t="shared" si="45"/>
        <v>5.3432543486205629E-4</v>
      </c>
      <c r="M208" s="233">
        <f t="shared" si="45"/>
        <v>5.3432543486192641E-4</v>
      </c>
      <c r="N208" s="233">
        <f t="shared" si="45"/>
        <v>5.3432543486254451E-4</v>
      </c>
      <c r="O208" s="233">
        <f t="shared" si="45"/>
        <v>5.3432543486231813E-4</v>
      </c>
      <c r="P208" s="233">
        <f t="shared" si="45"/>
        <v>5.3432543486235532E-4</v>
      </c>
      <c r="Q208" s="233">
        <f t="shared" si="45"/>
        <v>5.3432543486256056E-4</v>
      </c>
      <c r="R208" s="233">
        <f t="shared" si="45"/>
        <v>5.343254348625573E-4</v>
      </c>
      <c r="S208" s="233">
        <f t="shared" si="45"/>
        <v>5.3432543486258614E-4</v>
      </c>
      <c r="T208" s="233">
        <f t="shared" si="45"/>
        <v>5.3432543486256132E-4</v>
      </c>
      <c r="U208" s="233">
        <f t="shared" si="45"/>
        <v>5.3432543486252055E-4</v>
      </c>
      <c r="V208" s="233">
        <f t="shared" si="45"/>
        <v>5.3432543486257758E-4</v>
      </c>
      <c r="W208" s="233">
        <f t="shared" si="45"/>
        <v>5.3432543486258116E-4</v>
      </c>
      <c r="X208" s="233">
        <f t="shared" si="45"/>
        <v>5.3432543486255958E-4</v>
      </c>
      <c r="Y208" s="233">
        <f t="shared" si="45"/>
        <v>5.3432543486252098E-4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2.577112109830311E-3</v>
      </c>
      <c r="C209" s="300">
        <f t="shared" si="46"/>
        <v>2.5843111541324075E-3</v>
      </c>
      <c r="D209" s="300">
        <f t="shared" si="46"/>
        <v>2.564722300796139E-3</v>
      </c>
      <c r="E209" s="300">
        <f t="shared" si="46"/>
        <v>2.6294828075915334E-3</v>
      </c>
      <c r="F209" s="300">
        <f t="shared" si="46"/>
        <v>2.6873295643959688E-3</v>
      </c>
      <c r="G209" s="300">
        <f t="shared" si="46"/>
        <v>2.7125243063645193E-3</v>
      </c>
      <c r="H209" s="300">
        <f t="shared" si="46"/>
        <v>2.7205647077086083E-3</v>
      </c>
      <c r="I209" s="300">
        <f t="shared" si="46"/>
        <v>2.6479446020246981E-3</v>
      </c>
      <c r="J209" s="300">
        <f t="shared" si="46"/>
        <v>2.6530918105158716E-3</v>
      </c>
      <c r="K209" s="300">
        <f t="shared" si="46"/>
        <v>2.7227548582295343E-3</v>
      </c>
      <c r="L209" s="300">
        <f t="shared" si="46"/>
        <v>2.7927134011464369E-3</v>
      </c>
      <c r="M209" s="300">
        <f t="shared" si="46"/>
        <v>2.9251570948781312E-3</v>
      </c>
      <c r="N209" s="300">
        <f t="shared" si="46"/>
        <v>3.0194758450901777E-3</v>
      </c>
      <c r="O209" s="300">
        <f t="shared" si="46"/>
        <v>3.1817856243709416E-3</v>
      </c>
      <c r="P209" s="300">
        <f t="shared" si="46"/>
        <v>3.291926901059949E-3</v>
      </c>
      <c r="Q209" s="300">
        <f t="shared" si="46"/>
        <v>3.422287464310057E-3</v>
      </c>
      <c r="R209" s="300">
        <f t="shared" si="46"/>
        <v>3.6269605089342149E-3</v>
      </c>
      <c r="S209" s="300">
        <f t="shared" si="46"/>
        <v>3.7146737385483613E-3</v>
      </c>
      <c r="T209" s="300">
        <f t="shared" si="46"/>
        <v>3.9672575883055831E-3</v>
      </c>
      <c r="U209" s="300">
        <f t="shared" si="46"/>
        <v>4.2634544084193832E-3</v>
      </c>
      <c r="V209" s="300">
        <f t="shared" si="46"/>
        <v>4.6282692410103054E-3</v>
      </c>
      <c r="W209" s="300">
        <f t="shared" si="46"/>
        <v>4.8379125531625823E-3</v>
      </c>
      <c r="X209" s="300">
        <f t="shared" si="46"/>
        <v>6.5215774817213093E-3</v>
      </c>
      <c r="Y209" s="300">
        <f t="shared" si="46"/>
        <v>8.1861765411952708E-3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0.5678831266995531</v>
      </c>
      <c r="C210" s="301">
        <f t="shared" si="47"/>
        <v>0.560523102739521</v>
      </c>
      <c r="D210" s="301">
        <f t="shared" si="47"/>
        <v>0.55989507198435406</v>
      </c>
      <c r="E210" s="301">
        <f t="shared" si="47"/>
        <v>0.56619227073363876</v>
      </c>
      <c r="F210" s="301">
        <f t="shared" si="47"/>
        <v>0.56269155237262802</v>
      </c>
      <c r="G210" s="301">
        <f t="shared" si="47"/>
        <v>0.56312853408058905</v>
      </c>
      <c r="H210" s="301">
        <f t="shared" si="47"/>
        <v>0.56578481222977461</v>
      </c>
      <c r="I210" s="301">
        <f t="shared" si="47"/>
        <v>0.56526353473750812</v>
      </c>
      <c r="J210" s="301">
        <f t="shared" si="47"/>
        <v>0.56748217965187808</v>
      </c>
      <c r="K210" s="301">
        <f t="shared" si="47"/>
        <v>0.56781343758521752</v>
      </c>
      <c r="L210" s="301">
        <f t="shared" si="47"/>
        <v>0.56636822575245316</v>
      </c>
      <c r="M210" s="301">
        <f t="shared" si="47"/>
        <v>0.56896113736051512</v>
      </c>
      <c r="N210" s="301">
        <f t="shared" si="47"/>
        <v>0.56890537410068698</v>
      </c>
      <c r="O210" s="301">
        <f t="shared" si="47"/>
        <v>0.56834556132861391</v>
      </c>
      <c r="P210" s="301">
        <f t="shared" si="47"/>
        <v>0.5693762228039968</v>
      </c>
      <c r="Q210" s="301">
        <f t="shared" si="47"/>
        <v>0.56899483242956084</v>
      </c>
      <c r="R210" s="301">
        <f t="shared" si="47"/>
        <v>0.56886788214177553</v>
      </c>
      <c r="S210" s="301">
        <f t="shared" si="47"/>
        <v>0.56930563845683868</v>
      </c>
      <c r="T210" s="301">
        <f t="shared" si="47"/>
        <v>0.56953910041890454</v>
      </c>
      <c r="U210" s="301">
        <f t="shared" si="47"/>
        <v>0.56959567165537572</v>
      </c>
      <c r="V210" s="301">
        <f t="shared" si="47"/>
        <v>0.56987305989389925</v>
      </c>
      <c r="W210" s="301">
        <f t="shared" si="47"/>
        <v>0.56972235803478233</v>
      </c>
      <c r="X210" s="301">
        <f t="shared" si="47"/>
        <v>0.56863237685631973</v>
      </c>
      <c r="Y210" s="301">
        <f t="shared" si="47"/>
        <v>0.56811596935403141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0.40704782505891823</v>
      </c>
      <c r="C211" s="302">
        <f t="shared" si="48"/>
        <v>0.40067855563890764</v>
      </c>
      <c r="D211" s="302">
        <f t="shared" si="48"/>
        <v>0.5001443263878943</v>
      </c>
      <c r="E211" s="302">
        <f t="shared" si="48"/>
        <v>0.41500611519228486</v>
      </c>
      <c r="F211" s="302">
        <f t="shared" si="48"/>
        <v>0.38925648188523182</v>
      </c>
      <c r="G211" s="302">
        <f t="shared" si="48"/>
        <v>0.37672776459797647</v>
      </c>
      <c r="H211" s="302">
        <f t="shared" si="48"/>
        <v>0.38491039628933582</v>
      </c>
      <c r="I211" s="302">
        <f t="shared" si="48"/>
        <v>0.39435244147155452</v>
      </c>
      <c r="J211" s="302">
        <f t="shared" si="48"/>
        <v>0.34539006275617035</v>
      </c>
      <c r="K211" s="302">
        <f t="shared" si="48"/>
        <v>0.34877393222717118</v>
      </c>
      <c r="L211" s="302">
        <f t="shared" si="48"/>
        <v>0.40211301002716571</v>
      </c>
      <c r="M211" s="302">
        <f t="shared" si="48"/>
        <v>0.36568194214141125</v>
      </c>
      <c r="N211" s="302">
        <f t="shared" si="48"/>
        <v>0.28147908707590397</v>
      </c>
      <c r="O211" s="302">
        <f t="shared" si="48"/>
        <v>0.32935311923408334</v>
      </c>
      <c r="P211" s="302">
        <f t="shared" si="48"/>
        <v>0.29393777076891597</v>
      </c>
      <c r="Q211" s="302">
        <f t="shared" si="48"/>
        <v>0.30919428826188622</v>
      </c>
      <c r="R211" s="302">
        <f t="shared" si="48"/>
        <v>0.32874599032867524</v>
      </c>
      <c r="S211" s="302">
        <f t="shared" si="48"/>
        <v>0.36028990383084675</v>
      </c>
      <c r="T211" s="302">
        <f t="shared" si="48"/>
        <v>0.34349781302900168</v>
      </c>
      <c r="U211" s="302">
        <f t="shared" si="48"/>
        <v>0.34434082367585223</v>
      </c>
      <c r="V211" s="302">
        <f t="shared" si="48"/>
        <v>0.34323846258158147</v>
      </c>
      <c r="W211" s="302">
        <f t="shared" si="48"/>
        <v>0.35405872740231203</v>
      </c>
      <c r="X211" s="302">
        <f t="shared" si="48"/>
        <v>0.33627959423665355</v>
      </c>
      <c r="Y211" s="302">
        <f t="shared" si="48"/>
        <v>0.33506657446658461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0.16083530164063484</v>
      </c>
      <c r="C212" s="302">
        <f t="shared" si="49"/>
        <v>0.15984454710061341</v>
      </c>
      <c r="D212" s="302">
        <f t="shared" si="49"/>
        <v>5.9750745596459674E-2</v>
      </c>
      <c r="E212" s="302">
        <f t="shared" si="49"/>
        <v>0.15118615554135398</v>
      </c>
      <c r="F212" s="302">
        <f t="shared" si="49"/>
        <v>0.1734350704873962</v>
      </c>
      <c r="G212" s="302">
        <f t="shared" si="49"/>
        <v>0.1864007694826125</v>
      </c>
      <c r="H212" s="302">
        <f t="shared" si="49"/>
        <v>0.18087441594043885</v>
      </c>
      <c r="I212" s="302">
        <f t="shared" si="49"/>
        <v>0.17091109326595341</v>
      </c>
      <c r="J212" s="302">
        <f t="shared" si="49"/>
        <v>0.22209211689570793</v>
      </c>
      <c r="K212" s="302">
        <f t="shared" si="49"/>
        <v>0.21903950535804614</v>
      </c>
      <c r="L212" s="302">
        <f t="shared" si="49"/>
        <v>0.16425521572528745</v>
      </c>
      <c r="M212" s="302">
        <f t="shared" si="49"/>
        <v>0.20327919521910381</v>
      </c>
      <c r="N212" s="302">
        <f t="shared" si="49"/>
        <v>0.28742628702478312</v>
      </c>
      <c r="O212" s="302">
        <f t="shared" si="49"/>
        <v>0.23899244209453066</v>
      </c>
      <c r="P212" s="302">
        <f t="shared" si="49"/>
        <v>0.27543845203508072</v>
      </c>
      <c r="Q212" s="302">
        <f t="shared" si="49"/>
        <v>0.25980054416767467</v>
      </c>
      <c r="R212" s="302">
        <f t="shared" si="49"/>
        <v>0.2401218918131002</v>
      </c>
      <c r="S212" s="302">
        <f t="shared" si="49"/>
        <v>0.20901573462599174</v>
      </c>
      <c r="T212" s="302">
        <f t="shared" si="49"/>
        <v>0.22604128738990278</v>
      </c>
      <c r="U212" s="302">
        <f t="shared" si="49"/>
        <v>0.22525484797952364</v>
      </c>
      <c r="V212" s="302">
        <f t="shared" si="49"/>
        <v>0.22663459731231789</v>
      </c>
      <c r="W212" s="302">
        <f t="shared" si="49"/>
        <v>0.21566363063247015</v>
      </c>
      <c r="X212" s="302">
        <f t="shared" si="49"/>
        <v>0.2323527826196663</v>
      </c>
      <c r="Y212" s="302">
        <f t="shared" si="49"/>
        <v>0.23304939488744678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0.28137424266956595</v>
      </c>
      <c r="C213" s="301">
        <f t="shared" si="50"/>
        <v>0.28145733195477324</v>
      </c>
      <c r="D213" s="301">
        <f t="shared" si="50"/>
        <v>0.27758182251629138</v>
      </c>
      <c r="E213" s="301">
        <f t="shared" si="50"/>
        <v>0.28298354243944618</v>
      </c>
      <c r="F213" s="301">
        <f t="shared" si="50"/>
        <v>0.28763050975947418</v>
      </c>
      <c r="G213" s="301">
        <f t="shared" si="50"/>
        <v>0.2885553953985272</v>
      </c>
      <c r="H213" s="301">
        <f t="shared" si="50"/>
        <v>0.28615978934102637</v>
      </c>
      <c r="I213" s="301">
        <f t="shared" si="50"/>
        <v>0.28723224629789307</v>
      </c>
      <c r="J213" s="301">
        <f t="shared" si="50"/>
        <v>0.28495893117813625</v>
      </c>
      <c r="K213" s="301">
        <f t="shared" si="50"/>
        <v>0.28614536015922448</v>
      </c>
      <c r="L213" s="301">
        <f t="shared" si="50"/>
        <v>0.28512847591867663</v>
      </c>
      <c r="M213" s="301">
        <f t="shared" si="50"/>
        <v>0.28663317486689766</v>
      </c>
      <c r="N213" s="301">
        <f t="shared" si="50"/>
        <v>0.28677252479774779</v>
      </c>
      <c r="O213" s="301">
        <f t="shared" si="50"/>
        <v>0.28780577631922827</v>
      </c>
      <c r="P213" s="301">
        <f t="shared" si="50"/>
        <v>0.28833616881665247</v>
      </c>
      <c r="Q213" s="301">
        <f t="shared" si="50"/>
        <v>0.2882270169732718</v>
      </c>
      <c r="R213" s="301">
        <f t="shared" si="50"/>
        <v>0.28867789100060742</v>
      </c>
      <c r="S213" s="301">
        <f t="shared" si="50"/>
        <v>0.28863457509247825</v>
      </c>
      <c r="T213" s="301">
        <f t="shared" si="50"/>
        <v>0.28887722619838102</v>
      </c>
      <c r="U213" s="301">
        <f t="shared" si="50"/>
        <v>0.28859339237858606</v>
      </c>
      <c r="V213" s="301">
        <f t="shared" si="50"/>
        <v>0.28822946235142571</v>
      </c>
      <c r="W213" s="301">
        <f t="shared" si="50"/>
        <v>0.28876400154052273</v>
      </c>
      <c r="X213" s="301">
        <f t="shared" si="50"/>
        <v>0.28851201707813395</v>
      </c>
      <c r="Y213" s="301">
        <f t="shared" si="50"/>
        <v>0.28842425435530394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0.18784493162298513</v>
      </c>
      <c r="C214" s="302">
        <f t="shared" si="51"/>
        <v>0.19219294163151238</v>
      </c>
      <c r="D214" s="302">
        <f t="shared" si="51"/>
        <v>0.24267541716969551</v>
      </c>
      <c r="E214" s="302">
        <f t="shared" si="51"/>
        <v>0.1966857585162532</v>
      </c>
      <c r="F214" s="302">
        <f t="shared" si="51"/>
        <v>0.19780078925191072</v>
      </c>
      <c r="G214" s="302">
        <f t="shared" si="51"/>
        <v>0.19304088230701411</v>
      </c>
      <c r="H214" s="302">
        <f t="shared" si="51"/>
        <v>0.18827573408945264</v>
      </c>
      <c r="I214" s="302">
        <f t="shared" si="51"/>
        <v>0.19655218503703187</v>
      </c>
      <c r="J214" s="302">
        <f t="shared" si="51"/>
        <v>0.16108704543625335</v>
      </c>
      <c r="K214" s="302">
        <f t="shared" si="51"/>
        <v>0.1650111253808963</v>
      </c>
      <c r="L214" s="302">
        <f t="shared" si="51"/>
        <v>0.19459808537547979</v>
      </c>
      <c r="M214" s="302">
        <f t="shared" si="51"/>
        <v>0.1747345766118226</v>
      </c>
      <c r="N214" s="302">
        <f t="shared" si="51"/>
        <v>0.12825913114167667</v>
      </c>
      <c r="O214" s="302">
        <f t="shared" si="51"/>
        <v>0.15907113898922629</v>
      </c>
      <c r="P214" s="302">
        <f t="shared" si="51"/>
        <v>0.13945998853692762</v>
      </c>
      <c r="Q214" s="302">
        <f t="shared" si="51"/>
        <v>0.14811477107786722</v>
      </c>
      <c r="R214" s="302">
        <f t="shared" si="51"/>
        <v>0.16036074959665958</v>
      </c>
      <c r="S214" s="302">
        <f t="shared" si="51"/>
        <v>0.17640084384187257</v>
      </c>
      <c r="T214" s="302">
        <f t="shared" si="51"/>
        <v>0.16766202536297939</v>
      </c>
      <c r="U214" s="302">
        <f t="shared" si="51"/>
        <v>0.16727050742307395</v>
      </c>
      <c r="V214" s="302">
        <f t="shared" si="51"/>
        <v>0.16541333585696275</v>
      </c>
      <c r="W214" s="302">
        <f t="shared" si="51"/>
        <v>0.17277032954294147</v>
      </c>
      <c r="X214" s="302">
        <f t="shared" si="51"/>
        <v>0.16397247899850814</v>
      </c>
      <c r="Y214" s="302">
        <f t="shared" si="51"/>
        <v>0.16367438072812784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9.3529311046580785E-2</v>
      </c>
      <c r="C215" s="302">
        <f t="shared" si="52"/>
        <v>8.9264390323260778E-2</v>
      </c>
      <c r="D215" s="302">
        <f t="shared" si="52"/>
        <v>3.4906405346595948E-2</v>
      </c>
      <c r="E215" s="302">
        <f t="shared" si="52"/>
        <v>8.6297783923193025E-2</v>
      </c>
      <c r="F215" s="302">
        <f t="shared" si="52"/>
        <v>8.9829720507563354E-2</v>
      </c>
      <c r="G215" s="302">
        <f t="shared" si="52"/>
        <v>9.5514513091513084E-2</v>
      </c>
      <c r="H215" s="302">
        <f t="shared" si="52"/>
        <v>9.7884055251573801E-2</v>
      </c>
      <c r="I215" s="302">
        <f t="shared" si="52"/>
        <v>9.0680061260861186E-2</v>
      </c>
      <c r="J215" s="302">
        <f t="shared" si="52"/>
        <v>0.12387188574188289</v>
      </c>
      <c r="K215" s="302">
        <f t="shared" si="52"/>
        <v>0.12113423477832812</v>
      </c>
      <c r="L215" s="302">
        <f t="shared" si="52"/>
        <v>9.0530390543196837E-2</v>
      </c>
      <c r="M215" s="302">
        <f t="shared" si="52"/>
        <v>0.1118985982550751</v>
      </c>
      <c r="N215" s="302">
        <f t="shared" si="52"/>
        <v>0.1585133936560712</v>
      </c>
      <c r="O215" s="302">
        <f t="shared" si="52"/>
        <v>0.12873463733000201</v>
      </c>
      <c r="P215" s="302">
        <f t="shared" si="52"/>
        <v>0.14887618027972485</v>
      </c>
      <c r="Q215" s="302">
        <f t="shared" si="52"/>
        <v>0.14011224589540469</v>
      </c>
      <c r="R215" s="302">
        <f t="shared" si="52"/>
        <v>0.12831714140394795</v>
      </c>
      <c r="S215" s="302">
        <f t="shared" si="52"/>
        <v>0.11223373125060562</v>
      </c>
      <c r="T215" s="302">
        <f t="shared" si="52"/>
        <v>0.1212152008354016</v>
      </c>
      <c r="U215" s="302">
        <f t="shared" si="52"/>
        <v>0.12132288495551211</v>
      </c>
      <c r="V215" s="302">
        <f t="shared" si="52"/>
        <v>0.12281612649446312</v>
      </c>
      <c r="W215" s="302">
        <f t="shared" si="52"/>
        <v>0.11599367199758123</v>
      </c>
      <c r="X215" s="302">
        <f t="shared" si="52"/>
        <v>0.1245395380796258</v>
      </c>
      <c r="Y215" s="302">
        <f t="shared" si="52"/>
        <v>0.12474987362717622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0.12488879153823705</v>
      </c>
      <c r="C216" s="301">
        <f t="shared" si="53"/>
        <v>0.13215852716875826</v>
      </c>
      <c r="D216" s="301">
        <f t="shared" si="53"/>
        <v>0.13668165621577777</v>
      </c>
      <c r="E216" s="301">
        <f t="shared" si="53"/>
        <v>0.12491797703652063</v>
      </c>
      <c r="F216" s="301">
        <f t="shared" si="53"/>
        <v>0.1237138813206891</v>
      </c>
      <c r="G216" s="301">
        <f t="shared" si="53"/>
        <v>0.12232681923170205</v>
      </c>
      <c r="H216" s="301">
        <f t="shared" si="53"/>
        <v>0.12205810673867287</v>
      </c>
      <c r="I216" s="301">
        <f t="shared" si="53"/>
        <v>0.12157954737976692</v>
      </c>
      <c r="J216" s="301">
        <f t="shared" si="53"/>
        <v>0.12162907037665135</v>
      </c>
      <c r="K216" s="301">
        <f t="shared" si="53"/>
        <v>0.12004172041451996</v>
      </c>
      <c r="L216" s="301">
        <f t="shared" si="53"/>
        <v>0.12243385794492868</v>
      </c>
      <c r="M216" s="301">
        <f t="shared" si="53"/>
        <v>0.11820380369491963</v>
      </c>
      <c r="N216" s="301">
        <f t="shared" si="53"/>
        <v>0.11802589827365845</v>
      </c>
      <c r="O216" s="301">
        <f t="shared" si="53"/>
        <v>0.11739014974498042</v>
      </c>
      <c r="P216" s="301">
        <f t="shared" si="53"/>
        <v>0.11571895449548274</v>
      </c>
      <c r="Q216" s="301">
        <f t="shared" si="53"/>
        <v>0.1160791361500401</v>
      </c>
      <c r="R216" s="301">
        <f t="shared" si="53"/>
        <v>0.11555053936586593</v>
      </c>
      <c r="S216" s="301">
        <f t="shared" si="53"/>
        <v>0.11506838572931655</v>
      </c>
      <c r="T216" s="301">
        <f t="shared" si="53"/>
        <v>0.11433968881159201</v>
      </c>
      <c r="U216" s="301">
        <f t="shared" si="53"/>
        <v>0.11427075457480354</v>
      </c>
      <c r="V216" s="301">
        <f t="shared" si="53"/>
        <v>0.11399248153084686</v>
      </c>
      <c r="W216" s="301">
        <f t="shared" si="53"/>
        <v>0.11339900088871431</v>
      </c>
      <c r="X216" s="301">
        <f t="shared" si="53"/>
        <v>0.11305730160100792</v>
      </c>
      <c r="Y216" s="301">
        <f t="shared" si="53"/>
        <v>0.11199687276665383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2.1738172254031969E-2</v>
      </c>
      <c r="C217" s="302">
        <f t="shared" si="54"/>
        <v>2.224134148894814E-2</v>
      </c>
      <c r="D217" s="302">
        <f t="shared" si="54"/>
        <v>2.8083376935832131E-2</v>
      </c>
      <c r="E217" s="302">
        <f t="shared" si="54"/>
        <v>2.2761268358959932E-2</v>
      </c>
      <c r="F217" s="302">
        <f t="shared" si="54"/>
        <v>2.2890304207789286E-2</v>
      </c>
      <c r="G217" s="302">
        <f t="shared" si="54"/>
        <v>2.2339468599996599E-2</v>
      </c>
      <c r="H217" s="302">
        <f t="shared" si="54"/>
        <v>2.1788026451015716E-2</v>
      </c>
      <c r="I217" s="302">
        <f t="shared" si="54"/>
        <v>2.2745810697819988E-2</v>
      </c>
      <c r="J217" s="302">
        <f t="shared" si="54"/>
        <v>1.8641641865613512E-2</v>
      </c>
      <c r="K217" s="302">
        <f t="shared" si="54"/>
        <v>1.9095752205659559E-2</v>
      </c>
      <c r="L217" s="302">
        <f t="shared" si="54"/>
        <v>2.2519674412548162E-2</v>
      </c>
      <c r="M217" s="302">
        <f t="shared" si="54"/>
        <v>2.0220989154750024E-2</v>
      </c>
      <c r="N217" s="302">
        <f t="shared" si="54"/>
        <v>1.4842663370370544E-2</v>
      </c>
      <c r="O217" s="302">
        <f t="shared" si="54"/>
        <v>1.8408353050126912E-2</v>
      </c>
      <c r="P217" s="302">
        <f t="shared" si="54"/>
        <v>1.6138871712789393E-2</v>
      </c>
      <c r="Q217" s="302">
        <f t="shared" si="54"/>
        <v>1.7140438015753264E-2</v>
      </c>
      <c r="R217" s="302">
        <f t="shared" si="54"/>
        <v>1.8557591985044114E-2</v>
      </c>
      <c r="S217" s="302">
        <f t="shared" si="54"/>
        <v>2.0413816311464456E-2</v>
      </c>
      <c r="T217" s="302">
        <f t="shared" si="54"/>
        <v>1.9402525031206912E-2</v>
      </c>
      <c r="U217" s="302">
        <f t="shared" si="54"/>
        <v>1.9357216997901609E-2</v>
      </c>
      <c r="V217" s="302">
        <f t="shared" si="54"/>
        <v>1.9142297622326204E-2</v>
      </c>
      <c r="W217" s="302">
        <f t="shared" si="54"/>
        <v>1.9993678570621436E-2</v>
      </c>
      <c r="X217" s="302">
        <f t="shared" si="54"/>
        <v>1.8975555861918448E-2</v>
      </c>
      <c r="Y217" s="302">
        <f t="shared" si="54"/>
        <v>1.8941058729128286E-2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9.2327030610478394E-2</v>
      </c>
      <c r="C218" s="302">
        <f t="shared" si="55"/>
        <v>9.9587150814175518E-2</v>
      </c>
      <c r="D218" s="302">
        <f t="shared" si="55"/>
        <v>0.1045587694265932</v>
      </c>
      <c r="E218" s="302">
        <f t="shared" si="55"/>
        <v>9.2169981456041924E-2</v>
      </c>
      <c r="F218" s="302">
        <f t="shared" si="55"/>
        <v>9.0428119960804812E-2</v>
      </c>
      <c r="G218" s="302">
        <f t="shared" si="55"/>
        <v>8.8934026379600684E-2</v>
      </c>
      <c r="H218" s="302">
        <f t="shared" si="55"/>
        <v>8.8942543070669358E-2</v>
      </c>
      <c r="I218" s="302">
        <f t="shared" si="55"/>
        <v>8.8339874672131793E-2</v>
      </c>
      <c r="J218" s="302">
        <f t="shared" si="55"/>
        <v>8.8652474853127564E-2</v>
      </c>
      <c r="K218" s="302">
        <f t="shared" si="55"/>
        <v>8.6927826549565101E-2</v>
      </c>
      <c r="L218" s="302">
        <f t="shared" si="55"/>
        <v>8.94376420209885E-2</v>
      </c>
      <c r="M218" s="302">
        <f t="shared" si="55"/>
        <v>8.5033457946744773E-2</v>
      </c>
      <c r="N218" s="302">
        <f t="shared" si="55"/>
        <v>8.4839426390089692E-2</v>
      </c>
      <c r="O218" s="302">
        <f t="shared" si="55"/>
        <v>8.408410583270895E-2</v>
      </c>
      <c r="P218" s="302">
        <f t="shared" si="55"/>
        <v>8.2351531426629113E-2</v>
      </c>
      <c r="Q218" s="302">
        <f t="shared" si="55"/>
        <v>8.2724344572240038E-2</v>
      </c>
      <c r="R218" s="302">
        <f t="shared" si="55"/>
        <v>8.2143570829196599E-2</v>
      </c>
      <c r="S218" s="302">
        <f t="shared" si="55"/>
        <v>8.1666429884041741E-2</v>
      </c>
      <c r="T218" s="302">
        <f t="shared" si="55"/>
        <v>8.0909652402779142E-2</v>
      </c>
      <c r="U218" s="302">
        <f t="shared" si="55"/>
        <v>8.0873564559092226E-2</v>
      </c>
      <c r="V218" s="302">
        <f t="shared" si="55"/>
        <v>8.0637406964035166E-2</v>
      </c>
      <c r="W218" s="302">
        <f t="shared" si="55"/>
        <v>7.9982067293454404E-2</v>
      </c>
      <c r="X218" s="302">
        <f t="shared" si="55"/>
        <v>7.9669528662899738E-2</v>
      </c>
      <c r="Y218" s="302">
        <f t="shared" si="55"/>
        <v>7.861925608439925E-2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1.0823588673726691E-2</v>
      </c>
      <c r="C219" s="303">
        <f t="shared" si="56"/>
        <v>1.0330034865634611E-2</v>
      </c>
      <c r="D219" s="303">
        <f t="shared" si="56"/>
        <v>4.0395098533524444E-3</v>
      </c>
      <c r="E219" s="303">
        <f t="shared" si="56"/>
        <v>9.9867272215187798E-3</v>
      </c>
      <c r="F219" s="303">
        <f t="shared" si="56"/>
        <v>1.0395457152095005E-2</v>
      </c>
      <c r="G219" s="303">
        <f t="shared" si="56"/>
        <v>1.1053324252104757E-2</v>
      </c>
      <c r="H219" s="303">
        <f t="shared" si="56"/>
        <v>1.1327537216987796E-2</v>
      </c>
      <c r="I219" s="303">
        <f t="shared" si="56"/>
        <v>1.049386200981516E-2</v>
      </c>
      <c r="J219" s="303">
        <f t="shared" si="56"/>
        <v>1.4334953657910271E-2</v>
      </c>
      <c r="K219" s="303">
        <f t="shared" si="56"/>
        <v>1.40181416592953E-2</v>
      </c>
      <c r="L219" s="303">
        <f t="shared" si="56"/>
        <v>1.0476541511392014E-2</v>
      </c>
      <c r="M219" s="303">
        <f t="shared" si="56"/>
        <v>1.2949356593424848E-2</v>
      </c>
      <c r="N219" s="303">
        <f t="shared" si="56"/>
        <v>1.834380851319822E-2</v>
      </c>
      <c r="O219" s="303">
        <f t="shared" si="56"/>
        <v>1.4897690862144562E-2</v>
      </c>
      <c r="P219" s="303">
        <f t="shared" si="56"/>
        <v>1.7228551356064232E-2</v>
      </c>
      <c r="Q219" s="303">
        <f t="shared" si="56"/>
        <v>1.6214353562046806E-2</v>
      </c>
      <c r="R219" s="303">
        <f t="shared" si="56"/>
        <v>1.4849376551625215E-2</v>
      </c>
      <c r="S219" s="303">
        <f t="shared" si="56"/>
        <v>1.2988139533810342E-2</v>
      </c>
      <c r="T219" s="303">
        <f t="shared" si="56"/>
        <v>1.4027511377605956E-2</v>
      </c>
      <c r="U219" s="303">
        <f t="shared" si="56"/>
        <v>1.4039973017809723E-2</v>
      </c>
      <c r="V219" s="303">
        <f t="shared" si="56"/>
        <v>1.4212776944485497E-2</v>
      </c>
      <c r="W219" s="303">
        <f t="shared" si="56"/>
        <v>1.3423255024638465E-2</v>
      </c>
      <c r="X219" s="303">
        <f t="shared" si="56"/>
        <v>1.441221707618973E-2</v>
      </c>
      <c r="Y219" s="303">
        <f t="shared" si="56"/>
        <v>1.4436557953126308E-2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320.05601734994684</v>
      </c>
      <c r="C243" s="272">
        <f t="shared" si="59"/>
        <v>309.26374226106918</v>
      </c>
      <c r="D243" s="272">
        <f t="shared" si="59"/>
        <v>255.22683083486282</v>
      </c>
      <c r="E243" s="272">
        <f t="shared" si="59"/>
        <v>277.02013273980282</v>
      </c>
      <c r="F243" s="272">
        <f t="shared" si="59"/>
        <v>269.13171295446307</v>
      </c>
      <c r="G243" s="272">
        <f t="shared" si="59"/>
        <v>275.21069247775233</v>
      </c>
      <c r="H243" s="272">
        <f t="shared" si="59"/>
        <v>257.85721405216793</v>
      </c>
      <c r="I243" s="272">
        <f t="shared" si="59"/>
        <v>215.25660893980549</v>
      </c>
      <c r="J243" s="272">
        <f t="shared" si="59"/>
        <v>193.24375846697586</v>
      </c>
      <c r="K243" s="272">
        <f t="shared" si="59"/>
        <v>175.3763556519001</v>
      </c>
      <c r="L243" s="272">
        <f t="shared" si="59"/>
        <v>176.13019899660964</v>
      </c>
      <c r="M243" s="272">
        <f t="shared" si="59"/>
        <v>160.21236876849383</v>
      </c>
      <c r="N243" s="272">
        <f t="shared" si="59"/>
        <v>153.77680150077106</v>
      </c>
      <c r="O243" s="272">
        <f t="shared" si="59"/>
        <v>180.21689008863953</v>
      </c>
      <c r="P243" s="272">
        <f t="shared" si="59"/>
        <v>157.21894990072576</v>
      </c>
      <c r="Q243" s="272">
        <f t="shared" si="59"/>
        <v>160.53748688074197</v>
      </c>
      <c r="R243" s="272">
        <f t="shared" si="59"/>
        <v>161.21555724090982</v>
      </c>
      <c r="S243" s="272">
        <f t="shared" si="59"/>
        <v>181.4176101584406</v>
      </c>
      <c r="T243" s="272">
        <f t="shared" si="59"/>
        <v>168.4403611394315</v>
      </c>
      <c r="U243" s="272">
        <f t="shared" si="59"/>
        <v>170.78514940900237</v>
      </c>
      <c r="V243" s="272">
        <f t="shared" si="59"/>
        <v>193.59141548776819</v>
      </c>
      <c r="W243" s="272">
        <f t="shared" si="59"/>
        <v>189.51943991219244</v>
      </c>
      <c r="X243" s="272">
        <f t="shared" si="59"/>
        <v>175.57701631531106</v>
      </c>
      <c r="Y243" s="272">
        <f t="shared" si="59"/>
        <v>179.03928884503765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0.54942857706429971</v>
      </c>
      <c r="C244" s="273">
        <f>IF(C$73=0,0,C$73/NFM!C$14*1000)</f>
        <v>0.53090186916145443</v>
      </c>
      <c r="D244" s="273">
        <f>IF(D$73=0,0,D$73/NFM!D$14*1000)</f>
        <v>0.43813865977057392</v>
      </c>
      <c r="E244" s="273">
        <f>IF(E$73=0,0,E$73/NFM!E$14*1000)</f>
        <v>0.47555043210905795</v>
      </c>
      <c r="F244" s="273">
        <f>IF(F$73=0,0,F$73/NFM!F$14*1000)</f>
        <v>0.46200866747102803</v>
      </c>
      <c r="G244" s="273">
        <f>IF(G$73=0,0,G$73/NFM!G$14*1000)</f>
        <v>0.47244423152679932</v>
      </c>
      <c r="H244" s="273">
        <f>IF(H$73=0,0,H$73/NFM!H$14*1000)</f>
        <v>0.44265414341322956</v>
      </c>
      <c r="I244" s="273">
        <f>IF(I$73=0,0,I$73/NFM!I$14*1000)</f>
        <v>0.36952322700150064</v>
      </c>
      <c r="J244" s="273">
        <f>IF(J$73=0,0,J$73/NFM!J$14*1000)</f>
        <v>0.33173456359780695</v>
      </c>
      <c r="K244" s="273">
        <f>IF(K$73=0,0,K$73/NFM!K$14*1000)</f>
        <v>0.30106224008874372</v>
      </c>
      <c r="L244" s="273">
        <f>IF(L$73=0,0,L$73/NFM!L$14*1000)</f>
        <v>0.30235633565791664</v>
      </c>
      <c r="M244" s="273">
        <f>IF(M$73=0,0,M$73/NFM!M$14*1000)</f>
        <v>0.27503077282770133</v>
      </c>
      <c r="N244" s="273">
        <f>IF(N$73=0,0,N$73/NFM!N$14*1000)</f>
        <v>0.26398306750855888</v>
      </c>
      <c r="O244" s="273">
        <f>IF(O$73=0,0,O$73/NFM!O$14*1000)</f>
        <v>0.30937181029405625</v>
      </c>
      <c r="P244" s="273">
        <f>IF(P$73=0,0,P$73/NFM!P$14*1000)</f>
        <v>0.26989207903880469</v>
      </c>
      <c r="Q244" s="273">
        <f>IF(Q$73=0,0,Q$73/NFM!Q$14*1000)</f>
        <v>0.27558889132587783</v>
      </c>
      <c r="R244" s="273">
        <f>IF(R$73=0,0,R$73/NFM!R$14*1000)</f>
        <v>0.27675291016333431</v>
      </c>
      <c r="S244" s="273">
        <f>IF(S$73=0,0,S$73/NFM!S$14*1000)</f>
        <v>0.31143304297412888</v>
      </c>
      <c r="T244" s="273">
        <f>IF(T$73=0,0,T$73/NFM!T$14*1000)</f>
        <v>0.28915546943572329</v>
      </c>
      <c r="U244" s="273">
        <f>IF(U$73=0,0,U$73/NFM!U$14*1000)</f>
        <v>0.29318068256256269</v>
      </c>
      <c r="V244" s="273">
        <f>IF(V$73=0,0,V$73/NFM!V$14*1000)</f>
        <v>0.33233137381945965</v>
      </c>
      <c r="W244" s="273">
        <f>IF(W$73=0,0,W$73/NFM!W$14*1000)</f>
        <v>0.32534116077851882</v>
      </c>
      <c r="X244" s="273">
        <f>IF(X$73=0,0,X$73/NFM!X$14*1000)</f>
        <v>0.30140670698739003</v>
      </c>
      <c r="Y244" s="273">
        <f>IF(Y$73=0,0,Y$73/NFM!Y$14*1000)</f>
        <v>0.3073502648842964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0.28579561228903272</v>
      </c>
      <c r="C245" s="274">
        <f>IF(C$74=0,0,C$74/NFM!C$14*1000)</f>
        <v>0.27615859657884695</v>
      </c>
      <c r="D245" s="274">
        <f>IF(D$74=0,0,D$74/NFM!D$14*1000)</f>
        <v>0.22790606780173558</v>
      </c>
      <c r="E245" s="274">
        <f>IF(E$74=0,0,E$74/NFM!E$14*1000)</f>
        <v>0.24736650511539879</v>
      </c>
      <c r="F245" s="274">
        <f>IF(F$74=0,0,F$74/NFM!F$14*1000)</f>
        <v>0.24032250144001863</v>
      </c>
      <c r="G245" s="274">
        <f>IF(G$74=0,0,G$74/NFM!G$14*1000)</f>
        <v>0.24575075643693992</v>
      </c>
      <c r="H245" s="274">
        <f>IF(H$74=0,0,H$74/NFM!H$14*1000)</f>
        <v>0.23025488158082458</v>
      </c>
      <c r="I245" s="274">
        <f>IF(I$74=0,0,I$74/NFM!I$14*1000)</f>
        <v>0.19221445939378901</v>
      </c>
      <c r="J245" s="274">
        <f>IF(J$74=0,0,J$74/NFM!J$14*1000)</f>
        <v>0.17255797510105647</v>
      </c>
      <c r="K245" s="274">
        <f>IF(K$74=0,0,K$74/NFM!K$14*1000)</f>
        <v>0.15660318890402525</v>
      </c>
      <c r="L245" s="274">
        <f>IF(L$74=0,0,L$74/NFM!L$14*1000)</f>
        <v>0.15727633706375224</v>
      </c>
      <c r="M245" s="274">
        <f>IF(M$74=0,0,M$74/NFM!M$14*1000)</f>
        <v>0.14306243140574734</v>
      </c>
      <c r="N245" s="274">
        <f>IF(N$74=0,0,N$74/NFM!N$14*1000)</f>
        <v>0.13731575961276637</v>
      </c>
      <c r="O245" s="274">
        <f>IF(O$74=0,0,O$74/NFM!O$14*1000)</f>
        <v>0.16092556819739076</v>
      </c>
      <c r="P245" s="274">
        <f>IF(P$74=0,0,P$74/NFM!P$14*1000)</f>
        <v>0.14038944314290408</v>
      </c>
      <c r="Q245" s="274">
        <f>IF(Q$74=0,0,Q$74/NFM!Q$14*1000)</f>
        <v>0.14335274724401068</v>
      </c>
      <c r="R245" s="274">
        <f>IF(R$74=0,0,R$74/NFM!R$14*1000)</f>
        <v>0.14395823354423973</v>
      </c>
      <c r="S245" s="274">
        <f>IF(S$74=0,0,S$74/NFM!S$14*1000)</f>
        <v>0.16199775715963791</v>
      </c>
      <c r="T245" s="274">
        <f>IF(T$74=0,0,T$74/NFM!T$14*1000)</f>
        <v>0.15040965811364046</v>
      </c>
      <c r="U245" s="274">
        <f>IF(U$74=0,0,U$74/NFM!U$14*1000)</f>
        <v>0.15250344845910377</v>
      </c>
      <c r="V245" s="274">
        <f>IF(V$74=0,0,V$74/NFM!V$14*1000)</f>
        <v>0.17286841716730098</v>
      </c>
      <c r="W245" s="274">
        <f>IF(W$74=0,0,W$74/NFM!W$14*1000)</f>
        <v>0.16923232632772184</v>
      </c>
      <c r="X245" s="274">
        <f>IF(X$74=0,0,X$74/NFM!X$14*1000)</f>
        <v>0.15678236984277058</v>
      </c>
      <c r="Y245" s="274">
        <f>IF(Y$74=0,0,Y$74/NFM!Y$14*1000)</f>
        <v>0.15987402331554371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6.6895865646374242</v>
      </c>
      <c r="C246" s="274">
        <f>IF(C$75=0,0,C$75/NFM!C$14*1000)</f>
        <v>6.4640139944299406</v>
      </c>
      <c r="D246" s="274">
        <f>IF(D$75=0,0,D$75/NFM!D$14*1000)</f>
        <v>5.3345723433429404</v>
      </c>
      <c r="E246" s="274">
        <f>IF(E$75=0,0,E$75/NFM!E$14*1000)</f>
        <v>5.7900806660662196</v>
      </c>
      <c r="F246" s="274">
        <f>IF(F$75=0,0,F$75/NFM!F$14*1000)</f>
        <v>5.6252024442815438</v>
      </c>
      <c r="G246" s="274">
        <f>IF(G$75=0,0,G$75/NFM!G$14*1000)</f>
        <v>5.7522610138865469</v>
      </c>
      <c r="H246" s="274">
        <f>IF(H$75=0,0,H$75/NFM!H$14*1000)</f>
        <v>5.3895507699660152</v>
      </c>
      <c r="I246" s="274">
        <f>IF(I$75=0,0,I$75/NFM!I$14*1000)</f>
        <v>4.4991427782639901</v>
      </c>
      <c r="J246" s="274">
        <f>IF(J$75=0,0,J$75/NFM!J$14*1000)</f>
        <v>4.0390456053945645</v>
      </c>
      <c r="K246" s="274">
        <f>IF(K$75=0,0,K$75/NFM!K$14*1000)</f>
        <v>3.6655936740283721</v>
      </c>
      <c r="L246" s="274">
        <f>IF(L$75=0,0,L$75/NFM!L$14*1000)</f>
        <v>3.6813499792048372</v>
      </c>
      <c r="M246" s="274">
        <f>IF(M$75=0,0,M$75/NFM!M$14*1000)</f>
        <v>3.348646647760225</v>
      </c>
      <c r="N246" s="274">
        <f>IF(N$75=0,0,N$75/NFM!N$14*1000)</f>
        <v>3.2141349311183762</v>
      </c>
      <c r="O246" s="274">
        <f>IF(O$75=0,0,O$75/NFM!O$14*1000)</f>
        <v>3.7667671322790985</v>
      </c>
      <c r="P246" s="274">
        <f>IF(P$75=0,0,P$75/NFM!P$14*1000)</f>
        <v>3.2860803045356639</v>
      </c>
      <c r="Q246" s="274">
        <f>IF(Q$75=0,0,Q$75/NFM!Q$14*1000)</f>
        <v>3.3554420387586825</v>
      </c>
      <c r="R246" s="274">
        <f>IF(R$75=0,0,R$75/NFM!R$14*1000)</f>
        <v>3.3696145902077528</v>
      </c>
      <c r="S246" s="274">
        <f>IF(S$75=0,0,S$75/NFM!S$14*1000)</f>
        <v>3.7918637417726937</v>
      </c>
      <c r="T246" s="274">
        <f>IF(T$75=0,0,T$75/NFM!T$14*1000)</f>
        <v>3.5206223778241301</v>
      </c>
      <c r="U246" s="274">
        <f>IF(U$75=0,0,U$75/NFM!U$14*1000)</f>
        <v>3.5696314988949376</v>
      </c>
      <c r="V246" s="274">
        <f>IF(V$75=0,0,V$75/NFM!V$14*1000)</f>
        <v>4.0463120888049096</v>
      </c>
      <c r="W246" s="274">
        <f>IF(W$75=0,0,W$75/NFM!W$14*1000)</f>
        <v>3.9612025091531047</v>
      </c>
      <c r="X246" s="274">
        <f>IF(X$75=0,0,X$75/NFM!X$14*1000)</f>
        <v>3.669787742617705</v>
      </c>
      <c r="Y246" s="274">
        <f>IF(Y$75=0,0,Y$75/NFM!Y$14*1000)</f>
        <v>3.7421537365121855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0.18314285902143318</v>
      </c>
      <c r="C247" s="274">
        <f>IF(C$76=0,0,C$76/NFM!C$14*1000)</f>
        <v>0.17696728972048484</v>
      </c>
      <c r="D247" s="274">
        <f>IF(D$76=0,0,D$76/NFM!D$14*1000)</f>
        <v>0.14604621992352465</v>
      </c>
      <c r="E247" s="274">
        <f>IF(E$76=0,0,E$76/NFM!E$14*1000)</f>
        <v>0.15851681070301935</v>
      </c>
      <c r="F247" s="274">
        <f>IF(F$76=0,0,F$76/NFM!F$14*1000)</f>
        <v>0.15400288915700938</v>
      </c>
      <c r="G247" s="274">
        <f>IF(G$76=0,0,G$76/NFM!G$14*1000)</f>
        <v>0.15748141050893313</v>
      </c>
      <c r="H247" s="274">
        <f>IF(H$76=0,0,H$76/NFM!H$14*1000)</f>
        <v>0.14755138113774319</v>
      </c>
      <c r="I247" s="274">
        <f>IF(I$76=0,0,I$76/NFM!I$14*1000)</f>
        <v>0.12317440900050022</v>
      </c>
      <c r="J247" s="274">
        <f>IF(J$76=0,0,J$76/NFM!J$14*1000)</f>
        <v>0.11057818786593566</v>
      </c>
      <c r="K247" s="274">
        <f>IF(K$76=0,0,K$76/NFM!K$14*1000)</f>
        <v>0.10035408002958122</v>
      </c>
      <c r="L247" s="274">
        <f>IF(L$76=0,0,L$76/NFM!L$14*1000)</f>
        <v>0.10078544521930553</v>
      </c>
      <c r="M247" s="274">
        <f>IF(M$76=0,0,M$76/NFM!M$14*1000)</f>
        <v>9.1676924275900379E-2</v>
      </c>
      <c r="N247" s="274">
        <f>IF(N$76=0,0,N$76/NFM!N$14*1000)</f>
        <v>8.7994355836186283E-2</v>
      </c>
      <c r="O247" s="274">
        <f>IF(O$76=0,0,O$76/NFM!O$14*1000)</f>
        <v>0.10312393676468545</v>
      </c>
      <c r="P247" s="274">
        <f>IF(P$76=0,0,P$76/NFM!P$14*1000)</f>
        <v>8.9964026346268211E-2</v>
      </c>
      <c r="Q247" s="274">
        <f>IF(Q$76=0,0,Q$76/NFM!Q$14*1000)</f>
        <v>9.1862963775292641E-2</v>
      </c>
      <c r="R247" s="274">
        <f>IF(R$76=0,0,R$76/NFM!R$14*1000)</f>
        <v>9.2250970054444784E-2</v>
      </c>
      <c r="S247" s="274">
        <f>IF(S$76=0,0,S$76/NFM!S$14*1000)</f>
        <v>0.10381101432470963</v>
      </c>
      <c r="T247" s="274">
        <f>IF(T$76=0,0,T$76/NFM!T$14*1000)</f>
        <v>9.6385156478574457E-2</v>
      </c>
      <c r="U247" s="274">
        <f>IF(U$76=0,0,U$76/NFM!U$14*1000)</f>
        <v>9.7726894187520882E-2</v>
      </c>
      <c r="V247" s="274">
        <f>IF(V$76=0,0,V$76/NFM!V$14*1000)</f>
        <v>0.1107771246064866</v>
      </c>
      <c r="W247" s="274">
        <f>IF(W$76=0,0,W$76/NFM!W$14*1000)</f>
        <v>0.10844705359283963</v>
      </c>
      <c r="X247" s="274">
        <f>IF(X$76=0,0,X$76/NFM!X$14*1000)</f>
        <v>0.10046890232913007</v>
      </c>
      <c r="Y247" s="274">
        <f>IF(Y$76=0,0,Y$76/NFM!Y$14*1000)</f>
        <v>0.10245008829476543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0.88051765058033837</v>
      </c>
      <c r="C248" s="275">
        <f>IF(C$77=0,0,C$77/NFM!C$14*1000)</f>
        <v>0.83942847574040402</v>
      </c>
      <c r="D248" s="275">
        <f>IF(D$77=0,0,D$77/NFM!D$14*1000)</f>
        <v>0.68740535259934255</v>
      </c>
      <c r="E248" s="275">
        <f>IF(E$77=0,0,E$77/NFM!E$14*1000)</f>
        <v>0.77432447992926601</v>
      </c>
      <c r="F248" s="275">
        <f>IF(F$77=0,0,F$77/NFM!F$14*1000)</f>
        <v>0.76180024325611073</v>
      </c>
      <c r="G248" s="275">
        <f>IF(G$77=0,0,G$77/NFM!G$14*1000)</f>
        <v>0.78685076162707879</v>
      </c>
      <c r="H248" s="275">
        <f>IF(H$77=0,0,H$77/NFM!H$14*1000)</f>
        <v>0.7443508445813295</v>
      </c>
      <c r="I248" s="275">
        <f>IF(I$77=0,0,I$77/NFM!I$14*1000)</f>
        <v>0.60383893993049964</v>
      </c>
      <c r="J248" s="275">
        <f>IF(J$77=0,0,J$77/NFM!J$14*1000)</f>
        <v>0.54622662969255575</v>
      </c>
      <c r="K248" s="275">
        <f>IF(K$77=0,0,K$77/NFM!K$14*1000)</f>
        <v>0.50895144674431336</v>
      </c>
      <c r="L248" s="275">
        <f>IF(L$77=0,0,L$77/NFM!L$14*1000)</f>
        <v>0.52280293981148862</v>
      </c>
      <c r="M248" s="275">
        <f>IF(M$77=0,0,M$77/NFM!M$14*1000)</f>
        <v>0.50080711382262089</v>
      </c>
      <c r="N248" s="275">
        <f>IF(N$77=0,0,N$77/NFM!N$14*1000)</f>
        <v>0.49615224212119213</v>
      </c>
      <c r="O248" s="275">
        <f>IF(O$77=0,0,O$77/NFM!O$14*1000)</f>
        <v>0.61184469768571081</v>
      </c>
      <c r="P248" s="275">
        <f>IF(P$77=0,0,P$77/NFM!P$14*1000)</f>
        <v>0.55347732254120452</v>
      </c>
      <c r="Q248" s="275">
        <f>IF(Q$77=0,0,Q$77/NFM!Q$14*1000)</f>
        <v>0.58713878125194974</v>
      </c>
      <c r="R248" s="275">
        <f>IF(R$77=0,0,R$77/NFM!R$14*1000)</f>
        <v>0.62474069118773934</v>
      </c>
      <c r="S248" s="275">
        <f>IF(S$77=0,0,S$77/NFM!S$14*1000)</f>
        <v>0.72080623887286877</v>
      </c>
      <c r="T248" s="275">
        <f>IF(T$77=0,0,T$77/NFM!T$14*1000)</f>
        <v>0.71524860714459504</v>
      </c>
      <c r="U248" s="275">
        <f>IF(U$77=0,0,U$77/NFM!U$14*1000)</f>
        <v>0.77975289499399503</v>
      </c>
      <c r="V248" s="275">
        <f>IF(V$77=0,0,V$77/NFM!V$14*1000)</f>
        <v>0.96057387384912885</v>
      </c>
      <c r="W248" s="275">
        <f>IF(W$77=0,0,W$77/NFM!W$14*1000)</f>
        <v>0.98266817207290102</v>
      </c>
      <c r="X248" s="275">
        <f>IF(X$77=0,0,X$77/NFM!X$14*1000)</f>
        <v>1.2263934909626448</v>
      </c>
      <c r="Y248" s="275">
        <f>IF(Y$77=0,0,Y$77/NFM!Y$14*1000)</f>
        <v>1.5706459593292217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75.730005933983108</v>
      </c>
      <c r="C249" s="276">
        <f>IF(C$83=0,0,C$83/NFM!C$14*1000)</f>
        <v>72.016226149354296</v>
      </c>
      <c r="D249" s="276">
        <f>IF(D$83=0,0,D$83/NFM!D$14*1000)</f>
        <v>58.606054097755006</v>
      </c>
      <c r="E249" s="276">
        <f>IF(E$83=0,0,E$83/NFM!E$14*1000)</f>
        <v>65.643651340881206</v>
      </c>
      <c r="F249" s="276">
        <f>IF(F$83=0,0,F$83/NFM!F$14*1000)</f>
        <v>64.229423697368844</v>
      </c>
      <c r="G249" s="276">
        <f>IF(G$83=0,0,G$83/NFM!G$14*1000)</f>
        <v>65.936642265637431</v>
      </c>
      <c r="H249" s="276">
        <f>IF(H$83=0,0,H$83/NFM!H$14*1000)</f>
        <v>61.674570013970822</v>
      </c>
      <c r="I249" s="276">
        <f>IF(I$83=0,0,I$83/NFM!I$14*1000)</f>
        <v>51.596983590574247</v>
      </c>
      <c r="J249" s="276">
        <f>IF(J$83=0,0,J$83/NFM!J$14*1000)</f>
        <v>46.214872641233114</v>
      </c>
      <c r="K249" s="276">
        <f>IF(K$83=0,0,K$83/NFM!K$14*1000)</f>
        <v>42.134070457616453</v>
      </c>
      <c r="L249" s="276">
        <f>IF(L$83=0,0,L$83/NFM!L$14*1000)</f>
        <v>42.046625041865852</v>
      </c>
      <c r="M249" s="276">
        <f>IF(M$83=0,0,M$83/NFM!M$14*1000)</f>
        <v>38.656866367801229</v>
      </c>
      <c r="N249" s="276">
        <f>IF(N$83=0,0,N$83/NFM!N$14*1000)</f>
        <v>37.119304973287655</v>
      </c>
      <c r="O249" s="276">
        <f>IF(O$83=0,0,O$83/NFM!O$14*1000)</f>
        <v>43.596205276155999</v>
      </c>
      <c r="P249" s="276">
        <f>IF(P$83=0,0,P$83/NFM!P$14*1000)</f>
        <v>38.188066430978168</v>
      </c>
      <c r="Q249" s="276">
        <f>IF(Q$83=0,0,Q$83/NFM!Q$14*1000)</f>
        <v>38.952726797572609</v>
      </c>
      <c r="R249" s="276">
        <f>IF(R$83=0,0,R$83/NFM!R$14*1000)</f>
        <v>39.169622674096651</v>
      </c>
      <c r="S249" s="276">
        <f>IF(S$83=0,0,S$83/NFM!S$14*1000)</f>
        <v>44.118944329446386</v>
      </c>
      <c r="T249" s="276">
        <f>IF(T$83=0,0,T$83/NFM!T$14*1000)</f>
        <v>41.02596676951557</v>
      </c>
      <c r="U249" s="276">
        <f>IF(U$83=0,0,U$83/NFM!U$14*1000)</f>
        <v>41.577718378485365</v>
      </c>
      <c r="V249" s="276">
        <f>IF(V$83=0,0,V$83/NFM!V$14*1000)</f>
        <v>47.122619449231259</v>
      </c>
      <c r="W249" s="276">
        <f>IF(W$83=0,0,W$83/NFM!W$14*1000)</f>
        <v>46.203069030837746</v>
      </c>
      <c r="X249" s="276">
        <f>IF(X$83=0,0,X$83/NFM!X$14*1000)</f>
        <v>42.738569598566833</v>
      </c>
      <c r="Y249" s="276">
        <f>IF(Y$83=0,0,Y$83/NFM!Y$14*1000)</f>
        <v>43.592108008856748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145.24486658015942</v>
      </c>
      <c r="C250" s="276">
        <f>IF(C$90=0,0,C$90/NFM!C$14*1000)</f>
        <v>138.12209611851816</v>
      </c>
      <c r="D250" s="276">
        <f>IF(D$90=0,0,D$90/NFM!D$14*1000)</f>
        <v>112.40232194935369</v>
      </c>
      <c r="E250" s="276">
        <f>IF(E$90=0,0,E$90/NFM!E$14*1000)</f>
        <v>125.89994234454861</v>
      </c>
      <c r="F250" s="276">
        <f>IF(F$90=0,0,F$90/NFM!F$14*1000)</f>
        <v>123.187552415846</v>
      </c>
      <c r="G250" s="276">
        <f>IF(G$90=0,0,G$90/NFM!G$14*1000)</f>
        <v>126.46187849192611</v>
      </c>
      <c r="H250" s="276">
        <f>IF(H$90=0,0,H$90/NFM!H$14*1000)</f>
        <v>118.28752134097114</v>
      </c>
      <c r="I250" s="276">
        <f>IF(I$90=0,0,I$90/NFM!I$14*1000)</f>
        <v>98.959413842970321</v>
      </c>
      <c r="J250" s="276">
        <f>IF(J$90=0,0,J$90/NFM!J$14*1000)</f>
        <v>88.636900631521129</v>
      </c>
      <c r="K250" s="276">
        <f>IF(K$90=0,0,K$90/NFM!K$14*1000)</f>
        <v>80.81020682119555</v>
      </c>
      <c r="L250" s="276">
        <f>IF(L$90=0,0,L$90/NFM!L$14*1000)</f>
        <v>80.642492616144324</v>
      </c>
      <c r="M250" s="276">
        <f>IF(M$90=0,0,M$90/NFM!M$14*1000)</f>
        <v>74.141172032825565</v>
      </c>
      <c r="N250" s="276">
        <f>IF(N$90=0,0,N$90/NFM!N$14*1000)</f>
        <v>71.192236576520372</v>
      </c>
      <c r="O250" s="276">
        <f>IF(O$90=0,0,O$90/NFM!O$14*1000)</f>
        <v>83.614479368409036</v>
      </c>
      <c r="P250" s="276">
        <f>IF(P$90=0,0,P$90/NFM!P$14*1000)</f>
        <v>73.242046469095811</v>
      </c>
      <c r="Q250" s="276">
        <f>IF(Q$90=0,0,Q$90/NFM!Q$14*1000)</f>
        <v>74.708611690574358</v>
      </c>
      <c r="R250" s="276">
        <f>IF(R$90=0,0,R$90/NFM!R$14*1000)</f>
        <v>75.124602845718059</v>
      </c>
      <c r="S250" s="276">
        <f>IF(S$90=0,0,S$90/NFM!S$14*1000)</f>
        <v>84.617056393394165</v>
      </c>
      <c r="T250" s="276">
        <f>IF(T$90=0,0,T$90/NFM!T$14*1000)</f>
        <v>78.684941276181618</v>
      </c>
      <c r="U250" s="276">
        <f>IF(U$90=0,0,U$90/NFM!U$14*1000)</f>
        <v>79.743162358325279</v>
      </c>
      <c r="V250" s="276">
        <f>IF(V$90=0,0,V$90/NFM!V$14*1000)</f>
        <v>90.377895662357275</v>
      </c>
      <c r="W250" s="276">
        <f>IF(W$90=0,0,W$90/NFM!W$14*1000)</f>
        <v>88.614262130495078</v>
      </c>
      <c r="X250" s="276">
        <f>IF(X$90=0,0,X$90/NFM!X$14*1000)</f>
        <v>81.969593988703494</v>
      </c>
      <c r="Y250" s="276">
        <f>IF(Y$90=0,0,Y$90/NFM!Y$14*1000)</f>
        <v>83.606621095655882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90.492673572211771</v>
      </c>
      <c r="C251" s="277">
        <f>IF(C$97=0,0,C$97/NFM!C$14*1000)</f>
        <v>90.83794976756559</v>
      </c>
      <c r="D251" s="277">
        <f>IF(D$97=0,0,D$97/NFM!D$14*1000)</f>
        <v>77.384386144315997</v>
      </c>
      <c r="E251" s="277">
        <f>IF(E$97=0,0,E$97/NFM!E$14*1000)</f>
        <v>78.030700160450039</v>
      </c>
      <c r="F251" s="277">
        <f>IF(F$97=0,0,F$97/NFM!F$14*1000)</f>
        <v>74.471400095642508</v>
      </c>
      <c r="G251" s="277">
        <f>IF(G$97=0,0,G$97/NFM!G$14*1000)</f>
        <v>75.397383546202491</v>
      </c>
      <c r="H251" s="277">
        <f>IF(H$97=0,0,H$97/NFM!H$14*1000)</f>
        <v>70.940760676546859</v>
      </c>
      <c r="I251" s="277">
        <f>IF(I$97=0,0,I$97/NFM!I$14*1000)</f>
        <v>58.912317692670662</v>
      </c>
      <c r="J251" s="277">
        <f>IF(J$97=0,0,J$97/NFM!J$14*1000)</f>
        <v>53.191842232569684</v>
      </c>
      <c r="K251" s="277">
        <f>IF(K$97=0,0,K$97/NFM!K$14*1000)</f>
        <v>47.699513743293053</v>
      </c>
      <c r="L251" s="277">
        <f>IF(L$97=0,0,L$97/NFM!L$14*1000)</f>
        <v>48.676510301642161</v>
      </c>
      <c r="M251" s="277">
        <f>IF(M$97=0,0,M$97/NFM!M$14*1000)</f>
        <v>43.055106477774842</v>
      </c>
      <c r="N251" s="277">
        <f>IF(N$97=0,0,N$97/NFM!N$14*1000)</f>
        <v>41.265679594765949</v>
      </c>
      <c r="O251" s="277">
        <f>IF(O$97=0,0,O$97/NFM!O$14*1000)</f>
        <v>48.054172298853558</v>
      </c>
      <c r="P251" s="277">
        <f>IF(P$97=0,0,P$97/NFM!P$14*1000)</f>
        <v>41.449033825046946</v>
      </c>
      <c r="Q251" s="277">
        <f>IF(Q$97=0,0,Q$97/NFM!Q$14*1000)</f>
        <v>42.422762970239184</v>
      </c>
      <c r="R251" s="277">
        <f>IF(R$97=0,0,R$97/NFM!R$14*1000)</f>
        <v>42.414014325937593</v>
      </c>
      <c r="S251" s="277">
        <f>IF(S$97=0,0,S$97/NFM!S$14*1000)</f>
        <v>47.591697640496015</v>
      </c>
      <c r="T251" s="277">
        <f>IF(T$97=0,0,T$97/NFM!T$14*1000)</f>
        <v>43.957631824737668</v>
      </c>
      <c r="U251" s="277">
        <f>IF(U$97=0,0,U$97/NFM!U$14*1000)</f>
        <v>44.5714732530936</v>
      </c>
      <c r="V251" s="277">
        <f>IF(V$97=0,0,V$97/NFM!V$14*1000)</f>
        <v>50.468037497932343</v>
      </c>
      <c r="W251" s="277">
        <f>IF(W$97=0,0,W$97/NFM!W$14*1000)</f>
        <v>49.155217528934514</v>
      </c>
      <c r="X251" s="277">
        <f>IF(X$97=0,0,X$97/NFM!X$14*1000)</f>
        <v>45.4140135153011</v>
      </c>
      <c r="Y251" s="277">
        <f>IF(Y$97=0,0,Y$97/NFM!Y$14*1000)</f>
        <v>45.958085668188993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750.13129066393776</v>
      </c>
      <c r="C253" s="272">
        <f t="shared" si="60"/>
        <v>713.12601619213012</v>
      </c>
      <c r="D253" s="272">
        <f t="shared" si="60"/>
        <v>572.78490208733137</v>
      </c>
      <c r="E253" s="272">
        <f t="shared" si="60"/>
        <v>620.62515083398466</v>
      </c>
      <c r="F253" s="272">
        <f t="shared" si="60"/>
        <v>602.95224139344032</v>
      </c>
      <c r="G253" s="272">
        <f t="shared" si="60"/>
        <v>608.92852297130048</v>
      </c>
      <c r="H253" s="272">
        <f t="shared" si="60"/>
        <v>566.39426704668449</v>
      </c>
      <c r="I253" s="272">
        <f t="shared" si="60"/>
        <v>465.43068529278747</v>
      </c>
      <c r="J253" s="272">
        <f t="shared" si="60"/>
        <v>417.8342090160391</v>
      </c>
      <c r="K253" s="272">
        <f t="shared" si="60"/>
        <v>379.20107446290444</v>
      </c>
      <c r="L253" s="272">
        <f t="shared" si="60"/>
        <v>380.83104450777148</v>
      </c>
      <c r="M253" s="272">
        <f t="shared" si="60"/>
        <v>351.10694885687548</v>
      </c>
      <c r="N253" s="272">
        <f t="shared" si="60"/>
        <v>321.76546751501979</v>
      </c>
      <c r="O253" s="272">
        <f t="shared" si="60"/>
        <v>373.70077442297554</v>
      </c>
      <c r="P253" s="272">
        <f t="shared" si="60"/>
        <v>329.23683342943008</v>
      </c>
      <c r="Q253" s="272">
        <f t="shared" si="60"/>
        <v>341.54109587531713</v>
      </c>
      <c r="R253" s="272">
        <f t="shared" si="60"/>
        <v>341.42560680216246</v>
      </c>
      <c r="S253" s="272">
        <f t="shared" si="60"/>
        <v>391.18834445298188</v>
      </c>
      <c r="T253" s="272">
        <f t="shared" si="60"/>
        <v>363.20567752849388</v>
      </c>
      <c r="U253" s="272">
        <f t="shared" si="60"/>
        <v>368.26171282994619</v>
      </c>
      <c r="V253" s="272">
        <f t="shared" si="60"/>
        <v>417.43855659232941</v>
      </c>
      <c r="W253" s="272">
        <f t="shared" si="60"/>
        <v>407.7001460458215</v>
      </c>
      <c r="X253" s="272">
        <f t="shared" si="60"/>
        <v>377.70676837799584</v>
      </c>
      <c r="Y253" s="272">
        <f t="shared" si="60"/>
        <v>385.15491732078465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1.2024426842638833</v>
      </c>
      <c r="C254" s="273">
        <f>IF(C$116=0,0,C$116/NFM!C$15*1000)</f>
        <v>1.1431241061408952</v>
      </c>
      <c r="D254" s="273">
        <f>IF(D$116=0,0,D$116/NFM!D$15*1000)</f>
        <v>0.91816062567012291</v>
      </c>
      <c r="E254" s="273">
        <f>IF(E$116=0,0,E$116/NFM!E$15*1000)</f>
        <v>0.9948474108174179</v>
      </c>
      <c r="F254" s="273">
        <f>IF(F$116=0,0,F$116/NFM!F$15*1000)</f>
        <v>0.96651815575153321</v>
      </c>
      <c r="G254" s="273">
        <f>IF(G$116=0,0,G$116/NFM!G$15*1000)</f>
        <v>0.97609799351057203</v>
      </c>
      <c r="H254" s="273">
        <f>IF(H$116=0,0,H$116/NFM!H$15*1000)</f>
        <v>0.90791658913015727</v>
      </c>
      <c r="I254" s="273">
        <f>IF(I$116=0,0,I$116/NFM!I$15*1000)</f>
        <v>0.74607435995202231</v>
      </c>
      <c r="J254" s="273">
        <f>IF(J$116=0,0,J$116/NFM!J$15*1000)</f>
        <v>0.66977833629888051</v>
      </c>
      <c r="K254" s="273">
        <f>IF(K$116=0,0,K$116/NFM!K$15*1000)</f>
        <v>0.60785033703800029</v>
      </c>
      <c r="L254" s="273">
        <f>IF(L$116=0,0,L$116/NFM!L$15*1000)</f>
        <v>0.61046314039675809</v>
      </c>
      <c r="M254" s="273">
        <f>IF(M$116=0,0,M$116/NFM!M$15*1000)</f>
        <v>0.56281611939298215</v>
      </c>
      <c r="N254" s="273">
        <f>IF(N$116=0,0,N$116/NFM!N$15*1000)</f>
        <v>0.51578242006113839</v>
      </c>
      <c r="O254" s="273">
        <f>IF(O$116=0,0,O$116/NFM!O$15*1000)</f>
        <v>0.59903348640582388</v>
      </c>
      <c r="P254" s="273">
        <f>IF(P$116=0,0,P$116/NFM!P$15*1000)</f>
        <v>0.527758842584655</v>
      </c>
      <c r="Q254" s="273">
        <f>IF(Q$116=0,0,Q$116/NFM!Q$15*1000)</f>
        <v>0.54748228373104291</v>
      </c>
      <c r="R254" s="273">
        <f>IF(R$116=0,0,R$116/NFM!R$15*1000)</f>
        <v>0.54729715748333352</v>
      </c>
      <c r="S254" s="273">
        <f>IF(S$116=0,0,S$116/NFM!S$15*1000)</f>
        <v>0.62706564678904397</v>
      </c>
      <c r="T254" s="273">
        <f>IF(T$116=0,0,T$116/NFM!T$15*1000)</f>
        <v>0.58221009476989061</v>
      </c>
      <c r="U254" s="273">
        <f>IF(U$116=0,0,U$116/NFM!U$15*1000)</f>
        <v>0.59031479955323263</v>
      </c>
      <c r="V254" s="273">
        <f>IF(V$116=0,0,V$116/NFM!V$15*1000)</f>
        <v>0.66914411483880887</v>
      </c>
      <c r="W254" s="273">
        <f>IF(W$116=0,0,W$116/NFM!W$15*1000)</f>
        <v>0.65353367348841374</v>
      </c>
      <c r="X254" s="273">
        <f>IF(X$116=0,0,X$116/NFM!X$15*1000)</f>
        <v>0.60545499979231387</v>
      </c>
      <c r="Y254" s="273">
        <f>IF(Y$116=0,0,Y$116/NFM!Y$15*1000)</f>
        <v>0.61739420606059969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0.60018830289623792</v>
      </c>
      <c r="C255" s="274">
        <f>IF(C$117=0,0,C$117/NFM!C$15*1000)</f>
        <v>0.57057997544764139</v>
      </c>
      <c r="D255" s="274">
        <f>IF(D$117=0,0,D$117/NFM!D$15*1000)</f>
        <v>0.45829150521586398</v>
      </c>
      <c r="E255" s="274">
        <f>IF(E$117=0,0,E$117/NFM!E$15*1000)</f>
        <v>0.49656901485059568</v>
      </c>
      <c r="F255" s="274">
        <f>IF(F$117=0,0,F$117/NFM!F$15*1000)</f>
        <v>0.4824287254689717</v>
      </c>
      <c r="G255" s="274">
        <f>IF(G$117=0,0,G$117/NFM!G$15*1000)</f>
        <v>0.48721041414475152</v>
      </c>
      <c r="H255" s="274">
        <f>IF(H$117=0,0,H$117/NFM!H$15*1000)</f>
        <v>0.45317828777424152</v>
      </c>
      <c r="I255" s="274">
        <f>IF(I$117=0,0,I$117/NFM!I$15*1000)</f>
        <v>0.37239621463382117</v>
      </c>
      <c r="J255" s="274">
        <f>IF(J$117=0,0,J$117/NFM!J$15*1000)</f>
        <v>0.33431375003623126</v>
      </c>
      <c r="K255" s="274">
        <f>IF(K$117=0,0,K$117/NFM!K$15*1000)</f>
        <v>0.30340295381736504</v>
      </c>
      <c r="L255" s="274">
        <f>IF(L$117=0,0,L$117/NFM!L$15*1000)</f>
        <v>0.30470711079234347</v>
      </c>
      <c r="M255" s="274">
        <f>IF(M$117=0,0,M$117/NFM!M$15*1000)</f>
        <v>0.28092453466745776</v>
      </c>
      <c r="N255" s="274">
        <f>IF(N$117=0,0,N$117/NFM!N$15*1000)</f>
        <v>0.25744809246331862</v>
      </c>
      <c r="O255" s="274">
        <f>IF(O$117=0,0,O$117/NFM!O$15*1000)</f>
        <v>0.29900210320962489</v>
      </c>
      <c r="P255" s="274">
        <f>IF(P$117=0,0,P$117/NFM!P$15*1000)</f>
        <v>0.26342601457405762</v>
      </c>
      <c r="Q255" s="274">
        <f>IF(Q$117=0,0,Q$117/NFM!Q$15*1000)</f>
        <v>0.2732707903990037</v>
      </c>
      <c r="R255" s="274">
        <f>IF(R$117=0,0,R$117/NFM!R$15*1000)</f>
        <v>0.27317838632029967</v>
      </c>
      <c r="S255" s="274">
        <f>IF(S$117=0,0,S$117/NFM!S$15*1000)</f>
        <v>0.31299410048907911</v>
      </c>
      <c r="T255" s="274">
        <f>IF(T$117=0,0,T$117/NFM!T$15*1000)</f>
        <v>0.29060486065738556</v>
      </c>
      <c r="U255" s="274">
        <f>IF(U$117=0,0,U$117/NFM!U$15*1000)</f>
        <v>0.29465025015748214</v>
      </c>
      <c r="V255" s="274">
        <f>IF(V$117=0,0,V$117/NFM!V$15*1000)</f>
        <v>0.33399718417678348</v>
      </c>
      <c r="W255" s="274">
        <f>IF(W$117=0,0,W$117/NFM!W$15*1000)</f>
        <v>0.32620537470081606</v>
      </c>
      <c r="X255" s="274">
        <f>IF(X$117=0,0,X$117/NFM!X$15*1000)</f>
        <v>0.30220734307003649</v>
      </c>
      <c r="Y255" s="274">
        <f>IF(Y$117=0,0,Y$117/NFM!Y$15*1000)</f>
        <v>0.30816668902628652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15.257156038801989</v>
      </c>
      <c r="C256" s="274">
        <f>IF(C$118=0,0,C$118/NFM!C$15*1000)</f>
        <v>14.504494132944616</v>
      </c>
      <c r="D256" s="274">
        <f>IF(D$118=0,0,D$118/NFM!D$15*1000)</f>
        <v>11.650052112969464</v>
      </c>
      <c r="E256" s="274">
        <f>IF(E$118=0,0,E$118/NFM!E$15*1000)</f>
        <v>12.623089965349616</v>
      </c>
      <c r="F256" s="274">
        <f>IF(F$118=0,0,F$118/NFM!F$15*1000)</f>
        <v>12.263635106785756</v>
      </c>
      <c r="G256" s="274">
        <f>IF(G$118=0,0,G$118/NFM!G$15*1000)</f>
        <v>12.385188575760907</v>
      </c>
      <c r="H256" s="274">
        <f>IF(H$118=0,0,H$118/NFM!H$15*1000)</f>
        <v>11.520070978730924</v>
      </c>
      <c r="I256" s="274">
        <f>IF(I$118=0,0,I$118/NFM!I$15*1000)</f>
        <v>9.4665409630778399</v>
      </c>
      <c r="J256" s="274">
        <f>IF(J$118=0,0,J$118/NFM!J$15*1000)</f>
        <v>8.4984612755801052</v>
      </c>
      <c r="K256" s="274">
        <f>IF(K$118=0,0,K$118/NFM!K$15*1000)</f>
        <v>7.7126898119926475</v>
      </c>
      <c r="L256" s="274">
        <f>IF(L$118=0,0,L$118/NFM!L$15*1000)</f>
        <v>7.745842284925426</v>
      </c>
      <c r="M256" s="274">
        <f>IF(M$118=0,0,M$118/NFM!M$15*1000)</f>
        <v>7.1412745631102927</v>
      </c>
      <c r="N256" s="274">
        <f>IF(N$118=0,0,N$118/NFM!N$15*1000)</f>
        <v>6.5444889539672371</v>
      </c>
      <c r="O256" s="274">
        <f>IF(O$118=0,0,O$118/NFM!O$15*1000)</f>
        <v>7.6008174810895959</v>
      </c>
      <c r="P256" s="274">
        <f>IF(P$118=0,0,P$118/NFM!P$15*1000)</f>
        <v>6.696451413067539</v>
      </c>
      <c r="Q256" s="274">
        <f>IF(Q$118=0,0,Q$118/NFM!Q$15*1000)</f>
        <v>6.9467116733948719</v>
      </c>
      <c r="R256" s="274">
        <f>IF(R$118=0,0,R$118/NFM!R$15*1000)</f>
        <v>6.9443627048451537</v>
      </c>
      <c r="S256" s="274">
        <f>IF(S$118=0,0,S$118/NFM!S$15*1000)</f>
        <v>7.9565026631515865</v>
      </c>
      <c r="T256" s="274">
        <f>IF(T$118=0,0,T$118/NFM!T$15*1000)</f>
        <v>7.3873544074226452</v>
      </c>
      <c r="U256" s="274">
        <f>IF(U$118=0,0,U$118/NFM!U$15*1000)</f>
        <v>7.4901906982048327</v>
      </c>
      <c r="V256" s="274">
        <f>IF(V$118=0,0,V$118/NFM!V$15*1000)</f>
        <v>8.4904139766060247</v>
      </c>
      <c r="W256" s="274">
        <f>IF(W$118=0,0,W$118/NFM!W$15*1000)</f>
        <v>8.2923413843449243</v>
      </c>
      <c r="X256" s="274">
        <f>IF(X$118=0,0,X$118/NFM!X$15*1000)</f>
        <v>7.6822966509702884</v>
      </c>
      <c r="Y256" s="274">
        <f>IF(Y$118=0,0,Y$118/NFM!Y$15*1000)</f>
        <v>7.8337868927909966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0.40081422808796124</v>
      </c>
      <c r="C257" s="274">
        <f>IF(C$119=0,0,C$119/NFM!C$15*1000)</f>
        <v>0.38104136871363181</v>
      </c>
      <c r="D257" s="274">
        <f>IF(D$119=0,0,D$119/NFM!D$15*1000)</f>
        <v>0.30605354189004108</v>
      </c>
      <c r="E257" s="274">
        <f>IF(E$119=0,0,E$119/NFM!E$15*1000)</f>
        <v>0.33161580360580611</v>
      </c>
      <c r="F257" s="274">
        <f>IF(F$119=0,0,F$119/NFM!F$15*1000)</f>
        <v>0.32217271858384455</v>
      </c>
      <c r="G257" s="274">
        <f>IF(G$119=0,0,G$119/NFM!G$15*1000)</f>
        <v>0.32536599783685755</v>
      </c>
      <c r="H257" s="274">
        <f>IF(H$119=0,0,H$119/NFM!H$15*1000)</f>
        <v>0.30263886304338572</v>
      </c>
      <c r="I257" s="274">
        <f>IF(I$119=0,0,I$119/NFM!I$15*1000)</f>
        <v>0.24869145331734091</v>
      </c>
      <c r="J257" s="274">
        <f>IF(J$119=0,0,J$119/NFM!J$15*1000)</f>
        <v>0.22325944543296031</v>
      </c>
      <c r="K257" s="274">
        <f>IF(K$119=0,0,K$119/NFM!K$15*1000)</f>
        <v>0.20261677901266681</v>
      </c>
      <c r="L257" s="274">
        <f>IF(L$119=0,0,L$119/NFM!L$15*1000)</f>
        <v>0.20348771346558614</v>
      </c>
      <c r="M257" s="274">
        <f>IF(M$119=0,0,M$119/NFM!M$15*1000)</f>
        <v>0.18760537313099412</v>
      </c>
      <c r="N257" s="274">
        <f>IF(N$119=0,0,N$119/NFM!N$15*1000)</f>
        <v>0.17192747335371292</v>
      </c>
      <c r="O257" s="274">
        <f>IF(O$119=0,0,O$119/NFM!O$15*1000)</f>
        <v>0.19967782880194143</v>
      </c>
      <c r="P257" s="274">
        <f>IF(P$119=0,0,P$119/NFM!P$15*1000)</f>
        <v>0.17591961419488505</v>
      </c>
      <c r="Q257" s="274">
        <f>IF(Q$119=0,0,Q$119/NFM!Q$15*1000)</f>
        <v>0.18249409457701432</v>
      </c>
      <c r="R257" s="274">
        <f>IF(R$119=0,0,R$119/NFM!R$15*1000)</f>
        <v>0.18243238582777793</v>
      </c>
      <c r="S257" s="274">
        <f>IF(S$119=0,0,S$119/NFM!S$15*1000)</f>
        <v>0.20902188226301466</v>
      </c>
      <c r="T257" s="274">
        <f>IF(T$119=0,0,T$119/NFM!T$15*1000)</f>
        <v>0.19407003158996367</v>
      </c>
      <c r="U257" s="274">
        <f>IF(U$119=0,0,U$119/NFM!U$15*1000)</f>
        <v>0.19677159985107762</v>
      </c>
      <c r="V257" s="274">
        <f>IF(V$119=0,0,V$119/NFM!V$15*1000)</f>
        <v>0.22304803827960312</v>
      </c>
      <c r="W257" s="274">
        <f>IF(W$119=0,0,W$119/NFM!W$15*1000)</f>
        <v>0.21784455782947143</v>
      </c>
      <c r="X257" s="274">
        <f>IF(X$119=0,0,X$119/NFM!X$15*1000)</f>
        <v>0.20181833326410473</v>
      </c>
      <c r="Y257" s="274">
        <f>IF(Y$119=0,0,Y$119/NFM!Y$15*1000)</f>
        <v>0.20579806868686656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1.9331724331326747</v>
      </c>
      <c r="C258" s="275">
        <f>IF(C$120=0,0,C$120/NFM!C$15*1000)</f>
        <v>1.8429395179473296</v>
      </c>
      <c r="D258" s="275">
        <f>IF(D$120=0,0,D$120/NFM!D$15*1000)</f>
        <v>1.4690342119427122</v>
      </c>
      <c r="E258" s="275">
        <f>IF(E$120=0,0,E$120/NFM!E$15*1000)</f>
        <v>1.6319231640768654</v>
      </c>
      <c r="F258" s="275">
        <f>IF(F$120=0,0,F$120/NFM!F$15*1000)</f>
        <v>1.620331384215407</v>
      </c>
      <c r="G258" s="275">
        <f>IF(G$120=0,0,G$120/NFM!G$15*1000)</f>
        <v>1.651733419398298</v>
      </c>
      <c r="H258" s="275">
        <f>IF(H$120=0,0,H$120/NFM!H$15*1000)</f>
        <v>1.5409122535756945</v>
      </c>
      <c r="I258" s="275">
        <f>IF(I$120=0,0,I$120/NFM!I$15*1000)</f>
        <v>1.232434670737693</v>
      </c>
      <c r="J258" s="275">
        <f>IF(J$120=0,0,J$120/NFM!J$15*1000)</f>
        <v>1.1085525180938305</v>
      </c>
      <c r="K258" s="275">
        <f>IF(K$120=0,0,K$120/NFM!K$15*1000)</f>
        <v>1.0324715677397323</v>
      </c>
      <c r="L258" s="275">
        <f>IF(L$120=0,0,L$120/NFM!L$15*1000)</f>
        <v>1.0635519615694486</v>
      </c>
      <c r="M258" s="275">
        <f>IF(M$120=0,0,M$120/NFM!M$15*1000)</f>
        <v>1.0270429825097025</v>
      </c>
      <c r="N258" s="275">
        <f>IF(N$120=0,0,N$120/NFM!N$15*1000)</f>
        <v>0.97156305694575062</v>
      </c>
      <c r="O258" s="275">
        <f>IF(O$120=0,0,O$120/NFM!O$15*1000)</f>
        <v>1.1890357518753114</v>
      </c>
      <c r="P258" s="275">
        <f>IF(P$120=0,0,P$120/NFM!P$15*1000)</f>
        <v>1.0838235887861341</v>
      </c>
      <c r="Q258" s="275">
        <f>IF(Q$120=0,0,Q$120/NFM!Q$15*1000)</f>
        <v>1.1688518109608173</v>
      </c>
      <c r="R258" s="275">
        <f>IF(R$120=0,0,R$120/NFM!R$15*1000)</f>
        <v>1.2383371926103441</v>
      </c>
      <c r="S258" s="275">
        <f>IF(S$120=0,0,S$120/NFM!S$15*1000)</f>
        <v>1.4531370699657022</v>
      </c>
      <c r="T258" s="275">
        <f>IF(T$120=0,0,T$120/NFM!T$15*1000)</f>
        <v>1.4409304802905876</v>
      </c>
      <c r="U258" s="275">
        <f>IF(U$120=0,0,U$120/NFM!U$15*1000)</f>
        <v>1.5700670230169069</v>
      </c>
      <c r="V258" s="275">
        <f>IF(V$120=0,0,V$120/NFM!V$15*1000)</f>
        <v>1.932018031488018</v>
      </c>
      <c r="W258" s="275">
        <f>IF(W$120=0,0,W$120/NFM!W$15*1000)</f>
        <v>1.9724176544812979</v>
      </c>
      <c r="X258" s="275">
        <f>IF(X$120=0,0,X$120/NFM!X$15*1000)</f>
        <v>2.4632439553476644</v>
      </c>
      <c r="Y258" s="275">
        <f>IF(Y$120=0,0,Y$120/NFM!Y$15*1000)</f>
        <v>3.1529461488974113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425.98690277740826</v>
      </c>
      <c r="C259" s="276">
        <f>IF(C$126=0,0,C$126/NFM!C$15*1000)</f>
        <v>399.72360724028664</v>
      </c>
      <c r="D259" s="276">
        <f>IF(D$126=0,0,D$126/NFM!D$15*1000)</f>
        <v>320.69944398573762</v>
      </c>
      <c r="E259" s="276">
        <f>IF(E$126=0,0,E$126/NFM!E$15*1000)</f>
        <v>351.39316342510091</v>
      </c>
      <c r="F259" s="276">
        <f>IF(F$126=0,0,F$126/NFM!F$15*1000)</f>
        <v>339.27613271623039</v>
      </c>
      <c r="G259" s="276">
        <f>IF(G$126=0,0,G$126/NFM!G$15*1000)</f>
        <v>342.90502650068669</v>
      </c>
      <c r="H259" s="276">
        <f>IF(H$126=0,0,H$126/NFM!H$15*1000)</f>
        <v>320.45727402902924</v>
      </c>
      <c r="I259" s="276">
        <f>IF(I$126=0,0,I$126/NFM!I$15*1000)</f>
        <v>263.0909943439018</v>
      </c>
      <c r="J259" s="276">
        <f>IF(J$126=0,0,J$126/NFM!J$15*1000)</f>
        <v>237.1134676655403</v>
      </c>
      <c r="K259" s="276">
        <f>IF(K$126=0,0,K$126/NFM!K$15*1000)</f>
        <v>215.3154656267898</v>
      </c>
      <c r="L259" s="276">
        <f>IF(L$126=0,0,L$126/NFM!L$15*1000)</f>
        <v>215.69060298932004</v>
      </c>
      <c r="M259" s="276">
        <f>IF(M$126=0,0,M$126/NFM!M$15*1000)</f>
        <v>199.76620895678806</v>
      </c>
      <c r="N259" s="276">
        <f>IF(N$126=0,0,N$126/NFM!N$15*1000)</f>
        <v>183.05410366931483</v>
      </c>
      <c r="O259" s="276">
        <f>IF(O$126=0,0,O$126/NFM!O$15*1000)</f>
        <v>212.39117640836375</v>
      </c>
      <c r="P259" s="276">
        <f>IF(P$126=0,0,P$126/NFM!P$15*1000)</f>
        <v>187.45962462599752</v>
      </c>
      <c r="Q259" s="276">
        <f>IF(Q$126=0,0,Q$126/NFM!Q$15*1000)</f>
        <v>194.33511861538466</v>
      </c>
      <c r="R259" s="276">
        <f>IF(R$126=0,0,R$126/NFM!R$15*1000)</f>
        <v>194.22606185051671</v>
      </c>
      <c r="S259" s="276">
        <f>IF(S$126=0,0,S$126/NFM!S$15*1000)</f>
        <v>222.70573019567854</v>
      </c>
      <c r="T259" s="276">
        <f>IF(T$126=0,0,T$126/NFM!T$15*1000)</f>
        <v>206.85983484661708</v>
      </c>
      <c r="U259" s="276">
        <f>IF(U$126=0,0,U$126/NFM!U$15*1000)</f>
        <v>209.76027766433228</v>
      </c>
      <c r="V259" s="276">
        <f>IF(V$126=0,0,V$126/NFM!V$15*1000)</f>
        <v>237.88698756296338</v>
      </c>
      <c r="W259" s="276">
        <f>IF(W$126=0,0,W$126/NFM!W$15*1000)</f>
        <v>232.27588857635058</v>
      </c>
      <c r="X259" s="276">
        <f>IF(X$126=0,0,X$126/NFM!X$15*1000)</f>
        <v>214.77629745749917</v>
      </c>
      <c r="Y259" s="276">
        <f>IF(Y$126=0,0,Y$126/NFM!Y$15*1000)</f>
        <v>218.81265920516941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211.06762381330955</v>
      </c>
      <c r="C260" s="276">
        <f>IF(C$134=0,0,C$134/NFM!C$15*1000)</f>
        <v>200.71454586497336</v>
      </c>
      <c r="D260" s="276">
        <f>IF(D$134=0,0,D$134/NFM!D$15*1000)</f>
        <v>158.99467703121701</v>
      </c>
      <c r="E260" s="276">
        <f>IF(E$134=0,0,E$134/NFM!E$15*1000)</f>
        <v>175.62670371001661</v>
      </c>
      <c r="F260" s="276">
        <f>IF(F$134=0,0,F$134/NFM!F$15*1000)</f>
        <v>173.42746055261276</v>
      </c>
      <c r="G260" s="276">
        <f>IF(G$134=0,0,G$134/NFM!G$15*1000)</f>
        <v>175.70961071542476</v>
      </c>
      <c r="H260" s="276">
        <f>IF(H$134=0,0,H$134/NFM!H$15*1000)</f>
        <v>162.07926414204425</v>
      </c>
      <c r="I260" s="276">
        <f>IF(I$134=0,0,I$134/NFM!I$15*1000)</f>
        <v>133.68670123261512</v>
      </c>
      <c r="J260" s="276">
        <f>IF(J$134=0,0,J$134/NFM!J$15*1000)</f>
        <v>119.06558961087249</v>
      </c>
      <c r="K260" s="276">
        <f>IF(K$134=0,0,K$134/NFM!K$15*1000)</f>
        <v>108.50662802495269</v>
      </c>
      <c r="L260" s="276">
        <f>IF(L$134=0,0,L$134/NFM!L$15*1000)</f>
        <v>108.58577530301861</v>
      </c>
      <c r="M260" s="276">
        <f>IF(M$134=0,0,M$134/NFM!M$15*1000)</f>
        <v>100.63889946867569</v>
      </c>
      <c r="N260" s="276">
        <f>IF(N$134=0,0,N$134/NFM!N$15*1000)</f>
        <v>92.27349551200993</v>
      </c>
      <c r="O260" s="276">
        <f>IF(O$134=0,0,O$134/NFM!O$15*1000)</f>
        <v>107.55324149390125</v>
      </c>
      <c r="P260" s="276">
        <f>IF(P$134=0,0,P$134/NFM!P$15*1000)</f>
        <v>94.930887184368231</v>
      </c>
      <c r="Q260" s="276">
        <f>IF(Q$134=0,0,Q$134/NFM!Q$15*1000)</f>
        <v>98.441371237924884</v>
      </c>
      <c r="R260" s="276">
        <f>IF(R$134=0,0,R$134/NFM!R$15*1000)</f>
        <v>98.562024105250885</v>
      </c>
      <c r="S260" s="276">
        <f>IF(S$134=0,0,S$134/NFM!S$15*1000)</f>
        <v>112.91048158231645</v>
      </c>
      <c r="T260" s="276">
        <f>IF(T$134=0,0,T$134/NFM!T$15*1000)</f>
        <v>104.92184866393494</v>
      </c>
      <c r="U260" s="276">
        <f>IF(U$134=0,0,U$134/NFM!U$15*1000)</f>
        <v>106.27789698874284</v>
      </c>
      <c r="V260" s="276">
        <f>IF(V$134=0,0,V$134/NFM!V$15*1000)</f>
        <v>120.31809073136232</v>
      </c>
      <c r="W260" s="276">
        <f>IF(W$134=0,0,W$134/NFM!W$15*1000)</f>
        <v>117.72912560084694</v>
      </c>
      <c r="X260" s="276">
        <f>IF(X$134=0,0,X$134/NFM!X$15*1000)</f>
        <v>108.97294160879913</v>
      </c>
      <c r="Y260" s="276">
        <f>IF(Y$134=0,0,Y$134/NFM!Y$15*1000)</f>
        <v>111.08801983952605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93.682990386037218</v>
      </c>
      <c r="C261" s="277">
        <f>IF(C$141=0,0,C$141/NFM!C$15*1000)</f>
        <v>94.245683985675967</v>
      </c>
      <c r="D261" s="277">
        <f>IF(D$141=0,0,D$141/NFM!D$15*1000)</f>
        <v>78.289189072688586</v>
      </c>
      <c r="E261" s="277">
        <f>IF(E$141=0,0,E$141/NFM!E$15*1000)</f>
        <v>77.527238340166861</v>
      </c>
      <c r="F261" s="277">
        <f>IF(F$141=0,0,F$141/NFM!F$15*1000)</f>
        <v>74.593562033791557</v>
      </c>
      <c r="G261" s="277">
        <f>IF(G$141=0,0,G$141/NFM!G$15*1000)</f>
        <v>74.488289354537613</v>
      </c>
      <c r="H261" s="277">
        <f>IF(H$141=0,0,H$141/NFM!H$15*1000)</f>
        <v>69.133011903356604</v>
      </c>
      <c r="I261" s="277">
        <f>IF(I$141=0,0,I$141/NFM!I$15*1000)</f>
        <v>56.586852054551855</v>
      </c>
      <c r="J261" s="277">
        <f>IF(J$141=0,0,J$141/NFM!J$15*1000)</f>
        <v>50.820786414184276</v>
      </c>
      <c r="K261" s="277">
        <f>IF(K$141=0,0,K$141/NFM!K$15*1000)</f>
        <v>45.519949361561537</v>
      </c>
      <c r="L261" s="277">
        <f>IF(L$141=0,0,L$141/NFM!L$15*1000)</f>
        <v>46.626614004283311</v>
      </c>
      <c r="M261" s="277">
        <f>IF(M$141=0,0,M$141/NFM!M$15*1000)</f>
        <v>41.502176858600293</v>
      </c>
      <c r="N261" s="277">
        <f>IF(N$141=0,0,N$141/NFM!N$15*1000)</f>
        <v>37.976658336903881</v>
      </c>
      <c r="O261" s="277">
        <f>IF(O$141=0,0,O$141/NFM!O$15*1000)</f>
        <v>43.868789869328239</v>
      </c>
      <c r="P261" s="277">
        <f>IF(P$141=0,0,P$141/NFM!P$15*1000)</f>
        <v>38.098942145857045</v>
      </c>
      <c r="Q261" s="277">
        <f>IF(Q$141=0,0,Q$141/NFM!Q$15*1000)</f>
        <v>39.645795368944839</v>
      </c>
      <c r="R261" s="277">
        <f>IF(R$141=0,0,R$141/NFM!R$15*1000)</f>
        <v>39.451913019307931</v>
      </c>
      <c r="S261" s="277">
        <f>IF(S$141=0,0,S$141/NFM!S$15*1000)</f>
        <v>45.013411312328465</v>
      </c>
      <c r="T261" s="277">
        <f>IF(T$141=0,0,T$141/NFM!T$15*1000)</f>
        <v>41.528824143211416</v>
      </c>
      <c r="U261" s="277">
        <f>IF(U$141=0,0,U$141/NFM!U$15*1000)</f>
        <v>42.081543806087566</v>
      </c>
      <c r="V261" s="277">
        <f>IF(V$141=0,0,V$141/NFM!V$15*1000)</f>
        <v>47.58485695261448</v>
      </c>
      <c r="W261" s="277">
        <f>IF(W$141=0,0,W$141/NFM!W$15*1000)</f>
        <v>46.232789223779065</v>
      </c>
      <c r="X261" s="277">
        <f>IF(X$141=0,0,X$141/NFM!X$15*1000)</f>
        <v>42.702508029253124</v>
      </c>
      <c r="Y261" s="277">
        <f>IF(Y$141=0,0,Y$141/NFM!Y$15*1000)</f>
        <v>43.136146270626995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CZ: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5.6198253424465348</v>
      </c>
      <c r="C72" s="223">
        <v>2.722460250167499</v>
      </c>
      <c r="D72" s="223">
        <v>2.1777408578721711</v>
      </c>
      <c r="E72" s="223">
        <v>2.4245373731507391</v>
      </c>
      <c r="F72" s="223">
        <v>2.9559587604525732</v>
      </c>
      <c r="G72" s="223">
        <v>3.6383104853714689</v>
      </c>
      <c r="H72" s="223">
        <v>4.5439912831953144</v>
      </c>
      <c r="I72" s="223">
        <v>4.5327128731273509</v>
      </c>
      <c r="J72" s="223">
        <v>4.0960388034210169</v>
      </c>
      <c r="K72" s="223">
        <v>2.0905946840528129</v>
      </c>
      <c r="L72" s="223">
        <v>3.0819687487751461</v>
      </c>
      <c r="M72" s="223">
        <v>3.5610960913109011</v>
      </c>
      <c r="N72" s="223">
        <v>4.6271079526001877</v>
      </c>
      <c r="O72" s="223">
        <v>5.4902625707327557</v>
      </c>
      <c r="P72" s="223">
        <v>4.8420685560089369</v>
      </c>
      <c r="Q72" s="223">
        <v>4.9211628374851557</v>
      </c>
      <c r="R72" s="223">
        <v>6.3827715887889616</v>
      </c>
      <c r="S72" s="223">
        <v>5.5913477945566266</v>
      </c>
      <c r="T72" s="223">
        <v>5.5576697684665533</v>
      </c>
      <c r="U72" s="223">
        <v>5.6370324362179094</v>
      </c>
      <c r="V72" s="223">
        <v>5.9110886015290047</v>
      </c>
      <c r="W72" s="223">
        <v>5.671056804451486</v>
      </c>
      <c r="X72" s="223">
        <v>5.2904927078067816</v>
      </c>
      <c r="Y72" s="223">
        <v>4.2606907038677742</v>
      </c>
      <c r="DA72" s="89" t="s">
        <v>706</v>
      </c>
    </row>
    <row r="73" spans="1:105" ht="12" customHeight="1" x14ac:dyDescent="0.25">
      <c r="A73" s="55" t="s">
        <v>91</v>
      </c>
      <c r="B73" s="259">
        <v>8.8055504173404509E-3</v>
      </c>
      <c r="C73" s="259">
        <v>4.2543138186770827E-3</v>
      </c>
      <c r="D73" s="259">
        <v>3.5109677758390929E-3</v>
      </c>
      <c r="E73" s="259">
        <v>3.810762199792061E-3</v>
      </c>
      <c r="F73" s="259">
        <v>4.6278087640637842E-3</v>
      </c>
      <c r="G73" s="259">
        <v>5.6788065916400744E-3</v>
      </c>
      <c r="H73" s="259">
        <v>7.0943040460264969E-3</v>
      </c>
      <c r="I73" s="259">
        <v>7.106704401418684E-3</v>
      </c>
      <c r="J73" s="259">
        <v>6.3037887348629494E-3</v>
      </c>
      <c r="K73" s="259">
        <v>3.2249408207166682E-3</v>
      </c>
      <c r="L73" s="259">
        <v>4.833915006082881E-3</v>
      </c>
      <c r="M73" s="259">
        <v>5.5301955706129023E-3</v>
      </c>
      <c r="N73" s="259">
        <v>6.9910114905501952E-3</v>
      </c>
      <c r="O73" s="259">
        <v>8.4339572503389377E-3</v>
      </c>
      <c r="P73" s="259">
        <v>7.3576783051267792E-3</v>
      </c>
      <c r="Q73" s="259">
        <v>7.5129822781898501E-3</v>
      </c>
      <c r="R73" s="259">
        <v>9.5841984861666629E-3</v>
      </c>
      <c r="S73" s="259">
        <v>8.6798889988026953E-3</v>
      </c>
      <c r="T73" s="259">
        <v>8.5843370442556417E-3</v>
      </c>
      <c r="U73" s="259">
        <v>8.7038360328903063E-3</v>
      </c>
      <c r="V73" s="259">
        <v>9.1186929415437712E-3</v>
      </c>
      <c r="W73" s="259">
        <v>8.7805491059321956E-3</v>
      </c>
      <c r="X73" s="259">
        <v>8.1345882741278869E-3</v>
      </c>
      <c r="Y73" s="259">
        <v>6.5427713474644697E-3</v>
      </c>
      <c r="DA73" s="67" t="s">
        <v>707</v>
      </c>
    </row>
    <row r="74" spans="1:105" ht="12" customHeight="1" x14ac:dyDescent="0.25">
      <c r="A74" s="173" t="s">
        <v>92</v>
      </c>
      <c r="B74" s="224">
        <v>1.18881163846642E-3</v>
      </c>
      <c r="C74" s="224">
        <v>5.7436248066584548E-4</v>
      </c>
      <c r="D74" s="224">
        <v>4.740055029358078E-4</v>
      </c>
      <c r="E74" s="224">
        <v>5.144798723336351E-4</v>
      </c>
      <c r="F74" s="224">
        <v>6.24786942163415E-4</v>
      </c>
      <c r="G74" s="224">
        <v>7.6667908861744556E-4</v>
      </c>
      <c r="H74" s="224">
        <v>9.5778126488576523E-4</v>
      </c>
      <c r="I74" s="224">
        <v>9.5945540064249434E-4</v>
      </c>
      <c r="J74" s="224">
        <v>8.5105610203320035E-4</v>
      </c>
      <c r="K74" s="224">
        <v>4.3538983928631748E-4</v>
      </c>
      <c r="L74" s="224">
        <v>6.5261274380670233E-4</v>
      </c>
      <c r="M74" s="224">
        <v>7.4661554880128941E-4</v>
      </c>
      <c r="N74" s="224">
        <v>9.4383603871621717E-4</v>
      </c>
      <c r="O74" s="224">
        <v>1.138643930513029E-3</v>
      </c>
      <c r="P74" s="224">
        <v>9.9333865421991768E-4</v>
      </c>
      <c r="Q74" s="224">
        <v>1.01430578993853E-3</v>
      </c>
      <c r="R74" s="224">
        <v>1.3223712308826139E-3</v>
      </c>
      <c r="S74" s="224">
        <v>1.172584995748864E-3</v>
      </c>
      <c r="T74" s="224">
        <v>1.15894626718994E-3</v>
      </c>
      <c r="U74" s="224">
        <v>1.1750794765568531E-3</v>
      </c>
      <c r="V74" s="224">
        <v>1.2310880958856601E-3</v>
      </c>
      <c r="W74" s="224">
        <v>1.18543628444874E-3</v>
      </c>
      <c r="X74" s="224">
        <v>1.0982269995719919E-3</v>
      </c>
      <c r="Y74" s="224">
        <v>8.8332044642810807E-4</v>
      </c>
      <c r="DA74" s="177" t="s">
        <v>708</v>
      </c>
    </row>
    <row r="75" spans="1:105" ht="12" customHeight="1" x14ac:dyDescent="0.25">
      <c r="A75" s="173" t="s">
        <v>93</v>
      </c>
      <c r="B75" s="224">
        <v>0.1530408872741692</v>
      </c>
      <c r="C75" s="224">
        <v>7.3940177580602312E-2</v>
      </c>
      <c r="D75" s="224">
        <v>6.1020787814388439E-2</v>
      </c>
      <c r="E75" s="224">
        <v>6.6231229236796252E-2</v>
      </c>
      <c r="F75" s="224">
        <v>8.0431537589379876E-2</v>
      </c>
      <c r="G75" s="224">
        <v>9.8697930084135507E-2</v>
      </c>
      <c r="H75" s="224">
        <v>0.1232993435207137</v>
      </c>
      <c r="I75" s="224">
        <v>0.1235148622903295</v>
      </c>
      <c r="J75" s="224">
        <v>0.10956014961569201</v>
      </c>
      <c r="K75" s="224">
        <v>5.6049625658521118E-2</v>
      </c>
      <c r="L75" s="224">
        <v>8.4013673930253177E-2</v>
      </c>
      <c r="M75" s="224">
        <v>9.6115063433127465E-2</v>
      </c>
      <c r="N75" s="224">
        <v>0.1215041139677968</v>
      </c>
      <c r="O75" s="224">
        <v>0.1465825802646562</v>
      </c>
      <c r="P75" s="224">
        <v>0.12787680073662031</v>
      </c>
      <c r="Q75" s="224">
        <v>0.130575991214023</v>
      </c>
      <c r="R75" s="224">
        <v>0.16606961543990631</v>
      </c>
      <c r="S75" s="224">
        <v>0.1500108196999782</v>
      </c>
      <c r="T75" s="224">
        <v>0.14919618827305489</v>
      </c>
      <c r="U75" s="224">
        <v>0.15127308640914419</v>
      </c>
      <c r="V75" s="224">
        <v>0.15848331931714241</v>
      </c>
      <c r="W75" s="224">
        <v>0.1526063632865032</v>
      </c>
      <c r="X75" s="224">
        <v>0.14137953314434501</v>
      </c>
      <c r="Y75" s="224">
        <v>0.1137136788492094</v>
      </c>
      <c r="DA75" s="177" t="s">
        <v>709</v>
      </c>
    </row>
    <row r="76" spans="1:105" ht="12" customHeight="1" x14ac:dyDescent="0.25">
      <c r="A76" s="173" t="s">
        <v>94</v>
      </c>
      <c r="B76" s="224">
        <v>2.907856903070881E-3</v>
      </c>
      <c r="C76" s="224">
        <v>1.404902046907637E-3</v>
      </c>
      <c r="D76" s="224">
        <v>1.159426884130734E-3</v>
      </c>
      <c r="E76" s="224">
        <v>1.2584279963697919E-3</v>
      </c>
      <c r="F76" s="224">
        <v>1.5282412822456169E-3</v>
      </c>
      <c r="G76" s="224">
        <v>1.8753122935036819E-3</v>
      </c>
      <c r="H76" s="224">
        <v>2.3427520160576739E-3</v>
      </c>
      <c r="I76" s="224">
        <v>2.346846985402998E-3</v>
      </c>
      <c r="J76" s="224">
        <v>2.0817001458618731E-3</v>
      </c>
      <c r="K76" s="224">
        <v>1.064972203106002E-3</v>
      </c>
      <c r="L76" s="224">
        <v>1.5963037462843211E-3</v>
      </c>
      <c r="M76" s="224">
        <v>1.826236476219701E-3</v>
      </c>
      <c r="N76" s="224">
        <v>2.3086417155946709E-3</v>
      </c>
      <c r="O76" s="224">
        <v>2.7851456920066132E-3</v>
      </c>
      <c r="P76" s="224">
        <v>2.429726097303948E-3</v>
      </c>
      <c r="Q76" s="224">
        <v>2.4810121281301938E-3</v>
      </c>
      <c r="R76" s="224">
        <v>3.2427091912015458E-3</v>
      </c>
      <c r="S76" s="224">
        <v>2.8681662123734219E-3</v>
      </c>
      <c r="T76" s="224">
        <v>2.8348056111596452E-3</v>
      </c>
      <c r="U76" s="224">
        <v>2.874267762023831E-3</v>
      </c>
      <c r="V76" s="224">
        <v>3.0112659584385628E-3</v>
      </c>
      <c r="W76" s="224">
        <v>2.8996007200364688E-3</v>
      </c>
      <c r="X76" s="224">
        <v>2.686285075374828E-3</v>
      </c>
      <c r="Y76" s="224">
        <v>2.1606193737160159E-3</v>
      </c>
      <c r="DA76" s="177" t="s">
        <v>710</v>
      </c>
    </row>
    <row r="77" spans="1:105" ht="12" customHeight="1" x14ac:dyDescent="0.25">
      <c r="A77" s="56" t="s">
        <v>95</v>
      </c>
      <c r="B77" s="260">
        <v>2.1696339815396461E-2</v>
      </c>
      <c r="C77" s="260">
        <v>1.032314364049049E-2</v>
      </c>
      <c r="D77" s="260">
        <v>8.124265306804471E-3</v>
      </c>
      <c r="E77" s="260">
        <v>9.5783473087966593E-3</v>
      </c>
      <c r="F77" s="260">
        <v>1.183717696593738E-2</v>
      </c>
      <c r="G77" s="260">
        <v>1.47834430419335E-2</v>
      </c>
      <c r="H77" s="260">
        <v>1.8809678240854191E-2</v>
      </c>
      <c r="I77" s="260">
        <v>1.7882132976760761E-2</v>
      </c>
      <c r="J77" s="260">
        <v>1.649482557001793E-2</v>
      </c>
      <c r="K77" s="260">
        <v>8.7427595868324846E-3</v>
      </c>
      <c r="L77" s="260">
        <v>1.332850889593395E-2</v>
      </c>
      <c r="M77" s="260">
        <v>1.6597356331720801E-2</v>
      </c>
      <c r="N77" s="260">
        <v>2.2509013535396031E-2</v>
      </c>
      <c r="O77" s="260">
        <v>2.8622713759536952E-2</v>
      </c>
      <c r="P77" s="260">
        <v>2.640609143698058E-2</v>
      </c>
      <c r="Q77" s="260">
        <v>2.8231960547518229E-2</v>
      </c>
      <c r="R77" s="260">
        <v>3.9582205602646511E-2</v>
      </c>
      <c r="S77" s="260">
        <v>3.5863599022846297E-2</v>
      </c>
      <c r="T77" s="260">
        <v>3.8580431073995822E-2</v>
      </c>
      <c r="U77" s="260">
        <v>4.2684082956080137E-2</v>
      </c>
      <c r="V77" s="260">
        <v>4.9306952953660943E-2</v>
      </c>
      <c r="W77" s="260">
        <v>4.985756220810026E-2</v>
      </c>
      <c r="X77" s="260">
        <v>6.4286734794192765E-2</v>
      </c>
      <c r="Y77" s="260">
        <v>6.5823253406598101E-2</v>
      </c>
      <c r="DA77" s="68" t="s">
        <v>711</v>
      </c>
    </row>
    <row r="78" spans="1:105" ht="12" customHeight="1" x14ac:dyDescent="0.25">
      <c r="A78" s="37" t="s">
        <v>159</v>
      </c>
      <c r="B78" s="226">
        <v>2.5000593078694549E-4</v>
      </c>
      <c r="C78" s="226">
        <v>1.125022996761009E-4</v>
      </c>
      <c r="D78" s="226">
        <v>1.1243069235446269E-4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1.3027245296099841E-2</v>
      </c>
      <c r="C79" s="226">
        <v>6.3295707474178486E-3</v>
      </c>
      <c r="D79" s="226">
        <v>6.5578307828863718E-3</v>
      </c>
      <c r="E79" s="226">
        <v>5.9169333829505412E-3</v>
      </c>
      <c r="F79" s="226">
        <v>7.121014897415707E-3</v>
      </c>
      <c r="G79" s="226">
        <v>8.4814538745007755E-3</v>
      </c>
      <c r="H79" s="226">
        <v>1.028531935646705E-2</v>
      </c>
      <c r="I79" s="226">
        <v>1.1077123539099121E-2</v>
      </c>
      <c r="J79" s="226">
        <v>8.0183059264180758E-3</v>
      </c>
      <c r="K79" s="226">
        <v>4.1127416487131427E-3</v>
      </c>
      <c r="L79" s="226">
        <v>7.0417266728614869E-3</v>
      </c>
      <c r="M79" s="226">
        <v>6.9786210512642584E-3</v>
      </c>
      <c r="N79" s="226">
        <v>6.2747122491406933E-3</v>
      </c>
      <c r="O79" s="226">
        <v>8.9264383321595326E-3</v>
      </c>
      <c r="P79" s="226">
        <v>6.6245212845528209E-3</v>
      </c>
      <c r="Q79" s="226">
        <v>6.9015935052635282E-3</v>
      </c>
      <c r="R79" s="226">
        <v>9.2385372260578545E-3</v>
      </c>
      <c r="S79" s="226">
        <v>8.7701608989971692E-3</v>
      </c>
      <c r="T79" s="226">
        <v>7.7230588766222189E-3</v>
      </c>
      <c r="U79" s="226">
        <v>7.2628355320691193E-3</v>
      </c>
      <c r="V79" s="226">
        <v>6.9265556633891223E-3</v>
      </c>
      <c r="W79" s="226">
        <v>6.6731177580544639E-3</v>
      </c>
      <c r="X79" s="226">
        <v>4.3365343114951044E-3</v>
      </c>
      <c r="Y79" s="226">
        <v>2.7688843929005559E-3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1.6493537451439869E-4</v>
      </c>
      <c r="C81" s="226">
        <v>1.458369550318464E-4</v>
      </c>
      <c r="D81" s="226">
        <v>2.5631314137960148E-4</v>
      </c>
      <c r="E81" s="226">
        <v>4.2662720684147722E-4</v>
      </c>
      <c r="F81" s="226">
        <v>6.8661562401991106E-4</v>
      </c>
      <c r="G81" s="226">
        <v>1.0730616712139741E-3</v>
      </c>
      <c r="H81" s="226">
        <v>1.861545828584916E-3</v>
      </c>
      <c r="I81" s="226">
        <v>4.3730098105735141E-4</v>
      </c>
      <c r="J81" s="226">
        <v>7.9376438902124358E-4</v>
      </c>
      <c r="K81" s="226">
        <v>8.681170762690879E-4</v>
      </c>
      <c r="L81" s="226">
        <v>2.2049303745653869E-3</v>
      </c>
      <c r="M81" s="226">
        <v>4.0502425946098378E-3</v>
      </c>
      <c r="N81" s="226">
        <v>6.5717073721744089E-3</v>
      </c>
      <c r="O81" s="226">
        <v>1.0694991199724981E-2</v>
      </c>
      <c r="P81" s="226">
        <v>1.097001963520196E-2</v>
      </c>
      <c r="Q81" s="226">
        <v>1.3195520917715239E-2</v>
      </c>
      <c r="R81" s="226">
        <v>2.1132556553945619E-2</v>
      </c>
      <c r="S81" s="226">
        <v>2.014075322279385E-2</v>
      </c>
      <c r="T81" s="226">
        <v>2.3900180562149011E-2</v>
      </c>
      <c r="U81" s="226">
        <v>2.8857500808324429E-2</v>
      </c>
      <c r="V81" s="226">
        <v>3.5972368595590547E-2</v>
      </c>
      <c r="W81" s="226">
        <v>3.7602105952225427E-2</v>
      </c>
      <c r="X81" s="226">
        <v>5.5846257501601951E-2</v>
      </c>
      <c r="Y81" s="226">
        <v>6.0424788489617937E-2</v>
      </c>
      <c r="DA81" s="69" t="s">
        <v>715</v>
      </c>
    </row>
    <row r="82" spans="1:105" ht="12" customHeight="1" x14ac:dyDescent="0.25">
      <c r="A82" s="37" t="s">
        <v>40</v>
      </c>
      <c r="B82" s="226">
        <v>8.2541532139952748E-3</v>
      </c>
      <c r="C82" s="226">
        <v>3.7352336383646889E-3</v>
      </c>
      <c r="D82" s="226">
        <v>1.1976906901840351E-3</v>
      </c>
      <c r="E82" s="226">
        <v>3.2347867190046422E-3</v>
      </c>
      <c r="F82" s="226">
        <v>4.0295464445017576E-3</v>
      </c>
      <c r="G82" s="226">
        <v>5.2289274962187514E-3</v>
      </c>
      <c r="H82" s="226">
        <v>6.6628130558022223E-3</v>
      </c>
      <c r="I82" s="226">
        <v>6.3677084566042923E-3</v>
      </c>
      <c r="J82" s="226">
        <v>7.6827552545786068E-3</v>
      </c>
      <c r="K82" s="226">
        <v>3.7619008618502529E-3</v>
      </c>
      <c r="L82" s="226">
        <v>4.0818518485070798E-3</v>
      </c>
      <c r="M82" s="226">
        <v>5.5684926858467028E-3</v>
      </c>
      <c r="N82" s="226">
        <v>9.6625939140809313E-3</v>
      </c>
      <c r="O82" s="226">
        <v>9.0012842276524369E-3</v>
      </c>
      <c r="P82" s="226">
        <v>8.811550517225793E-3</v>
      </c>
      <c r="Q82" s="226">
        <v>8.1348461245394649E-3</v>
      </c>
      <c r="R82" s="226">
        <v>9.2111118226430415E-3</v>
      </c>
      <c r="S82" s="226">
        <v>6.952684901055277E-3</v>
      </c>
      <c r="T82" s="226">
        <v>6.9571916352245914E-3</v>
      </c>
      <c r="U82" s="226">
        <v>6.5637466156865951E-3</v>
      </c>
      <c r="V82" s="226">
        <v>6.4080286946812696E-3</v>
      </c>
      <c r="W82" s="226">
        <v>5.5823384978203666E-3</v>
      </c>
      <c r="X82" s="226">
        <v>4.1039429810957144E-3</v>
      </c>
      <c r="Y82" s="226">
        <v>2.6295805240796112E-3</v>
      </c>
      <c r="DA82" s="69" t="s">
        <v>716</v>
      </c>
    </row>
    <row r="83" spans="1:105" ht="12" customHeight="1" x14ac:dyDescent="0.25">
      <c r="A83" s="57" t="s">
        <v>558</v>
      </c>
      <c r="B83" s="261">
        <v>1.2587190972986071</v>
      </c>
      <c r="C83" s="261">
        <v>0.59648455397869971</v>
      </c>
      <c r="D83" s="261">
        <v>0.46445458296400899</v>
      </c>
      <c r="E83" s="261">
        <v>0.5427256446834996</v>
      </c>
      <c r="F83" s="261">
        <v>0.66488873676285598</v>
      </c>
      <c r="G83" s="261">
        <v>0.82251171231986753</v>
      </c>
      <c r="H83" s="261">
        <v>1.0283279067648561</v>
      </c>
      <c r="I83" s="261">
        <v>1.026292531660967</v>
      </c>
      <c r="J83" s="261">
        <v>0.93250735135130081</v>
      </c>
      <c r="K83" s="261">
        <v>0.47805560486494553</v>
      </c>
      <c r="L83" s="261">
        <v>0.69551604488899865</v>
      </c>
      <c r="M83" s="261">
        <v>0.81737419812143497</v>
      </c>
      <c r="N83" s="261">
        <v>1.070733079557848</v>
      </c>
      <c r="O83" s="261">
        <v>1.2654713908030639</v>
      </c>
      <c r="P83" s="261">
        <v>1.125159429320868</v>
      </c>
      <c r="Q83" s="261">
        <v>1.1402473266052919</v>
      </c>
      <c r="R83" s="261">
        <v>1.481139997185267</v>
      </c>
      <c r="S83" s="261">
        <v>1.293406888854578</v>
      </c>
      <c r="T83" s="261">
        <v>1.2890194130261461</v>
      </c>
      <c r="U83" s="261">
        <v>1.306580228960502</v>
      </c>
      <c r="V83" s="261">
        <v>1.370357851910696</v>
      </c>
      <c r="W83" s="261">
        <v>1.314528011192166</v>
      </c>
      <c r="X83" s="261">
        <v>1.223978459666935</v>
      </c>
      <c r="Y83" s="261">
        <v>0.98489253649013109</v>
      </c>
      <c r="DA83" s="70" t="s">
        <v>717</v>
      </c>
    </row>
    <row r="84" spans="1:105" ht="12" customHeight="1" x14ac:dyDescent="0.25">
      <c r="A84" s="60" t="s">
        <v>560</v>
      </c>
      <c r="B84" s="262">
        <v>0.77742910105259877</v>
      </c>
      <c r="C84" s="262">
        <v>0.3781404403928022</v>
      </c>
      <c r="D84" s="262">
        <v>0.39400116966719112</v>
      </c>
      <c r="E84" s="262">
        <v>0.35135441530479772</v>
      </c>
      <c r="F84" s="262">
        <v>0.42518511945552312</v>
      </c>
      <c r="G84" s="262">
        <v>0.50954099471999315</v>
      </c>
      <c r="H84" s="262">
        <v>0.62497524782537006</v>
      </c>
      <c r="I84" s="262">
        <v>0.65256110634827447</v>
      </c>
      <c r="J84" s="262">
        <v>0.47708604252558362</v>
      </c>
      <c r="K84" s="262">
        <v>0.25012153032850731</v>
      </c>
      <c r="L84" s="262">
        <v>0.44089454975615611</v>
      </c>
      <c r="M84" s="262">
        <v>0.45536948653228287</v>
      </c>
      <c r="N84" s="262">
        <v>0.4225131357745599</v>
      </c>
      <c r="O84" s="262">
        <v>0.63127255935502002</v>
      </c>
      <c r="P84" s="262">
        <v>0.48389875968898172</v>
      </c>
      <c r="Q84" s="262">
        <v>0.52441835940490134</v>
      </c>
      <c r="R84" s="262">
        <v>0.74305015342239555</v>
      </c>
      <c r="S84" s="262">
        <v>0.72264699606731209</v>
      </c>
      <c r="T84" s="262">
        <v>0.6793307248333238</v>
      </c>
      <c r="U84" s="262">
        <v>0.68753478390463418</v>
      </c>
      <c r="V84" s="262">
        <v>0.71309682453137735</v>
      </c>
      <c r="W84" s="262">
        <v>0.71697709249921349</v>
      </c>
      <c r="X84" s="262">
        <v>0.629992506563674</v>
      </c>
      <c r="Y84" s="262">
        <v>0.50607004485473095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1.4990914168763291E-2</v>
      </c>
      <c r="C86" s="230">
        <v>6.7628322258419873E-3</v>
      </c>
      <c r="D86" s="230">
        <v>6.8012031486191374E-3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0.76243818688383547</v>
      </c>
      <c r="C88" s="230">
        <v>0.37137760816696019</v>
      </c>
      <c r="D88" s="230">
        <v>0.38719996651857191</v>
      </c>
      <c r="E88" s="230">
        <v>0.35135441530479772</v>
      </c>
      <c r="F88" s="230">
        <v>0.42518511945552312</v>
      </c>
      <c r="G88" s="230">
        <v>0.50954099471999315</v>
      </c>
      <c r="H88" s="230">
        <v>0.62497524782537006</v>
      </c>
      <c r="I88" s="230">
        <v>0.65256110634827447</v>
      </c>
      <c r="J88" s="230">
        <v>0.47708604252558362</v>
      </c>
      <c r="K88" s="230">
        <v>0.25012153032850731</v>
      </c>
      <c r="L88" s="230">
        <v>0.44089454975615611</v>
      </c>
      <c r="M88" s="230">
        <v>0.45536948653228287</v>
      </c>
      <c r="N88" s="230">
        <v>0.4225131357745599</v>
      </c>
      <c r="O88" s="230">
        <v>0.63127255935502002</v>
      </c>
      <c r="P88" s="230">
        <v>0.48389875968898172</v>
      </c>
      <c r="Q88" s="230">
        <v>0.52441835940490134</v>
      </c>
      <c r="R88" s="230">
        <v>0.74305015342239555</v>
      </c>
      <c r="S88" s="230">
        <v>0.72264699606731209</v>
      </c>
      <c r="T88" s="230">
        <v>0.6793307248333238</v>
      </c>
      <c r="U88" s="230">
        <v>0.68753478390463418</v>
      </c>
      <c r="V88" s="230">
        <v>0.71309682453137735</v>
      </c>
      <c r="W88" s="230">
        <v>0.71697709249921349</v>
      </c>
      <c r="X88" s="230">
        <v>0.629992506563674</v>
      </c>
      <c r="Y88" s="230">
        <v>0.50607004485473095</v>
      </c>
      <c r="DA88" s="71" t="s">
        <v>722</v>
      </c>
    </row>
    <row r="89" spans="1:105" ht="12" customHeight="1" x14ac:dyDescent="0.25">
      <c r="A89" s="60" t="s">
        <v>566</v>
      </c>
      <c r="B89" s="262">
        <v>0.48128999624600799</v>
      </c>
      <c r="C89" s="262">
        <v>0.2183441135858975</v>
      </c>
      <c r="D89" s="262">
        <v>7.0453413296817965E-2</v>
      </c>
      <c r="E89" s="262">
        <v>0.19137122937870191</v>
      </c>
      <c r="F89" s="262">
        <v>0.23970361730733289</v>
      </c>
      <c r="G89" s="262">
        <v>0.31297071759987433</v>
      </c>
      <c r="H89" s="262">
        <v>0.40335265893948569</v>
      </c>
      <c r="I89" s="262">
        <v>0.37373142531269288</v>
      </c>
      <c r="J89" s="262">
        <v>0.45542130882571719</v>
      </c>
      <c r="K89" s="262">
        <v>0.22793407453643821</v>
      </c>
      <c r="L89" s="262">
        <v>0.25462149513284249</v>
      </c>
      <c r="M89" s="262">
        <v>0.3620047115891521</v>
      </c>
      <c r="N89" s="262">
        <v>0.64821994378328829</v>
      </c>
      <c r="O89" s="262">
        <v>0.6341988314480439</v>
      </c>
      <c r="P89" s="262">
        <v>0.64126066963188633</v>
      </c>
      <c r="Q89" s="262">
        <v>0.61582896720039093</v>
      </c>
      <c r="R89" s="262">
        <v>0.73808984376287112</v>
      </c>
      <c r="S89" s="262">
        <v>0.57075989278726569</v>
      </c>
      <c r="T89" s="262">
        <v>0.60968868819282207</v>
      </c>
      <c r="U89" s="262">
        <v>0.61904544505586823</v>
      </c>
      <c r="V89" s="262">
        <v>0.65726102737931913</v>
      </c>
      <c r="W89" s="262">
        <v>0.59755091869295252</v>
      </c>
      <c r="X89" s="262">
        <v>0.59398595310326052</v>
      </c>
      <c r="Y89" s="262">
        <v>0.47882249163540008</v>
      </c>
      <c r="DA89" s="72" t="s">
        <v>723</v>
      </c>
    </row>
    <row r="90" spans="1:105" ht="12" customHeight="1" x14ac:dyDescent="0.25">
      <c r="A90" s="57" t="s">
        <v>517</v>
      </c>
      <c r="B90" s="294">
        <v>2.4851393712282301</v>
      </c>
      <c r="C90" s="294">
        <v>1.177663271021556</v>
      </c>
      <c r="D90" s="294">
        <v>0.9169912276284683</v>
      </c>
      <c r="E90" s="294">
        <v>1.071524909944402</v>
      </c>
      <c r="F90" s="294">
        <v>1.3127163802962381</v>
      </c>
      <c r="G90" s="294">
        <v>1.62391771442039</v>
      </c>
      <c r="H90" s="294">
        <v>2.030268844826943</v>
      </c>
      <c r="I90" s="294">
        <v>2.026250322492019</v>
      </c>
      <c r="J90" s="294">
        <v>1.841086496404458</v>
      </c>
      <c r="K90" s="294">
        <v>0.94384426822147693</v>
      </c>
      <c r="L90" s="294">
        <v>1.3731850975996991</v>
      </c>
      <c r="M90" s="294">
        <v>1.613774515010634</v>
      </c>
      <c r="N90" s="294">
        <v>2.113991070602153</v>
      </c>
      <c r="O90" s="294">
        <v>2.4984706938958761</v>
      </c>
      <c r="P90" s="294">
        <v>2.221447186044113</v>
      </c>
      <c r="Q90" s="294">
        <v>2.251235824073869</v>
      </c>
      <c r="R90" s="294">
        <v>2.9242738345716601</v>
      </c>
      <c r="S90" s="294">
        <v>2.5536248630919092</v>
      </c>
      <c r="T90" s="294">
        <v>2.544962494383157</v>
      </c>
      <c r="U90" s="294">
        <v>2.5796335144407871</v>
      </c>
      <c r="V90" s="294">
        <v>2.7055522219085861</v>
      </c>
      <c r="W90" s="294">
        <v>2.5953251382353599</v>
      </c>
      <c r="X90" s="294">
        <v>2.4165495432472861</v>
      </c>
      <c r="Y90" s="294">
        <v>1.9445126590304009</v>
      </c>
      <c r="DA90" s="70" t="s">
        <v>724</v>
      </c>
    </row>
    <row r="91" spans="1:105" ht="12" customHeight="1" x14ac:dyDescent="0.25">
      <c r="A91" s="60" t="s">
        <v>519</v>
      </c>
      <c r="B91" s="262">
        <v>1.534909314962152</v>
      </c>
      <c r="C91" s="262">
        <v>0.74657776964736222</v>
      </c>
      <c r="D91" s="262">
        <v>0.7778922407321085</v>
      </c>
      <c r="E91" s="262">
        <v>0.69369305081869759</v>
      </c>
      <c r="F91" s="262">
        <v>0.83945995789450534</v>
      </c>
      <c r="G91" s="262">
        <v>1.0060071305433209</v>
      </c>
      <c r="H91" s="262">
        <v>1.2339135854435139</v>
      </c>
      <c r="I91" s="262">
        <v>1.288377447358003</v>
      </c>
      <c r="J91" s="262">
        <v>0.94193002258273251</v>
      </c>
      <c r="K91" s="262">
        <v>0.49382492404003753</v>
      </c>
      <c r="L91" s="262">
        <v>0.87047571337438578</v>
      </c>
      <c r="M91" s="262">
        <v>0.89905415899866659</v>
      </c>
      <c r="N91" s="262">
        <v>0.83418455382771117</v>
      </c>
      <c r="O91" s="262">
        <v>1.246346619032032</v>
      </c>
      <c r="P91" s="262">
        <v>0.95538064209278695</v>
      </c>
      <c r="Q91" s="262">
        <v>1.0353801056558249</v>
      </c>
      <c r="R91" s="262">
        <v>1.467033585992463</v>
      </c>
      <c r="S91" s="262">
        <v>1.426750817780476</v>
      </c>
      <c r="T91" s="262">
        <v>1.3412297739753789</v>
      </c>
      <c r="U91" s="262">
        <v>1.3574273753669459</v>
      </c>
      <c r="V91" s="262">
        <v>1.4078955328031759</v>
      </c>
      <c r="W91" s="262">
        <v>1.4155565007812421</v>
      </c>
      <c r="X91" s="262">
        <v>1.243819359696847</v>
      </c>
      <c r="Y91" s="262">
        <v>0.99915429563819014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2.9597160392219629E-2</v>
      </c>
      <c r="C93" s="297">
        <v>1.335212968605968E-2</v>
      </c>
      <c r="D93" s="297">
        <v>1.342788693095133E-2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1.5053121545699331</v>
      </c>
      <c r="C95" s="297">
        <v>0.73322563996130252</v>
      </c>
      <c r="D95" s="297">
        <v>0.76446435380115718</v>
      </c>
      <c r="E95" s="297">
        <v>0.69369305081869759</v>
      </c>
      <c r="F95" s="297">
        <v>0.83945995789450534</v>
      </c>
      <c r="G95" s="297">
        <v>1.0060071305433209</v>
      </c>
      <c r="H95" s="297">
        <v>1.2339135854435139</v>
      </c>
      <c r="I95" s="297">
        <v>1.288377447358003</v>
      </c>
      <c r="J95" s="297">
        <v>0.94193002258273251</v>
      </c>
      <c r="K95" s="297">
        <v>0.49382492404003753</v>
      </c>
      <c r="L95" s="297">
        <v>0.87047571337438578</v>
      </c>
      <c r="M95" s="297">
        <v>0.89905415899866659</v>
      </c>
      <c r="N95" s="297">
        <v>0.83418455382771117</v>
      </c>
      <c r="O95" s="297">
        <v>1.246346619032032</v>
      </c>
      <c r="P95" s="297">
        <v>0.95538064209278695</v>
      </c>
      <c r="Q95" s="297">
        <v>1.0353801056558249</v>
      </c>
      <c r="R95" s="297">
        <v>1.467033585992463</v>
      </c>
      <c r="S95" s="297">
        <v>1.426750817780476</v>
      </c>
      <c r="T95" s="297">
        <v>1.3412297739753789</v>
      </c>
      <c r="U95" s="297">
        <v>1.3574273753669459</v>
      </c>
      <c r="V95" s="297">
        <v>1.4078955328031759</v>
      </c>
      <c r="W95" s="297">
        <v>1.4155565007812421</v>
      </c>
      <c r="X95" s="297">
        <v>1.243819359696847</v>
      </c>
      <c r="Y95" s="297">
        <v>0.99915429563819014</v>
      </c>
      <c r="DA95" s="71" t="s">
        <v>729</v>
      </c>
    </row>
    <row r="96" spans="1:105" ht="12" customHeight="1" x14ac:dyDescent="0.25">
      <c r="A96" s="60" t="s">
        <v>525</v>
      </c>
      <c r="B96" s="262">
        <v>0.95023005626607748</v>
      </c>
      <c r="C96" s="262">
        <v>0.43108550137419382</v>
      </c>
      <c r="D96" s="262">
        <v>0.1390989868963598</v>
      </c>
      <c r="E96" s="262">
        <v>0.37783185912570388</v>
      </c>
      <c r="F96" s="262">
        <v>0.47325642240173321</v>
      </c>
      <c r="G96" s="262">
        <v>0.61791058387706921</v>
      </c>
      <c r="H96" s="262">
        <v>0.79635525938342899</v>
      </c>
      <c r="I96" s="262">
        <v>0.73787287513401567</v>
      </c>
      <c r="J96" s="262">
        <v>0.89915647382172537</v>
      </c>
      <c r="K96" s="262">
        <v>0.45001934418143952</v>
      </c>
      <c r="L96" s="262">
        <v>0.50270938422531286</v>
      </c>
      <c r="M96" s="262">
        <v>0.71472035601196693</v>
      </c>
      <c r="N96" s="262">
        <v>1.2798065167744419</v>
      </c>
      <c r="O96" s="262">
        <v>1.252124074863844</v>
      </c>
      <c r="P96" s="262">
        <v>1.266066543951325</v>
      </c>
      <c r="Q96" s="262">
        <v>1.2158557184180441</v>
      </c>
      <c r="R96" s="262">
        <v>1.457240248579196</v>
      </c>
      <c r="S96" s="262">
        <v>1.1268740453114341</v>
      </c>
      <c r="T96" s="262">
        <v>1.203732720407777</v>
      </c>
      <c r="U96" s="262">
        <v>1.222206139073841</v>
      </c>
      <c r="V96" s="262">
        <v>1.29765668910541</v>
      </c>
      <c r="W96" s="262">
        <v>1.1797686374541181</v>
      </c>
      <c r="X96" s="262">
        <v>1.1727301835504389</v>
      </c>
      <c r="Y96" s="262">
        <v>0.94535836339221113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1.688327427871255</v>
      </c>
      <c r="C97" s="294">
        <f t="shared" si="1"/>
        <v>0.85781552559989938</v>
      </c>
      <c r="D97" s="294">
        <f t="shared" si="1"/>
        <v>0.72200559399559516</v>
      </c>
      <c r="E97" s="294">
        <f t="shared" si="1"/>
        <v>0.72889357190874948</v>
      </c>
      <c r="F97" s="294">
        <f t="shared" si="1"/>
        <v>0.87930409184968794</v>
      </c>
      <c r="G97" s="294">
        <f t="shared" si="1"/>
        <v>1.0700788875313807</v>
      </c>
      <c r="H97" s="294">
        <f t="shared" si="1"/>
        <v>1.3328906725149769</v>
      </c>
      <c r="I97" s="294">
        <f t="shared" si="1"/>
        <v>1.3283600169198106</v>
      </c>
      <c r="J97" s="294">
        <f t="shared" si="1"/>
        <v>1.1871534354967899</v>
      </c>
      <c r="K97" s="294">
        <f t="shared" si="1"/>
        <v>0.59917712285792823</v>
      </c>
      <c r="L97" s="294">
        <f t="shared" si="1"/>
        <v>0.90884259196408768</v>
      </c>
      <c r="M97" s="294">
        <f t="shared" si="1"/>
        <v>1.0091319108183499</v>
      </c>
      <c r="N97" s="294">
        <f t="shared" si="1"/>
        <v>1.2881271856921326</v>
      </c>
      <c r="O97" s="294">
        <f t="shared" si="1"/>
        <v>1.5387574451367632</v>
      </c>
      <c r="P97" s="294">
        <f t="shared" si="1"/>
        <v>1.3303983054137054</v>
      </c>
      <c r="Q97" s="294">
        <f t="shared" si="1"/>
        <v>1.3598634348481946</v>
      </c>
      <c r="R97" s="294">
        <f t="shared" si="1"/>
        <v>1.7575566570812313</v>
      </c>
      <c r="S97" s="294">
        <f t="shared" si="1"/>
        <v>1.5457209836803911</v>
      </c>
      <c r="T97" s="294">
        <f t="shared" si="1"/>
        <v>1.5233331527875951</v>
      </c>
      <c r="U97" s="294">
        <f t="shared" si="1"/>
        <v>1.5441083401799247</v>
      </c>
      <c r="V97" s="294">
        <f t="shared" si="1"/>
        <v>1.6140272084430509</v>
      </c>
      <c r="W97" s="294">
        <f t="shared" si="1"/>
        <v>1.5458741434189389</v>
      </c>
      <c r="X97" s="294">
        <f t="shared" si="1"/>
        <v>1.4323793366049484</v>
      </c>
      <c r="Y97" s="294">
        <f t="shared" si="1"/>
        <v>1.1421618649238254</v>
      </c>
      <c r="DA97" s="70"/>
    </row>
    <row r="98" spans="1:105" ht="12" customHeight="1" x14ac:dyDescent="0.25">
      <c r="A98" s="60" t="s">
        <v>528</v>
      </c>
      <c r="B98" s="262">
        <v>0.36948479945820989</v>
      </c>
      <c r="C98" s="262">
        <v>0.1826120997322489</v>
      </c>
      <c r="D98" s="262">
        <v>0.19295637625524609</v>
      </c>
      <c r="E98" s="262">
        <v>0.1667407672389831</v>
      </c>
      <c r="F98" s="262">
        <v>0.20034877168078419</v>
      </c>
      <c r="G98" s="262">
        <v>0.2391637659049905</v>
      </c>
      <c r="H98" s="262">
        <v>0.29384191815215099</v>
      </c>
      <c r="I98" s="262">
        <v>0.30614780070870462</v>
      </c>
      <c r="J98" s="262">
        <v>0.22433560298706939</v>
      </c>
      <c r="K98" s="262">
        <v>0.1170756232074171</v>
      </c>
      <c r="L98" s="262">
        <v>0.20768981098320649</v>
      </c>
      <c r="M98" s="262">
        <v>0.2122321133465786</v>
      </c>
      <c r="N98" s="262">
        <v>0.1968380166120029</v>
      </c>
      <c r="O98" s="262">
        <v>0.29345498459259051</v>
      </c>
      <c r="P98" s="262">
        <v>0.22403171726335089</v>
      </c>
      <c r="Q98" s="262">
        <v>0.2430492357730917</v>
      </c>
      <c r="R98" s="262">
        <v>0.3439168593098817</v>
      </c>
      <c r="S98" s="262">
        <v>0.33416295927452649</v>
      </c>
      <c r="T98" s="262">
        <v>0.3136507818317627</v>
      </c>
      <c r="U98" s="262">
        <v>0.31758640471732691</v>
      </c>
      <c r="V98" s="262">
        <v>0.3294450229818458</v>
      </c>
      <c r="W98" s="262">
        <v>0.33072421709198868</v>
      </c>
      <c r="X98" s="262">
        <v>0.29104546901401268</v>
      </c>
      <c r="Y98" s="262">
        <v>0.23373776217281381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7.1246560076556687E-3</v>
      </c>
      <c r="C100" s="230">
        <v>3.265916207256395E-3</v>
      </c>
      <c r="D100" s="230">
        <v>3.3307909081636382E-3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0.36236014345055428</v>
      </c>
      <c r="C101" s="230">
        <v>0.17934618352499249</v>
      </c>
      <c r="D101" s="230">
        <v>0.1896255853470824</v>
      </c>
      <c r="E101" s="230">
        <v>0.1667407672389831</v>
      </c>
      <c r="F101" s="230">
        <v>0.20034877168078419</v>
      </c>
      <c r="G101" s="230">
        <v>0.2391637659049905</v>
      </c>
      <c r="H101" s="230">
        <v>0.29384191815215099</v>
      </c>
      <c r="I101" s="230">
        <v>0.30614780070870462</v>
      </c>
      <c r="J101" s="230">
        <v>0.22433560298706939</v>
      </c>
      <c r="K101" s="230">
        <v>0.1170756232074171</v>
      </c>
      <c r="L101" s="230">
        <v>0.20768981098320649</v>
      </c>
      <c r="M101" s="230">
        <v>0.2122321133465786</v>
      </c>
      <c r="N101" s="230">
        <v>0.1968380166120029</v>
      </c>
      <c r="O101" s="230">
        <v>0.29345498459259051</v>
      </c>
      <c r="P101" s="230">
        <v>0.22403171726335089</v>
      </c>
      <c r="Q101" s="230">
        <v>0.2430492357730917</v>
      </c>
      <c r="R101" s="230">
        <v>0.3439168593098817</v>
      </c>
      <c r="S101" s="230">
        <v>0.33416295927452649</v>
      </c>
      <c r="T101" s="230">
        <v>0.3136507818317627</v>
      </c>
      <c r="U101" s="230">
        <v>0.31758640471732691</v>
      </c>
      <c r="V101" s="230">
        <v>0.3294450229818458</v>
      </c>
      <c r="W101" s="230">
        <v>0.33072421709198868</v>
      </c>
      <c r="X101" s="230">
        <v>0.29104546901401268</v>
      </c>
      <c r="Y101" s="230">
        <v>0.23373776217281381</v>
      </c>
      <c r="DA101" s="71" t="s">
        <v>734</v>
      </c>
    </row>
    <row r="102" spans="1:105" ht="12" customHeight="1" x14ac:dyDescent="0.25">
      <c r="A102" s="60" t="s">
        <v>533</v>
      </c>
      <c r="B102" s="262">
        <v>1.0901023645054719</v>
      </c>
      <c r="C102" s="262">
        <v>0.56976038728473899</v>
      </c>
      <c r="D102" s="262">
        <v>0.49454567721520232</v>
      </c>
      <c r="E102" s="262">
        <v>0.47133457605467699</v>
      </c>
      <c r="F102" s="262">
        <v>0.56600610558570474</v>
      </c>
      <c r="G102" s="262">
        <v>0.68401574313711666</v>
      </c>
      <c r="H102" s="262">
        <v>0.84940617346550051</v>
      </c>
      <c r="I102" s="262">
        <v>0.84687682952910293</v>
      </c>
      <c r="J102" s="262">
        <v>0.74866942986996177</v>
      </c>
      <c r="K102" s="262">
        <v>0.37541126873951819</v>
      </c>
      <c r="L102" s="262">
        <v>0.58120961038453578</v>
      </c>
      <c r="M102" s="262">
        <v>0.62818180635855314</v>
      </c>
      <c r="N102" s="262">
        <v>0.78930014848142571</v>
      </c>
      <c r="O102" s="262">
        <v>0.95048716158460012</v>
      </c>
      <c r="P102" s="262">
        <v>0.80948066696424792</v>
      </c>
      <c r="Q102" s="262">
        <v>0.8313994015938756</v>
      </c>
      <c r="R102" s="262">
        <v>1.072018791724469</v>
      </c>
      <c r="S102" s="262">
        <v>0.94762997122505732</v>
      </c>
      <c r="T102" s="262">
        <v>0.92818570558333768</v>
      </c>
      <c r="U102" s="262">
        <v>0.94057215975030362</v>
      </c>
      <c r="V102" s="262">
        <v>0.98093285367186722</v>
      </c>
      <c r="W102" s="262">
        <v>0.9395141189562396</v>
      </c>
      <c r="X102" s="262">
        <v>0.86692279363762836</v>
      </c>
      <c r="Y102" s="262">
        <v>0.68727112440194538</v>
      </c>
      <c r="DA102" s="72" t="s">
        <v>735</v>
      </c>
    </row>
    <row r="103" spans="1:105" ht="12" customHeight="1" x14ac:dyDescent="0.25">
      <c r="A103" s="64" t="s">
        <v>28</v>
      </c>
      <c r="B103" s="229">
        <v>0.12371288508231371</v>
      </c>
      <c r="C103" s="229">
        <v>3.5383980420871902E-2</v>
      </c>
      <c r="D103" s="229">
        <v>3.3770809931640208E-2</v>
      </c>
      <c r="E103" s="229">
        <v>4.3646335879174269E-2</v>
      </c>
      <c r="F103" s="229">
        <v>5.7568429009946997E-3</v>
      </c>
      <c r="G103" s="229">
        <v>0</v>
      </c>
      <c r="H103" s="229">
        <v>4.6957561761071791E-2</v>
      </c>
      <c r="I103" s="229">
        <v>2.9736587737654609E-2</v>
      </c>
      <c r="J103" s="229">
        <v>7.1854765093340323E-2</v>
      </c>
      <c r="K103" s="229">
        <v>3.3292456318832667E-2</v>
      </c>
      <c r="L103" s="229">
        <v>4.0827520161752943E-2</v>
      </c>
      <c r="M103" s="229">
        <v>5.4036151903201893E-2</v>
      </c>
      <c r="N103" s="229">
        <v>8.7482755223891526E-2</v>
      </c>
      <c r="O103" s="229">
        <v>6.3872205986657909E-2</v>
      </c>
      <c r="P103" s="229">
        <v>6.7142599321715013E-2</v>
      </c>
      <c r="Q103" s="229">
        <v>6.2590528037051493E-2</v>
      </c>
      <c r="R103" s="229">
        <v>6.4666515615220077E-2</v>
      </c>
      <c r="S103" s="229">
        <v>5.9241693846866922E-2</v>
      </c>
      <c r="T103" s="229">
        <v>6.0018637021341498E-2</v>
      </c>
      <c r="U103" s="229">
        <v>6.6671464852062989E-2</v>
      </c>
      <c r="V103" s="229">
        <v>7.9373484698741129E-2</v>
      </c>
      <c r="W103" s="229">
        <v>6.474132279821472E-2</v>
      </c>
      <c r="X103" s="229">
        <v>5.7982144068196517E-2</v>
      </c>
      <c r="Y103" s="229">
        <v>4.5855192993865139E-2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1.1321244575348969E-2</v>
      </c>
      <c r="C106" s="229">
        <v>4.7573538206281754E-3</v>
      </c>
      <c r="D106" s="229">
        <v>3.5280199378337159E-3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0.56369572273287449</v>
      </c>
      <c r="C109" s="229">
        <v>0.25575645195553309</v>
      </c>
      <c r="D109" s="229">
        <v>0.19663220038034951</v>
      </c>
      <c r="E109" s="229">
        <v>0.25848240232738551</v>
      </c>
      <c r="F109" s="229">
        <v>0.36154865777909512</v>
      </c>
      <c r="G109" s="229">
        <v>0.4589014450093416</v>
      </c>
      <c r="H109" s="229">
        <v>0.53437279892190226</v>
      </c>
      <c r="I109" s="229">
        <v>0.55801310271853799</v>
      </c>
      <c r="J109" s="229">
        <v>0.44403067527811951</v>
      </c>
      <c r="K109" s="229">
        <v>0.2386084465901627</v>
      </c>
      <c r="L109" s="229">
        <v>0.35580524182431827</v>
      </c>
      <c r="M109" s="229">
        <v>0.43029496395058059</v>
      </c>
      <c r="N109" s="229">
        <v>0.50351624409936901</v>
      </c>
      <c r="O109" s="229">
        <v>0.67071026435536463</v>
      </c>
      <c r="P109" s="229">
        <v>0.58379606056071742</v>
      </c>
      <c r="Q109" s="229">
        <v>0.60216067676920582</v>
      </c>
      <c r="R109" s="229">
        <v>0.81416921178449275</v>
      </c>
      <c r="S109" s="229">
        <v>0.74142140367510778</v>
      </c>
      <c r="T109" s="229">
        <v>0.73646596878031045</v>
      </c>
      <c r="U109" s="229">
        <v>0.74203436395087075</v>
      </c>
      <c r="V109" s="229">
        <v>0.77180009267261684</v>
      </c>
      <c r="W109" s="229">
        <v>0.76674683576732161</v>
      </c>
      <c r="X109" s="229">
        <v>0.70729787010463085</v>
      </c>
      <c r="Y109" s="229">
        <v>0.57922788793829949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6.2363488425962411E-3</v>
      </c>
      <c r="N111" s="229">
        <v>7.8726843268177513E-3</v>
      </c>
      <c r="O111" s="229">
        <v>5.3440615444158464E-3</v>
      </c>
      <c r="P111" s="229">
        <v>5.133611050971815E-3</v>
      </c>
      <c r="Q111" s="229">
        <v>4.9855799373894824E-3</v>
      </c>
      <c r="R111" s="229">
        <v>2.6939745535022219E-3</v>
      </c>
      <c r="S111" s="229">
        <v>8.5505585400237286E-3</v>
      </c>
      <c r="T111" s="229">
        <v>8.8460913093342374E-3</v>
      </c>
      <c r="U111" s="229">
        <v>6.0866632921819158E-3</v>
      </c>
      <c r="V111" s="229">
        <v>6.7869838379083277E-3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0.39137251211493501</v>
      </c>
      <c r="C112" s="229">
        <v>0.27386260108770583</v>
      </c>
      <c r="D112" s="229">
        <v>0.26061464696537889</v>
      </c>
      <c r="E112" s="229">
        <v>0.1692058378481173</v>
      </c>
      <c r="F112" s="229">
        <v>0.198700604905615</v>
      </c>
      <c r="G112" s="229">
        <v>0.22511429812777509</v>
      </c>
      <c r="H112" s="229">
        <v>0.26807581278252651</v>
      </c>
      <c r="I112" s="229">
        <v>0.25912713907291041</v>
      </c>
      <c r="J112" s="229">
        <v>0.23278398949850179</v>
      </c>
      <c r="K112" s="229">
        <v>0.1035103658305228</v>
      </c>
      <c r="L112" s="229">
        <v>0.18457684839846461</v>
      </c>
      <c r="M112" s="229">
        <v>0.13761434166217451</v>
      </c>
      <c r="N112" s="229">
        <v>0.1904284648313474</v>
      </c>
      <c r="O112" s="229">
        <v>0.21056062969816181</v>
      </c>
      <c r="P112" s="229">
        <v>0.15340839603084369</v>
      </c>
      <c r="Q112" s="229">
        <v>0.1616626168502289</v>
      </c>
      <c r="R112" s="229">
        <v>0.19048908977125389</v>
      </c>
      <c r="S112" s="229">
        <v>0.13841631516305891</v>
      </c>
      <c r="T112" s="229">
        <v>0.1228550084723516</v>
      </c>
      <c r="U112" s="229">
        <v>0.12577966765518789</v>
      </c>
      <c r="V112" s="229">
        <v>0.1229722924626009</v>
      </c>
      <c r="W112" s="229">
        <v>0.1080259603907032</v>
      </c>
      <c r="X112" s="229">
        <v>0.10164277946480089</v>
      </c>
      <c r="Y112" s="229">
        <v>6.2188043469780747E-2</v>
      </c>
      <c r="DA112" s="73" t="s">
        <v>745</v>
      </c>
    </row>
    <row r="113" spans="1:105" ht="12" customHeight="1" x14ac:dyDescent="0.25">
      <c r="A113" s="61" t="s">
        <v>545</v>
      </c>
      <c r="B113" s="263">
        <v>0.22874026390757321</v>
      </c>
      <c r="C113" s="263">
        <v>0.1054430385829115</v>
      </c>
      <c r="D113" s="263">
        <v>3.4503540525146793E-2</v>
      </c>
      <c r="E113" s="263">
        <v>9.0818228615089314E-2</v>
      </c>
      <c r="F113" s="263">
        <v>0.1129492145831989</v>
      </c>
      <c r="G113" s="263">
        <v>0.14689937848927359</v>
      </c>
      <c r="H113" s="263">
        <v>0.1896425808973255</v>
      </c>
      <c r="I113" s="263">
        <v>0.1753353866820031</v>
      </c>
      <c r="J113" s="263">
        <v>0.21414840263975859</v>
      </c>
      <c r="K113" s="263">
        <v>0.1066902309109929</v>
      </c>
      <c r="L113" s="263">
        <v>0.11994317059634541</v>
      </c>
      <c r="M113" s="263">
        <v>0.16871799111321811</v>
      </c>
      <c r="N113" s="263">
        <v>0.30198902059870381</v>
      </c>
      <c r="O113" s="263">
        <v>0.29481529895957242</v>
      </c>
      <c r="P113" s="263">
        <v>0.29688592118610663</v>
      </c>
      <c r="Q113" s="263">
        <v>0.28541479748122728</v>
      </c>
      <c r="R113" s="263">
        <v>0.34162100604688078</v>
      </c>
      <c r="S113" s="263">
        <v>0.26392805318080731</v>
      </c>
      <c r="T113" s="263">
        <v>0.28149666537249463</v>
      </c>
      <c r="U113" s="263">
        <v>0.28594977571229407</v>
      </c>
      <c r="V113" s="263">
        <v>0.30364933178933778</v>
      </c>
      <c r="W113" s="263">
        <v>0.27563580737071058</v>
      </c>
      <c r="X113" s="263">
        <v>0.27441107395330733</v>
      </c>
      <c r="Y113" s="263">
        <v>0.22115297834906619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22.479632256224981</v>
      </c>
      <c r="C115" s="223">
        <v>25.552471643438441</v>
      </c>
      <c r="D115" s="223">
        <v>21.288983298036019</v>
      </c>
      <c r="E115" s="223">
        <v>26.925420322688058</v>
      </c>
      <c r="F115" s="223">
        <v>25.596619718977401</v>
      </c>
      <c r="G115" s="223">
        <v>27.19038482289772</v>
      </c>
      <c r="H115" s="223">
        <v>27.261453334548118</v>
      </c>
      <c r="I115" s="223">
        <v>26.645990386060369</v>
      </c>
      <c r="J115" s="223">
        <v>20.52819387258269</v>
      </c>
      <c r="K115" s="223">
        <v>18.73993154339491</v>
      </c>
      <c r="L115" s="223">
        <v>19.138340331164219</v>
      </c>
      <c r="M115" s="223">
        <v>19.15411693506616</v>
      </c>
      <c r="N115" s="223">
        <v>18.514434116128569</v>
      </c>
      <c r="O115" s="223">
        <v>22.049330538402401</v>
      </c>
      <c r="P115" s="223">
        <v>20.729807044810439</v>
      </c>
      <c r="Q115" s="223">
        <v>22.0626879011044</v>
      </c>
      <c r="R115" s="223">
        <v>26.918320997622601</v>
      </c>
      <c r="S115" s="223">
        <v>32.303209701163937</v>
      </c>
      <c r="T115" s="223">
        <v>30.168987579159271</v>
      </c>
      <c r="U115" s="223">
        <v>29.224954295586901</v>
      </c>
      <c r="V115" s="223">
        <v>25.892108108595529</v>
      </c>
      <c r="W115" s="223">
        <v>31.791052956288201</v>
      </c>
      <c r="X115" s="223">
        <v>30.409269204592761</v>
      </c>
      <c r="Y115" s="223">
        <v>29.477140504268061</v>
      </c>
      <c r="DA115" s="89" t="s">
        <v>747</v>
      </c>
    </row>
    <row r="116" spans="1:105" ht="12" customHeight="1" x14ac:dyDescent="0.25">
      <c r="A116" s="55" t="s">
        <v>91</v>
      </c>
      <c r="B116" s="259">
        <v>4.2208804279466362E-2</v>
      </c>
      <c r="C116" s="259">
        <v>4.7566304755205548E-2</v>
      </c>
      <c r="D116" s="259">
        <v>4.1154466979535738E-2</v>
      </c>
      <c r="E116" s="259">
        <v>5.0569747381238969E-2</v>
      </c>
      <c r="F116" s="259">
        <v>4.7297664935411807E-2</v>
      </c>
      <c r="G116" s="259">
        <v>5.0009547760206809E-2</v>
      </c>
      <c r="H116" s="259">
        <v>5.0513181461680601E-2</v>
      </c>
      <c r="I116" s="259">
        <v>4.9470789568988247E-2</v>
      </c>
      <c r="J116" s="259">
        <v>3.7619359230419619E-2</v>
      </c>
      <c r="K116" s="259">
        <v>3.4378147418662998E-2</v>
      </c>
      <c r="L116" s="259">
        <v>3.5716468498647583E-2</v>
      </c>
      <c r="M116" s="259">
        <v>3.5361734785690858E-2</v>
      </c>
      <c r="N116" s="259">
        <v>3.3216772814041007E-2</v>
      </c>
      <c r="O116" s="259">
        <v>4.0129543263584921E-2</v>
      </c>
      <c r="P116" s="259">
        <v>3.7311119100893478E-2</v>
      </c>
      <c r="Q116" s="259">
        <v>3.9892879392191133E-2</v>
      </c>
      <c r="R116" s="259">
        <v>4.895161999297943E-2</v>
      </c>
      <c r="S116" s="259">
        <v>5.9415346975235997E-2</v>
      </c>
      <c r="T116" s="259">
        <v>5.5165220691599327E-2</v>
      </c>
      <c r="U116" s="259">
        <v>5.3447234901724219E-2</v>
      </c>
      <c r="V116" s="259">
        <v>4.7340414366233333E-2</v>
      </c>
      <c r="W116" s="259">
        <v>5.8290543981354012E-2</v>
      </c>
      <c r="X116" s="259">
        <v>5.5288037400142417E-2</v>
      </c>
      <c r="Y116" s="259">
        <v>5.3474474504860231E-2</v>
      </c>
      <c r="DA116" s="67" t="s">
        <v>748</v>
      </c>
    </row>
    <row r="117" spans="1:105" ht="12" customHeight="1" x14ac:dyDescent="0.25">
      <c r="A117" s="173" t="s">
        <v>92</v>
      </c>
      <c r="B117" s="224">
        <v>5.4675365802761503E-3</v>
      </c>
      <c r="C117" s="224">
        <v>6.161522831012017E-3</v>
      </c>
      <c r="D117" s="224">
        <v>5.3309625205811059E-3</v>
      </c>
      <c r="E117" s="224">
        <v>6.5505751319459952E-3</v>
      </c>
      <c r="F117" s="224">
        <v>6.1267244502780796E-3</v>
      </c>
      <c r="G117" s="224">
        <v>6.4780094203003768E-3</v>
      </c>
      <c r="H117" s="224">
        <v>6.5432478399351937E-3</v>
      </c>
      <c r="I117" s="224">
        <v>6.4082211339772776E-3</v>
      </c>
      <c r="J117" s="224">
        <v>4.8730407371177249E-3</v>
      </c>
      <c r="K117" s="224">
        <v>4.4531888970165906E-3</v>
      </c>
      <c r="L117" s="224">
        <v>4.62654892428773E-3</v>
      </c>
      <c r="M117" s="224">
        <v>4.5805983321078022E-3</v>
      </c>
      <c r="N117" s="224">
        <v>4.3027497115771824E-3</v>
      </c>
      <c r="O117" s="224">
        <v>5.1981985628093896E-3</v>
      </c>
      <c r="P117" s="224">
        <v>4.83311271232615E-3</v>
      </c>
      <c r="Q117" s="224">
        <v>5.1675422010345343E-3</v>
      </c>
      <c r="R117" s="224">
        <v>6.3409702677977931E-3</v>
      </c>
      <c r="S117" s="224">
        <v>7.6963938818550588E-3</v>
      </c>
      <c r="T117" s="224">
        <v>7.1458518486641016E-3</v>
      </c>
      <c r="U117" s="224">
        <v>6.9233117812330458E-3</v>
      </c>
      <c r="V117" s="224">
        <v>6.1322620171623526E-3</v>
      </c>
      <c r="W117" s="224">
        <v>7.5506920165774958E-3</v>
      </c>
      <c r="X117" s="224">
        <v>7.1617609666334856E-3</v>
      </c>
      <c r="Y117" s="224">
        <v>6.9268402755630959E-3</v>
      </c>
      <c r="DA117" s="177" t="s">
        <v>749</v>
      </c>
    </row>
    <row r="118" spans="1:105" ht="12" customHeight="1" x14ac:dyDescent="0.25">
      <c r="A118" s="173" t="s">
        <v>93</v>
      </c>
      <c r="B118" s="224">
        <v>0.76386528371878337</v>
      </c>
      <c r="C118" s="224">
        <v>0.86082156312030378</v>
      </c>
      <c r="D118" s="224">
        <v>0.74478462804764933</v>
      </c>
      <c r="E118" s="224">
        <v>0.9151757575314492</v>
      </c>
      <c r="F118" s="224">
        <v>0.85595990840944702</v>
      </c>
      <c r="G118" s="224">
        <v>0.90503765838925077</v>
      </c>
      <c r="H118" s="224">
        <v>0.91415206726279896</v>
      </c>
      <c r="I118" s="224">
        <v>0.89528759117895584</v>
      </c>
      <c r="J118" s="224">
        <v>0.68080873178970391</v>
      </c>
      <c r="K118" s="224">
        <v>0.62215155771323782</v>
      </c>
      <c r="L118" s="224">
        <v>0.64637155230727028</v>
      </c>
      <c r="M118" s="224">
        <v>0.63995183080797824</v>
      </c>
      <c r="N118" s="224">
        <v>0.60113381610678041</v>
      </c>
      <c r="O118" s="224">
        <v>0.72623627875323993</v>
      </c>
      <c r="P118" s="224">
        <v>0.67523041849669863</v>
      </c>
      <c r="Q118" s="224">
        <v>0.72195330229005372</v>
      </c>
      <c r="R118" s="224">
        <v>0.88589202496366148</v>
      </c>
      <c r="S118" s="224">
        <v>1.0752572040181561</v>
      </c>
      <c r="T118" s="224">
        <v>0.99834140469829447</v>
      </c>
      <c r="U118" s="224">
        <v>0.96725050493911324</v>
      </c>
      <c r="V118" s="224">
        <v>0.8567335575724766</v>
      </c>
      <c r="W118" s="224">
        <v>1.0549013097274631</v>
      </c>
      <c r="X118" s="224">
        <v>1.000564055197833</v>
      </c>
      <c r="Y118" s="224">
        <v>0.96774346813797796</v>
      </c>
      <c r="DA118" s="177" t="s">
        <v>750</v>
      </c>
    </row>
    <row r="119" spans="1:105" ht="12" customHeight="1" x14ac:dyDescent="0.25">
      <c r="A119" s="173" t="s">
        <v>94</v>
      </c>
      <c r="B119" s="224">
        <v>1.394078014714433E-2</v>
      </c>
      <c r="C119" s="224">
        <v>1.5710262546503252E-2</v>
      </c>
      <c r="D119" s="224">
        <v>1.359255221815709E-2</v>
      </c>
      <c r="E119" s="224">
        <v>1.6702243581001849E-2</v>
      </c>
      <c r="F119" s="224">
        <v>1.562153582869062E-2</v>
      </c>
      <c r="G119" s="224">
        <v>1.6517220103349769E-2</v>
      </c>
      <c r="H119" s="224">
        <v>1.668356091368052E-2</v>
      </c>
      <c r="I119" s="224">
        <v>1.633927832972068E-2</v>
      </c>
      <c r="J119" s="224">
        <v>1.2424972118029291E-2</v>
      </c>
      <c r="K119" s="224">
        <v>1.1354460359893371E-2</v>
      </c>
      <c r="L119" s="224">
        <v>1.1796482830343451E-2</v>
      </c>
      <c r="M119" s="224">
        <v>1.1679320906722799E-2</v>
      </c>
      <c r="N119" s="224">
        <v>1.097088000721828E-2</v>
      </c>
      <c r="O119" s="224">
        <v>1.3254039046898749E-2</v>
      </c>
      <c r="P119" s="224">
        <v>1.232316615712597E-2</v>
      </c>
      <c r="Q119" s="224">
        <v>1.317587338795167E-2</v>
      </c>
      <c r="R119" s="224">
        <v>1.6167806310037201E-2</v>
      </c>
      <c r="S119" s="224">
        <v>1.962378000722019E-2</v>
      </c>
      <c r="T119" s="224">
        <v>1.8220042632299999E-2</v>
      </c>
      <c r="U119" s="224">
        <v>1.7652623995325759E-2</v>
      </c>
      <c r="V119" s="224">
        <v>1.5635655167692799E-2</v>
      </c>
      <c r="W119" s="224">
        <v>1.9252278574894931E-2</v>
      </c>
      <c r="X119" s="224">
        <v>1.826060669852796E-2</v>
      </c>
      <c r="Y119" s="224">
        <v>1.7661620727763391E-2</v>
      </c>
      <c r="DA119" s="177" t="s">
        <v>751</v>
      </c>
    </row>
    <row r="120" spans="1:105" ht="12" customHeight="1" x14ac:dyDescent="0.25">
      <c r="A120" s="56" t="s">
        <v>95</v>
      </c>
      <c r="B120" s="260">
        <v>0.1042763400555418</v>
      </c>
      <c r="C120" s="260">
        <v>0.1176260450532584</v>
      </c>
      <c r="D120" s="260">
        <v>9.7064299186499794E-2</v>
      </c>
      <c r="E120" s="260">
        <v>0.1279851897835409</v>
      </c>
      <c r="F120" s="260">
        <v>0.1229387114421205</v>
      </c>
      <c r="G120" s="260">
        <v>0.1322055038450059</v>
      </c>
      <c r="H120" s="260">
        <v>0.13510408294168741</v>
      </c>
      <c r="I120" s="260">
        <v>0.12576960741425769</v>
      </c>
      <c r="J120" s="260">
        <v>9.8894896172878249E-2</v>
      </c>
      <c r="K120" s="260">
        <v>9.3593137747936428E-2</v>
      </c>
      <c r="L120" s="260">
        <v>9.9175583137174284E-2</v>
      </c>
      <c r="M120" s="260">
        <v>0.1063012225779679</v>
      </c>
      <c r="N120" s="260">
        <v>0.1071304253495108</v>
      </c>
      <c r="O120" s="260">
        <v>0.13661561963332089</v>
      </c>
      <c r="P120" s="260">
        <v>0.13402578731803089</v>
      </c>
      <c r="Q120" s="260">
        <v>0.15014392309465421</v>
      </c>
      <c r="R120" s="260">
        <v>0.19737759884769501</v>
      </c>
      <c r="S120" s="260">
        <v>0.2455148791638504</v>
      </c>
      <c r="T120" s="260">
        <v>0.24793437237475599</v>
      </c>
      <c r="U120" s="260">
        <v>0.26197916238450619</v>
      </c>
      <c r="V120" s="260">
        <v>0.25557189330811791</v>
      </c>
      <c r="W120" s="260">
        <v>0.33055511538052318</v>
      </c>
      <c r="X120" s="260">
        <v>0.43665553861449402</v>
      </c>
      <c r="Y120" s="260">
        <v>0.53733706305677387</v>
      </c>
      <c r="DA120" s="68" t="s">
        <v>752</v>
      </c>
    </row>
    <row r="121" spans="1:105" ht="12" customHeight="1" x14ac:dyDescent="0.25">
      <c r="A121" s="37" t="s">
        <v>159</v>
      </c>
      <c r="B121" s="226">
        <v>1.201571494383666E-3</v>
      </c>
      <c r="C121" s="226">
        <v>1.281896390397166E-3</v>
      </c>
      <c r="D121" s="226">
        <v>1.343260707069562E-3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6.2611181058248061E-2</v>
      </c>
      <c r="C122" s="226">
        <v>7.2121671443504523E-2</v>
      </c>
      <c r="D122" s="226">
        <v>7.8349392232599152E-2</v>
      </c>
      <c r="E122" s="226">
        <v>7.9061639502048073E-2</v>
      </c>
      <c r="F122" s="226">
        <v>7.3957532118309868E-2</v>
      </c>
      <c r="G122" s="226">
        <v>7.5848019952860751E-2</v>
      </c>
      <c r="H122" s="226">
        <v>7.3876257829850189E-2</v>
      </c>
      <c r="I122" s="226">
        <v>7.7908238385334533E-2</v>
      </c>
      <c r="J122" s="226">
        <v>4.8073835561913622E-2</v>
      </c>
      <c r="K122" s="226">
        <v>4.402779143434539E-2</v>
      </c>
      <c r="L122" s="226">
        <v>5.2396509956689812E-2</v>
      </c>
      <c r="M122" s="226">
        <v>4.4696030791358039E-2</v>
      </c>
      <c r="N122" s="226">
        <v>2.9864151582616249E-2</v>
      </c>
      <c r="O122" s="226">
        <v>4.2605705179169923E-2</v>
      </c>
      <c r="P122" s="226">
        <v>3.3623176791845857E-2</v>
      </c>
      <c r="Q122" s="226">
        <v>3.6704228271385253E-2</v>
      </c>
      <c r="R122" s="226">
        <v>4.6068183083320252E-2</v>
      </c>
      <c r="S122" s="226">
        <v>6.0038731528119997E-2</v>
      </c>
      <c r="T122" s="226">
        <v>4.9631683785908987E-2</v>
      </c>
      <c r="U122" s="226">
        <v>4.4576606487849238E-2</v>
      </c>
      <c r="V122" s="226">
        <v>3.5902298539114808E-2</v>
      </c>
      <c r="W122" s="226">
        <v>4.4242700861598358E-2</v>
      </c>
      <c r="X122" s="226">
        <v>2.9455092587424129E-2</v>
      </c>
      <c r="Y122" s="226">
        <v>2.260332223985427E-2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7.9270777220435517E-4</v>
      </c>
      <c r="C124" s="226">
        <v>1.661724842781605E-3</v>
      </c>
      <c r="D124" s="226">
        <v>3.0622898810879549E-3</v>
      </c>
      <c r="E124" s="226">
        <v>5.7005621402225117E-3</v>
      </c>
      <c r="F124" s="226">
        <v>7.131061765481588E-3</v>
      </c>
      <c r="G124" s="226">
        <v>9.5961853065761344E-3</v>
      </c>
      <c r="H124" s="226">
        <v>1.337090612632762E-2</v>
      </c>
      <c r="I124" s="226">
        <v>3.075649464240568E-3</v>
      </c>
      <c r="J124" s="226">
        <v>4.7590225495120946E-3</v>
      </c>
      <c r="K124" s="226">
        <v>9.2933816026417246E-3</v>
      </c>
      <c r="L124" s="226">
        <v>1.6406580614662769E-2</v>
      </c>
      <c r="M124" s="226">
        <v>2.5940621562816561E-2</v>
      </c>
      <c r="N124" s="226">
        <v>3.1277683713080283E-2</v>
      </c>
      <c r="O124" s="226">
        <v>5.1046971366805111E-2</v>
      </c>
      <c r="P124" s="226">
        <v>5.5679028530635132E-2</v>
      </c>
      <c r="Q124" s="226">
        <v>7.0176751434908757E-2</v>
      </c>
      <c r="R124" s="226">
        <v>0.1053779900999762</v>
      </c>
      <c r="S124" s="226">
        <v>0.1378794858433792</v>
      </c>
      <c r="T124" s="226">
        <v>0.1535927956832451</v>
      </c>
      <c r="U124" s="226">
        <v>0.1771166994041781</v>
      </c>
      <c r="V124" s="226">
        <v>0.18645496827582719</v>
      </c>
      <c r="W124" s="226">
        <v>0.2493015687311147</v>
      </c>
      <c r="X124" s="226">
        <v>0.3793251862461765</v>
      </c>
      <c r="Y124" s="226">
        <v>0.49326760229058247</v>
      </c>
      <c r="DA124" s="69" t="s">
        <v>756</v>
      </c>
    </row>
    <row r="125" spans="1:105" ht="12" customHeight="1" x14ac:dyDescent="0.25">
      <c r="A125" s="37" t="s">
        <v>40</v>
      </c>
      <c r="B125" s="226">
        <v>3.967087973070571E-2</v>
      </c>
      <c r="C125" s="226">
        <v>4.2560752376575049E-2</v>
      </c>
      <c r="D125" s="226">
        <v>1.430935636574312E-2</v>
      </c>
      <c r="E125" s="226">
        <v>4.3222988141270353E-2</v>
      </c>
      <c r="F125" s="226">
        <v>4.1850117558329077E-2</v>
      </c>
      <c r="G125" s="226">
        <v>4.6761298585569031E-2</v>
      </c>
      <c r="H125" s="226">
        <v>4.785691898550954E-2</v>
      </c>
      <c r="I125" s="226">
        <v>4.4785719564682643E-2</v>
      </c>
      <c r="J125" s="226">
        <v>4.606203806145253E-2</v>
      </c>
      <c r="K125" s="226">
        <v>4.0271964710949307E-2</v>
      </c>
      <c r="L125" s="226">
        <v>3.0372492565821699E-2</v>
      </c>
      <c r="M125" s="226">
        <v>3.5664570223793303E-2</v>
      </c>
      <c r="N125" s="226">
        <v>4.5988590053814261E-2</v>
      </c>
      <c r="O125" s="226">
        <v>4.2962943087345808E-2</v>
      </c>
      <c r="P125" s="226">
        <v>4.4723581995549912E-2</v>
      </c>
      <c r="Q125" s="226">
        <v>4.3262943388360169E-2</v>
      </c>
      <c r="R125" s="226">
        <v>4.5931425664398569E-2</v>
      </c>
      <c r="S125" s="226">
        <v>4.7596661792351232E-2</v>
      </c>
      <c r="T125" s="226">
        <v>4.4709892905601963E-2</v>
      </c>
      <c r="U125" s="226">
        <v>4.0285856492478969E-2</v>
      </c>
      <c r="V125" s="226">
        <v>3.3214626493175803E-2</v>
      </c>
      <c r="W125" s="226">
        <v>3.7010845787810102E-2</v>
      </c>
      <c r="X125" s="226">
        <v>2.7875259780893381E-2</v>
      </c>
      <c r="Y125" s="226">
        <v>2.1466138526337171E-2</v>
      </c>
      <c r="DA125" s="69" t="s">
        <v>757</v>
      </c>
    </row>
    <row r="126" spans="1:105" ht="12" customHeight="1" x14ac:dyDescent="0.25">
      <c r="A126" s="57" t="s">
        <v>602</v>
      </c>
      <c r="B126" s="294">
        <v>10.616641666664419</v>
      </c>
      <c r="C126" s="294">
        <v>11.903936688054561</v>
      </c>
      <c r="D126" s="294">
        <v>9.7817498580125353</v>
      </c>
      <c r="E126" s="294">
        <v>12.69331508309577</v>
      </c>
      <c r="F126" s="294">
        <v>12.1220095629899</v>
      </c>
      <c r="G126" s="294">
        <v>12.919028366647609</v>
      </c>
      <c r="H126" s="294">
        <v>12.944381982492541</v>
      </c>
      <c r="I126" s="294">
        <v>12.661952842448359</v>
      </c>
      <c r="J126" s="294">
        <v>9.7739380034124697</v>
      </c>
      <c r="K126" s="294">
        <v>8.9410407911284722</v>
      </c>
      <c r="L126" s="294">
        <v>9.0699889929117923</v>
      </c>
      <c r="M126" s="294">
        <v>9.1623403236567569</v>
      </c>
      <c r="N126" s="294">
        <v>8.8908320341161904</v>
      </c>
      <c r="O126" s="294">
        <v>10.57476747502589</v>
      </c>
      <c r="P126" s="294">
        <v>9.9828481901731614</v>
      </c>
      <c r="Q126" s="294">
        <v>10.607063612577299</v>
      </c>
      <c r="R126" s="294">
        <v>12.93481486943617</v>
      </c>
      <c r="S126" s="294">
        <v>15.508079517051501</v>
      </c>
      <c r="T126" s="294">
        <v>14.50418413050496</v>
      </c>
      <c r="U126" s="294">
        <v>14.03829252767224</v>
      </c>
      <c r="V126" s="294">
        <v>12.432336667632301</v>
      </c>
      <c r="W126" s="294">
        <v>15.26015534875412</v>
      </c>
      <c r="X126" s="294">
        <v>14.55287338087628</v>
      </c>
      <c r="Y126" s="294">
        <v>14.071619093540001</v>
      </c>
      <c r="DA126" s="70" t="s">
        <v>758</v>
      </c>
    </row>
    <row r="127" spans="1:105" ht="12" customHeight="1" x14ac:dyDescent="0.25">
      <c r="A127" s="60" t="s">
        <v>604</v>
      </c>
      <c r="B127" s="262">
        <v>7.0367056408207969</v>
      </c>
      <c r="C127" s="262">
        <v>7.8944564428223511</v>
      </c>
      <c r="D127" s="262">
        <v>8.4850151095741317</v>
      </c>
      <c r="E127" s="262">
        <v>8.6615646028664273</v>
      </c>
      <c r="F127" s="262">
        <v>7.7961993658005104</v>
      </c>
      <c r="G127" s="262">
        <v>8.0032593653784332</v>
      </c>
      <c r="H127" s="262">
        <v>8.1263164495155671</v>
      </c>
      <c r="I127" s="262">
        <v>8.2032355895164777</v>
      </c>
      <c r="J127" s="262">
        <v>5.3680304927198161</v>
      </c>
      <c r="K127" s="262">
        <v>4.9700785436744326</v>
      </c>
      <c r="L127" s="262">
        <v>5.9762867047005663</v>
      </c>
      <c r="M127" s="262">
        <v>5.3716584911882173</v>
      </c>
      <c r="N127" s="262">
        <v>3.856118565339794</v>
      </c>
      <c r="O127" s="262">
        <v>5.5172286848916858</v>
      </c>
      <c r="P127" s="262">
        <v>4.5634172944225133</v>
      </c>
      <c r="Q127" s="262">
        <v>5.1416091655161651</v>
      </c>
      <c r="R127" s="262">
        <v>6.7362712218219869</v>
      </c>
      <c r="S127" s="262">
        <v>8.9591780366146629</v>
      </c>
      <c r="T127" s="262">
        <v>7.928454162873475</v>
      </c>
      <c r="U127" s="262">
        <v>7.6895132715839516</v>
      </c>
      <c r="V127" s="262">
        <v>6.7745169859956347</v>
      </c>
      <c r="W127" s="262">
        <v>8.630883036823068</v>
      </c>
      <c r="X127" s="262">
        <v>7.7784881395842254</v>
      </c>
      <c r="Y127" s="262">
        <v>7.4998038771704358</v>
      </c>
      <c r="DA127" s="72" t="s">
        <v>759</v>
      </c>
    </row>
    <row r="128" spans="1:105" ht="12" customHeight="1" x14ac:dyDescent="0.25">
      <c r="A128" s="59" t="s">
        <v>28</v>
      </c>
      <c r="B128" s="230">
        <v>1.2540247870620349</v>
      </c>
      <c r="C128" s="230">
        <v>0.95061627796308268</v>
      </c>
      <c r="D128" s="230">
        <v>1.233201695221106</v>
      </c>
      <c r="E128" s="230">
        <v>1.2593373337267151</v>
      </c>
      <c r="F128" s="230">
        <v>0.1230981164535207</v>
      </c>
      <c r="G128" s="230">
        <v>0</v>
      </c>
      <c r="H128" s="230">
        <v>0.66095919011809812</v>
      </c>
      <c r="I128" s="230">
        <v>0.41800462845136799</v>
      </c>
      <c r="J128" s="230">
        <v>0.75253065273647279</v>
      </c>
      <c r="K128" s="230">
        <v>0.6125766816561975</v>
      </c>
      <c r="L128" s="230">
        <v>0.61932940331936814</v>
      </c>
      <c r="M128" s="230">
        <v>0.60332044365055415</v>
      </c>
      <c r="N128" s="230">
        <v>0.57446610181994262</v>
      </c>
      <c r="O128" s="230">
        <v>0.48302600622139358</v>
      </c>
      <c r="P128" s="230">
        <v>0.47388551294073589</v>
      </c>
      <c r="Q128" s="230">
        <v>0.48741976036373119</v>
      </c>
      <c r="R128" s="230">
        <v>0.49607045591784948</v>
      </c>
      <c r="S128" s="230">
        <v>0.66752327568287206</v>
      </c>
      <c r="T128" s="230">
        <v>0.60160770544579445</v>
      </c>
      <c r="U128" s="230">
        <v>0.638324043466865</v>
      </c>
      <c r="V128" s="230">
        <v>0.63605284362409109</v>
      </c>
      <c r="W128" s="230">
        <v>0.67668827465890846</v>
      </c>
      <c r="X128" s="230">
        <v>0.59344964449440862</v>
      </c>
      <c r="Y128" s="230">
        <v>0.55401732907824519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0.1115055665226293</v>
      </c>
      <c r="C130" s="230">
        <v>0.12418673334495869</v>
      </c>
      <c r="D130" s="230">
        <v>0.12517997413194809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5.6711752872361334</v>
      </c>
      <c r="C132" s="230">
        <v>6.8196534315143094</v>
      </c>
      <c r="D132" s="230">
        <v>7.1266334402210756</v>
      </c>
      <c r="E132" s="230">
        <v>7.4022272691397122</v>
      </c>
      <c r="F132" s="230">
        <v>7.6731012493469892</v>
      </c>
      <c r="G132" s="230">
        <v>8.0032593653784332</v>
      </c>
      <c r="H132" s="230">
        <v>7.4653572593974689</v>
      </c>
      <c r="I132" s="230">
        <v>7.7852309610651096</v>
      </c>
      <c r="J132" s="230">
        <v>4.6154998399833431</v>
      </c>
      <c r="K132" s="230">
        <v>4.3575018620182346</v>
      </c>
      <c r="L132" s="230">
        <v>5.3569573013811986</v>
      </c>
      <c r="M132" s="230">
        <v>4.7683380475376644</v>
      </c>
      <c r="N132" s="230">
        <v>3.2816524635198512</v>
      </c>
      <c r="O132" s="230">
        <v>5.034202678670292</v>
      </c>
      <c r="P132" s="230">
        <v>4.0895317814817771</v>
      </c>
      <c r="Q132" s="230">
        <v>4.654189405152434</v>
      </c>
      <c r="R132" s="230">
        <v>6.2402007659041372</v>
      </c>
      <c r="S132" s="230">
        <v>8.2916547609317917</v>
      </c>
      <c r="T132" s="230">
        <v>7.3268464574276804</v>
      </c>
      <c r="U132" s="230">
        <v>7.0511892281170869</v>
      </c>
      <c r="V132" s="230">
        <v>6.1384641423715438</v>
      </c>
      <c r="W132" s="230">
        <v>7.9541947621641604</v>
      </c>
      <c r="X132" s="230">
        <v>7.1850384950898167</v>
      </c>
      <c r="Y132" s="230">
        <v>6.9457865480921903</v>
      </c>
      <c r="DA132" s="71" t="s">
        <v>764</v>
      </c>
    </row>
    <row r="133" spans="1:105" ht="12" customHeight="1" x14ac:dyDescent="0.25">
      <c r="A133" s="60" t="s">
        <v>611</v>
      </c>
      <c r="B133" s="262">
        <v>3.5799360258436188</v>
      </c>
      <c r="C133" s="262">
        <v>4.0094802452322096</v>
      </c>
      <c r="D133" s="262">
        <v>1.296734748438404</v>
      </c>
      <c r="E133" s="262">
        <v>4.0317504802293422</v>
      </c>
      <c r="F133" s="262">
        <v>4.3258101971893881</v>
      </c>
      <c r="G133" s="262">
        <v>4.915769001269175</v>
      </c>
      <c r="H133" s="262">
        <v>4.818065532976977</v>
      </c>
      <c r="I133" s="262">
        <v>4.4587172529318853</v>
      </c>
      <c r="J133" s="262">
        <v>4.4059075106926544</v>
      </c>
      <c r="K133" s="262">
        <v>3.9709622474540391</v>
      </c>
      <c r="L133" s="262">
        <v>3.0937022882112259</v>
      </c>
      <c r="M133" s="262">
        <v>3.7906818324685401</v>
      </c>
      <c r="N133" s="262">
        <v>5.0347134687763946</v>
      </c>
      <c r="O133" s="262">
        <v>5.0575387901342053</v>
      </c>
      <c r="P133" s="262">
        <v>5.4194308957506481</v>
      </c>
      <c r="Q133" s="262">
        <v>5.4654544470611386</v>
      </c>
      <c r="R133" s="262">
        <v>6.1985436476141818</v>
      </c>
      <c r="S133" s="262">
        <v>6.5489014804368324</v>
      </c>
      <c r="T133" s="262">
        <v>6.5757299676314869</v>
      </c>
      <c r="U133" s="262">
        <v>6.3487792560882887</v>
      </c>
      <c r="V133" s="262">
        <v>5.6578196816366608</v>
      </c>
      <c r="W133" s="262">
        <v>6.6292723119310502</v>
      </c>
      <c r="X133" s="262">
        <v>6.7743852412920544</v>
      </c>
      <c r="Y133" s="262">
        <v>6.571815216369564</v>
      </c>
      <c r="DA133" s="72" t="s">
        <v>765</v>
      </c>
    </row>
    <row r="134" spans="1:105" ht="12" customHeight="1" x14ac:dyDescent="0.25">
      <c r="A134" s="57" t="s">
        <v>613</v>
      </c>
      <c r="B134" s="294">
        <v>7.2594270653249797</v>
      </c>
      <c r="C134" s="294">
        <v>8.1557695578376297</v>
      </c>
      <c r="D134" s="294">
        <v>6.6587528867695838</v>
      </c>
      <c r="E134" s="294">
        <v>8.7020925751167582</v>
      </c>
      <c r="F134" s="294">
        <v>8.286358374987719</v>
      </c>
      <c r="G134" s="294">
        <v>8.8265351227239837</v>
      </c>
      <c r="H134" s="294">
        <v>8.863248967785843</v>
      </c>
      <c r="I134" s="294">
        <v>8.6616727867383716</v>
      </c>
      <c r="J134" s="294">
        <v>6.7089203416657668</v>
      </c>
      <c r="K134" s="294">
        <v>6.1411273741424743</v>
      </c>
      <c r="L134" s="294">
        <v>6.21018544923347</v>
      </c>
      <c r="M134" s="294">
        <v>6.2819501423659574</v>
      </c>
      <c r="N134" s="294">
        <v>6.1152160690639921</v>
      </c>
      <c r="O134" s="294">
        <v>7.2479652027423942</v>
      </c>
      <c r="P134" s="294">
        <v>6.8528705480261074</v>
      </c>
      <c r="Q134" s="294">
        <v>7.2767927018154808</v>
      </c>
      <c r="R134" s="294">
        <v>8.8627439102988674</v>
      </c>
      <c r="S134" s="294">
        <v>10.62510758681189</v>
      </c>
      <c r="T134" s="294">
        <v>9.9403881060969042</v>
      </c>
      <c r="U134" s="294">
        <v>9.6230135149826417</v>
      </c>
      <c r="V134" s="294">
        <v>8.5234052433602177</v>
      </c>
      <c r="W134" s="294">
        <v>10.45819913426757</v>
      </c>
      <c r="X134" s="294">
        <v>9.9762103951643795</v>
      </c>
      <c r="Y134" s="294">
        <v>9.6478494765656642</v>
      </c>
      <c r="DA134" s="70" t="s">
        <v>766</v>
      </c>
    </row>
    <row r="135" spans="1:105" ht="12" customHeight="1" x14ac:dyDescent="0.25">
      <c r="A135" s="60" t="s">
        <v>615</v>
      </c>
      <c r="B135" s="262">
        <v>4.4836769932740994</v>
      </c>
      <c r="C135" s="262">
        <v>5.1703372229368094</v>
      </c>
      <c r="D135" s="262">
        <v>5.6486823946687226</v>
      </c>
      <c r="E135" s="262">
        <v>5.6336358501014248</v>
      </c>
      <c r="F135" s="262">
        <v>5.2989862524578308</v>
      </c>
      <c r="G135" s="262">
        <v>5.4679847338328296</v>
      </c>
      <c r="H135" s="262">
        <v>5.3867168086556338</v>
      </c>
      <c r="I135" s="262">
        <v>5.5074655638319934</v>
      </c>
      <c r="J135" s="262">
        <v>3.4323935900199731</v>
      </c>
      <c r="K135" s="262">
        <v>3.2130742974904432</v>
      </c>
      <c r="L135" s="262">
        <v>3.936698423656066</v>
      </c>
      <c r="M135" s="262">
        <v>3.4997537447659859</v>
      </c>
      <c r="N135" s="262">
        <v>2.4130748985042572</v>
      </c>
      <c r="O135" s="262">
        <v>3.615602515318626</v>
      </c>
      <c r="P135" s="262">
        <v>2.947222830901874</v>
      </c>
      <c r="Q135" s="262">
        <v>3.34671575313117</v>
      </c>
      <c r="R135" s="262">
        <v>4.4462125354833972</v>
      </c>
      <c r="S135" s="262">
        <v>5.9364165651702381</v>
      </c>
      <c r="T135" s="262">
        <v>5.2387194397532246</v>
      </c>
      <c r="U135" s="262">
        <v>5.0637200616441982</v>
      </c>
      <c r="V135" s="262">
        <v>4.4353474566950961</v>
      </c>
      <c r="W135" s="262">
        <v>5.704168449985815</v>
      </c>
      <c r="X135" s="262">
        <v>5.1348434633126052</v>
      </c>
      <c r="Y135" s="262">
        <v>4.9573810709918007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8.6457294788201106E-2</v>
      </c>
      <c r="C137" s="297">
        <v>9.2468616034364196E-2</v>
      </c>
      <c r="D137" s="297">
        <v>9.7506909739942069E-2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4.3972196984858973</v>
      </c>
      <c r="C139" s="297">
        <v>5.0778686069024452</v>
      </c>
      <c r="D139" s="297">
        <v>5.5511754849287804</v>
      </c>
      <c r="E139" s="297">
        <v>5.6336358501014248</v>
      </c>
      <c r="F139" s="297">
        <v>5.2989862524578308</v>
      </c>
      <c r="G139" s="297">
        <v>5.4679847338328296</v>
      </c>
      <c r="H139" s="297">
        <v>5.3867168086556338</v>
      </c>
      <c r="I139" s="297">
        <v>5.5074655638319934</v>
      </c>
      <c r="J139" s="297">
        <v>3.4323935900199731</v>
      </c>
      <c r="K139" s="297">
        <v>3.2130742974904432</v>
      </c>
      <c r="L139" s="297">
        <v>3.936698423656066</v>
      </c>
      <c r="M139" s="297">
        <v>3.4997537447659859</v>
      </c>
      <c r="N139" s="297">
        <v>2.4130748985042572</v>
      </c>
      <c r="O139" s="297">
        <v>3.615602515318626</v>
      </c>
      <c r="P139" s="297">
        <v>2.947222830901874</v>
      </c>
      <c r="Q139" s="297">
        <v>3.34671575313117</v>
      </c>
      <c r="R139" s="297">
        <v>4.4462125354833972</v>
      </c>
      <c r="S139" s="297">
        <v>5.9364165651702381</v>
      </c>
      <c r="T139" s="297">
        <v>5.2387194397532246</v>
      </c>
      <c r="U139" s="297">
        <v>5.0637200616441982</v>
      </c>
      <c r="V139" s="297">
        <v>4.4353474566950961</v>
      </c>
      <c r="W139" s="297">
        <v>5.704168449985815</v>
      </c>
      <c r="X139" s="297">
        <v>5.1348434633126052</v>
      </c>
      <c r="Y139" s="297">
        <v>4.9573810709918007</v>
      </c>
      <c r="DA139" s="71" t="s">
        <v>771</v>
      </c>
    </row>
    <row r="140" spans="1:105" ht="12" customHeight="1" x14ac:dyDescent="0.25">
      <c r="A140" s="60" t="s">
        <v>621</v>
      </c>
      <c r="B140" s="262">
        <v>2.7757500720508812</v>
      </c>
      <c r="C140" s="262">
        <v>2.9854323349008198</v>
      </c>
      <c r="D140" s="262">
        <v>1.0100704921008621</v>
      </c>
      <c r="E140" s="262">
        <v>3.0684567250153338</v>
      </c>
      <c r="F140" s="262">
        <v>2.9873721225298882</v>
      </c>
      <c r="G140" s="262">
        <v>3.3585503888911541</v>
      </c>
      <c r="H140" s="262">
        <v>3.4765321591302079</v>
      </c>
      <c r="I140" s="262">
        <v>3.1542072229063778</v>
      </c>
      <c r="J140" s="262">
        <v>3.276526751645795</v>
      </c>
      <c r="K140" s="262">
        <v>2.9280530766520321</v>
      </c>
      <c r="L140" s="262">
        <v>2.273487025577404</v>
      </c>
      <c r="M140" s="262">
        <v>2.7821963975999711</v>
      </c>
      <c r="N140" s="262">
        <v>3.7021411705597349</v>
      </c>
      <c r="O140" s="262">
        <v>3.6323626874237691</v>
      </c>
      <c r="P140" s="262">
        <v>3.905647717124233</v>
      </c>
      <c r="Q140" s="262">
        <v>3.9300769486843108</v>
      </c>
      <c r="R140" s="262">
        <v>4.4165313748154693</v>
      </c>
      <c r="S140" s="262">
        <v>4.688691021641648</v>
      </c>
      <c r="T140" s="262">
        <v>4.7016686663436804</v>
      </c>
      <c r="U140" s="262">
        <v>4.5592934533384444</v>
      </c>
      <c r="V140" s="262">
        <v>4.0880577866651224</v>
      </c>
      <c r="W140" s="262">
        <v>4.7540306842817541</v>
      </c>
      <c r="X140" s="262">
        <v>4.8413669318517742</v>
      </c>
      <c r="Y140" s="262">
        <v>4.6904684055738626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3.6738047794543784</v>
      </c>
      <c r="C141" s="261">
        <f t="shared" si="2"/>
        <v>4.4448796992399719</v>
      </c>
      <c r="D141" s="261">
        <f t="shared" si="2"/>
        <v>3.9465536443014773</v>
      </c>
      <c r="E141" s="261">
        <f t="shared" si="2"/>
        <v>4.4130291510663531</v>
      </c>
      <c r="F141" s="261">
        <f t="shared" si="2"/>
        <v>4.1403072359338431</v>
      </c>
      <c r="G141" s="261">
        <f t="shared" si="2"/>
        <v>4.3345733940080153</v>
      </c>
      <c r="H141" s="261">
        <f t="shared" si="2"/>
        <v>4.3308262438499527</v>
      </c>
      <c r="I141" s="261">
        <f t="shared" si="2"/>
        <v>4.2290892692477371</v>
      </c>
      <c r="J141" s="261">
        <f t="shared" si="2"/>
        <v>3.2107145274563047</v>
      </c>
      <c r="K141" s="261">
        <f t="shared" si="2"/>
        <v>2.8918328859872142</v>
      </c>
      <c r="L141" s="261">
        <f t="shared" si="2"/>
        <v>3.0604792533212319</v>
      </c>
      <c r="M141" s="261">
        <f t="shared" si="2"/>
        <v>2.911951761632976</v>
      </c>
      <c r="N141" s="261">
        <f t="shared" si="2"/>
        <v>2.7516313689592655</v>
      </c>
      <c r="O141" s="261">
        <f t="shared" si="2"/>
        <v>3.3051641813742574</v>
      </c>
      <c r="P141" s="261">
        <f t="shared" si="2"/>
        <v>3.0303647028260952</v>
      </c>
      <c r="Q141" s="261">
        <f t="shared" si="2"/>
        <v>3.2484980663457295</v>
      </c>
      <c r="R141" s="261">
        <f t="shared" si="2"/>
        <v>3.9660321975053954</v>
      </c>
      <c r="S141" s="261">
        <f t="shared" si="2"/>
        <v>4.762514993254241</v>
      </c>
      <c r="T141" s="261">
        <f t="shared" si="2"/>
        <v>4.3976084503117869</v>
      </c>
      <c r="U141" s="261">
        <f t="shared" si="2"/>
        <v>4.2563954149301164</v>
      </c>
      <c r="V141" s="261">
        <f t="shared" si="2"/>
        <v>3.7549524151713252</v>
      </c>
      <c r="W141" s="261">
        <f t="shared" si="2"/>
        <v>4.6021485335856971</v>
      </c>
      <c r="X141" s="261">
        <f t="shared" si="2"/>
        <v>4.3622554296744713</v>
      </c>
      <c r="Y141" s="261">
        <f t="shared" si="2"/>
        <v>4.1745284674594592</v>
      </c>
      <c r="DA141" s="70"/>
    </row>
    <row r="142" spans="1:105" ht="12" customHeight="1" x14ac:dyDescent="0.25">
      <c r="A142" s="60" t="s">
        <v>624</v>
      </c>
      <c r="B142" s="262">
        <v>0.58372781056829648</v>
      </c>
      <c r="C142" s="262">
        <v>0.67312378469101009</v>
      </c>
      <c r="D142" s="262">
        <v>0.73539931885857934</v>
      </c>
      <c r="E142" s="262">
        <v>0.73344041625920331</v>
      </c>
      <c r="F142" s="262">
        <v>0.68987254167031342</v>
      </c>
      <c r="G142" s="262">
        <v>0.71187437491351502</v>
      </c>
      <c r="H142" s="262">
        <v>0.70129414174679172</v>
      </c>
      <c r="I142" s="262">
        <v>0.71701436570442201</v>
      </c>
      <c r="J142" s="262">
        <v>0.44686171602382618</v>
      </c>
      <c r="K142" s="262">
        <v>0.41830863991337169</v>
      </c>
      <c r="L142" s="262">
        <v>0.512516926432381</v>
      </c>
      <c r="M142" s="262">
        <v>0.45563130306330668</v>
      </c>
      <c r="N142" s="262">
        <v>0.31415709234946992</v>
      </c>
      <c r="O142" s="262">
        <v>0.4707136003146839</v>
      </c>
      <c r="P142" s="262">
        <v>0.3836975618270359</v>
      </c>
      <c r="Q142" s="262">
        <v>0.43570735851405212</v>
      </c>
      <c r="R142" s="262">
        <v>0.57885033033207522</v>
      </c>
      <c r="S142" s="262">
        <v>0.77285929593196945</v>
      </c>
      <c r="T142" s="262">
        <v>0.68202643351337844</v>
      </c>
      <c r="U142" s="262">
        <v>0.65924334633122184</v>
      </c>
      <c r="V142" s="262">
        <v>0.57743581080663664</v>
      </c>
      <c r="W142" s="262">
        <v>0.74262302244737555</v>
      </c>
      <c r="X142" s="262">
        <v>0.66850286872731446</v>
      </c>
      <c r="Y142" s="262">
        <v>0.64539912287697143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1.125583476911473E-2</v>
      </c>
      <c r="C144" s="230">
        <v>1.20384458704294E-2</v>
      </c>
      <c r="D144" s="230">
        <v>1.269437897135722E-2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0.57247197579918174</v>
      </c>
      <c r="C145" s="230">
        <v>0.66108533882058074</v>
      </c>
      <c r="D145" s="230">
        <v>0.72270493988722218</v>
      </c>
      <c r="E145" s="230">
        <v>0.73344041625920331</v>
      </c>
      <c r="F145" s="230">
        <v>0.68987254167031342</v>
      </c>
      <c r="G145" s="230">
        <v>0.71187437491351502</v>
      </c>
      <c r="H145" s="230">
        <v>0.70129414174679172</v>
      </c>
      <c r="I145" s="230">
        <v>0.71701436570442201</v>
      </c>
      <c r="J145" s="230">
        <v>0.44686171602382618</v>
      </c>
      <c r="K145" s="230">
        <v>0.41830863991337169</v>
      </c>
      <c r="L145" s="230">
        <v>0.512516926432381</v>
      </c>
      <c r="M145" s="230">
        <v>0.45563130306330668</v>
      </c>
      <c r="N145" s="230">
        <v>0.31415709234946992</v>
      </c>
      <c r="O145" s="230">
        <v>0.4707136003146839</v>
      </c>
      <c r="P145" s="230">
        <v>0.3836975618270359</v>
      </c>
      <c r="Q145" s="230">
        <v>0.43570735851405212</v>
      </c>
      <c r="R145" s="230">
        <v>0.57885033033207522</v>
      </c>
      <c r="S145" s="230">
        <v>0.77285929593196945</v>
      </c>
      <c r="T145" s="230">
        <v>0.68202643351337844</v>
      </c>
      <c r="U145" s="230">
        <v>0.65924334633122184</v>
      </c>
      <c r="V145" s="230">
        <v>0.57743581080663664</v>
      </c>
      <c r="W145" s="230">
        <v>0.74262302244737555</v>
      </c>
      <c r="X145" s="230">
        <v>0.66850286872731446</v>
      </c>
      <c r="Y145" s="230">
        <v>0.64539912287697143</v>
      </c>
      <c r="DA145" s="71" t="s">
        <v>776</v>
      </c>
    </row>
    <row r="146" spans="1:105" ht="12" customHeight="1" x14ac:dyDescent="0.25">
      <c r="A146" s="60" t="s">
        <v>629</v>
      </c>
      <c r="B146" s="262">
        <v>2.7287033653295332</v>
      </c>
      <c r="C146" s="262">
        <v>3.3830838752683401</v>
      </c>
      <c r="D146" s="262">
        <v>3.079653720524627</v>
      </c>
      <c r="E146" s="262">
        <v>3.2801077890111801</v>
      </c>
      <c r="F146" s="262">
        <v>3.0615101149387911</v>
      </c>
      <c r="G146" s="262">
        <v>3.1854509148863648</v>
      </c>
      <c r="H146" s="262">
        <v>3.1769240064121589</v>
      </c>
      <c r="I146" s="262">
        <v>3.1014301405356761</v>
      </c>
      <c r="J146" s="262">
        <v>2.3372833261917449</v>
      </c>
      <c r="K146" s="262">
        <v>2.0923223855861708</v>
      </c>
      <c r="L146" s="262">
        <v>2.2519781144251771</v>
      </c>
      <c r="M146" s="262">
        <v>2.094107610905076</v>
      </c>
      <c r="N146" s="262">
        <v>1.955494249246688</v>
      </c>
      <c r="O146" s="262">
        <v>2.36155498177789</v>
      </c>
      <c r="P146" s="262">
        <v>2.1381926915264629</v>
      </c>
      <c r="Q146" s="262">
        <v>2.3011358281287539</v>
      </c>
      <c r="R146" s="262">
        <v>2.8121957132655959</v>
      </c>
      <c r="S146" s="262">
        <v>3.3792372062936531</v>
      </c>
      <c r="T146" s="262">
        <v>3.1034739722761699</v>
      </c>
      <c r="U146" s="262">
        <v>3.0035797864635119</v>
      </c>
      <c r="V146" s="262">
        <v>2.645294273258683</v>
      </c>
      <c r="W146" s="262">
        <v>3.2406004799924299</v>
      </c>
      <c r="X146" s="262">
        <v>3.0634572645806051</v>
      </c>
      <c r="Y146" s="262">
        <v>2.9184794567710841</v>
      </c>
      <c r="DA146" s="72" t="s">
        <v>777</v>
      </c>
    </row>
    <row r="147" spans="1:105" ht="12" customHeight="1" x14ac:dyDescent="0.25">
      <c r="A147" s="64" t="s">
        <v>28</v>
      </c>
      <c r="B147" s="229">
        <v>0.30916979217499813</v>
      </c>
      <c r="C147" s="229">
        <v>0.20964331781517639</v>
      </c>
      <c r="D147" s="229">
        <v>0.20979721366547929</v>
      </c>
      <c r="E147" s="229">
        <v>0.30324925343532672</v>
      </c>
      <c r="F147" s="229">
        <v>3.1089068382708151E-2</v>
      </c>
      <c r="G147" s="229">
        <v>0</v>
      </c>
      <c r="H147" s="229">
        <v>0.17537813980013789</v>
      </c>
      <c r="I147" s="229">
        <v>0.1087502666900082</v>
      </c>
      <c r="J147" s="229">
        <v>0.22400852118468009</v>
      </c>
      <c r="K147" s="229">
        <v>0.18532078172649991</v>
      </c>
      <c r="L147" s="229">
        <v>0.1579643235529084</v>
      </c>
      <c r="M147" s="229">
        <v>0.17995609842766699</v>
      </c>
      <c r="N147" s="229">
        <v>0.2165018605624974</v>
      </c>
      <c r="O147" s="229">
        <v>0.1585200783159329</v>
      </c>
      <c r="P147" s="229">
        <v>0.17720060819373229</v>
      </c>
      <c r="Q147" s="229">
        <v>0.1730844888483517</v>
      </c>
      <c r="R147" s="229">
        <v>0.1677731660363293</v>
      </c>
      <c r="S147" s="229">
        <v>0.21087943434930109</v>
      </c>
      <c r="T147" s="229">
        <v>0.2005573606873991</v>
      </c>
      <c r="U147" s="229">
        <v>0.21277647251704809</v>
      </c>
      <c r="V147" s="229">
        <v>0.21392581053747059</v>
      </c>
      <c r="W147" s="229">
        <v>0.22319128096220411</v>
      </c>
      <c r="X147" s="229">
        <v>0.20478337181180559</v>
      </c>
      <c r="Y147" s="229">
        <v>0.1946430011882021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2.829282358255631E-2</v>
      </c>
      <c r="C150" s="229">
        <v>2.8186411678797249E-2</v>
      </c>
      <c r="D150" s="229">
        <v>2.1917411936878059E-2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1.4087270645357639</v>
      </c>
      <c r="C153" s="229">
        <v>1.51530807169926</v>
      </c>
      <c r="D153" s="229">
        <v>1.221554586348824</v>
      </c>
      <c r="E153" s="229">
        <v>1.795903228828664</v>
      </c>
      <c r="F153" s="229">
        <v>1.9524956888138281</v>
      </c>
      <c r="G153" s="229">
        <v>2.133910409796886</v>
      </c>
      <c r="H153" s="229">
        <v>1.995787343294491</v>
      </c>
      <c r="I153" s="229">
        <v>2.0407208208464831</v>
      </c>
      <c r="J153" s="229">
        <v>1.38427360802694</v>
      </c>
      <c r="K153" s="229">
        <v>1.3282019033128889</v>
      </c>
      <c r="L153" s="229">
        <v>1.3766335579208071</v>
      </c>
      <c r="M153" s="229">
        <v>1.4330073507886441</v>
      </c>
      <c r="N153" s="229">
        <v>1.2460993414297821</v>
      </c>
      <c r="O153" s="229">
        <v>1.664590129470737</v>
      </c>
      <c r="P153" s="229">
        <v>1.5407359565688881</v>
      </c>
      <c r="Q153" s="229">
        <v>1.6651828353561431</v>
      </c>
      <c r="R153" s="229">
        <v>2.1263784100841501</v>
      </c>
      <c r="S153" s="229">
        <v>2.6391974312149129</v>
      </c>
      <c r="T153" s="229">
        <v>2.460963431777814</v>
      </c>
      <c r="U153" s="229">
        <v>2.3681413749980358</v>
      </c>
      <c r="V153" s="229">
        <v>2.0801399992018128</v>
      </c>
      <c r="W153" s="229">
        <v>2.6433072580553492</v>
      </c>
      <c r="X153" s="229">
        <v>2.4980594464560659</v>
      </c>
      <c r="Y153" s="229">
        <v>2.4586671022254301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2.0768855046486331E-2</v>
      </c>
      <c r="N155" s="229">
        <v>1.9483277590138941E-2</v>
      </c>
      <c r="O155" s="229">
        <v>1.3263062414392301E-2</v>
      </c>
      <c r="P155" s="229">
        <v>1.3548462669780289E-2</v>
      </c>
      <c r="Q155" s="229">
        <v>1.378685533000828E-2</v>
      </c>
      <c r="R155" s="229">
        <v>7.0188663624735619E-3</v>
      </c>
      <c r="S155" s="229">
        <v>3.0436958013923349E-2</v>
      </c>
      <c r="T155" s="229">
        <v>2.9559963595457171E-2</v>
      </c>
      <c r="U155" s="229">
        <v>1.9425083093391748E-2</v>
      </c>
      <c r="V155" s="229">
        <v>1.8292141565157721E-2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0.98251368503621461</v>
      </c>
      <c r="C156" s="229">
        <v>1.6299460740751059</v>
      </c>
      <c r="D156" s="229">
        <v>1.626384508573445</v>
      </c>
      <c r="E156" s="229">
        <v>1.180955306747189</v>
      </c>
      <c r="F156" s="229">
        <v>1.077925357742255</v>
      </c>
      <c r="G156" s="229">
        <v>1.0515405050894779</v>
      </c>
      <c r="H156" s="229">
        <v>1.0057585233175299</v>
      </c>
      <c r="I156" s="229">
        <v>0.95195905299918493</v>
      </c>
      <c r="J156" s="229">
        <v>0.72900119698012444</v>
      </c>
      <c r="K156" s="229">
        <v>0.57879970054678187</v>
      </c>
      <c r="L156" s="229">
        <v>0.71738023295146136</v>
      </c>
      <c r="M156" s="229">
        <v>0.46037530664227871</v>
      </c>
      <c r="N156" s="229">
        <v>0.47340976966426979</v>
      </c>
      <c r="O156" s="229">
        <v>0.52518171157682747</v>
      </c>
      <c r="P156" s="229">
        <v>0.40670766409406262</v>
      </c>
      <c r="Q156" s="229">
        <v>0.44908164859425082</v>
      </c>
      <c r="R156" s="229">
        <v>0.51102527078264326</v>
      </c>
      <c r="S156" s="229">
        <v>0.49872338271551547</v>
      </c>
      <c r="T156" s="229">
        <v>0.41239321621549963</v>
      </c>
      <c r="U156" s="229">
        <v>0.40323685585503621</v>
      </c>
      <c r="V156" s="229">
        <v>0.33293632195424172</v>
      </c>
      <c r="W156" s="229">
        <v>0.37410194097487742</v>
      </c>
      <c r="X156" s="229">
        <v>0.36061444631273298</v>
      </c>
      <c r="Y156" s="229">
        <v>0.26516935335745212</v>
      </c>
      <c r="DA156" s="73" t="s">
        <v>787</v>
      </c>
    </row>
    <row r="157" spans="1:105" ht="12" customHeight="1" x14ac:dyDescent="0.25">
      <c r="A157" s="61" t="s">
        <v>641</v>
      </c>
      <c r="B157" s="263">
        <v>0.36137360355654857</v>
      </c>
      <c r="C157" s="263">
        <v>0.38867203928062238</v>
      </c>
      <c r="D157" s="263">
        <v>0.1315006049182709</v>
      </c>
      <c r="E157" s="263">
        <v>0.39948094579596971</v>
      </c>
      <c r="F157" s="263">
        <v>0.38892457932473828</v>
      </c>
      <c r="G157" s="263">
        <v>0.43724810420813581</v>
      </c>
      <c r="H157" s="263">
        <v>0.45260809569100219</v>
      </c>
      <c r="I157" s="263">
        <v>0.41064476300763919</v>
      </c>
      <c r="J157" s="263">
        <v>0.42656948524073363</v>
      </c>
      <c r="K157" s="263">
        <v>0.38120186048767157</v>
      </c>
      <c r="L157" s="263">
        <v>0.29598421246367368</v>
      </c>
      <c r="M157" s="263">
        <v>0.36221284766459327</v>
      </c>
      <c r="N157" s="263">
        <v>0.48198002736310741</v>
      </c>
      <c r="O157" s="263">
        <v>0.47289559928168318</v>
      </c>
      <c r="P157" s="263">
        <v>0.50847444947259646</v>
      </c>
      <c r="Q157" s="263">
        <v>0.51165487970292323</v>
      </c>
      <c r="R157" s="263">
        <v>0.57498615390772434</v>
      </c>
      <c r="S157" s="263">
        <v>0.61041849102861845</v>
      </c>
      <c r="T157" s="263">
        <v>0.61210804452223855</v>
      </c>
      <c r="U157" s="263">
        <v>0.59357228213538293</v>
      </c>
      <c r="V157" s="263">
        <v>0.53222233110600592</v>
      </c>
      <c r="W157" s="263">
        <v>0.61892503114589137</v>
      </c>
      <c r="X157" s="263">
        <v>0.6302952963665519</v>
      </c>
      <c r="Y157" s="263">
        <v>0.61064988781140328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0.99999999999999967</v>
      </c>
      <c r="D187" s="232">
        <f t="shared" si="25"/>
        <v>1</v>
      </c>
      <c r="E187" s="232">
        <f t="shared" si="25"/>
        <v>0.99999999999999989</v>
      </c>
      <c r="F187" s="232">
        <f t="shared" si="25"/>
        <v>0.99999999999999967</v>
      </c>
      <c r="G187" s="232">
        <f t="shared" si="25"/>
        <v>1</v>
      </c>
      <c r="H187" s="232">
        <f t="shared" si="25"/>
        <v>0.99999999999999989</v>
      </c>
      <c r="I187" s="232">
        <f t="shared" si="25"/>
        <v>0.99999999999999978</v>
      </c>
      <c r="J187" s="232">
        <f t="shared" si="25"/>
        <v>1</v>
      </c>
      <c r="K187" s="232">
        <f t="shared" si="25"/>
        <v>1.0000000000000002</v>
      </c>
      <c r="L187" s="232">
        <f t="shared" si="25"/>
        <v>0.99999999999999989</v>
      </c>
      <c r="M187" s="232">
        <f t="shared" si="25"/>
        <v>0.99999999999999978</v>
      </c>
      <c r="N187" s="232">
        <f t="shared" si="25"/>
        <v>1</v>
      </c>
      <c r="O187" s="232">
        <f t="shared" si="25"/>
        <v>1</v>
      </c>
      <c r="P187" s="232">
        <f t="shared" si="25"/>
        <v>0.99999999999999989</v>
      </c>
      <c r="Q187" s="232">
        <f t="shared" si="25"/>
        <v>1</v>
      </c>
      <c r="R187" s="232">
        <f t="shared" si="25"/>
        <v>0.99999999999999989</v>
      </c>
      <c r="S187" s="232">
        <f t="shared" si="25"/>
        <v>1.0000000000000004</v>
      </c>
      <c r="T187" s="232">
        <f t="shared" si="25"/>
        <v>0.99999999999999989</v>
      </c>
      <c r="U187" s="232">
        <f t="shared" si="25"/>
        <v>0.99999999999999989</v>
      </c>
      <c r="V187" s="232">
        <f t="shared" si="25"/>
        <v>0.99999999999999989</v>
      </c>
      <c r="W187" s="232">
        <f t="shared" si="25"/>
        <v>0.99999999999999989</v>
      </c>
      <c r="X187" s="232">
        <f t="shared" si="25"/>
        <v>1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1.5668726127184306E-3</v>
      </c>
      <c r="C188" s="299">
        <f t="shared" si="26"/>
        <v>1.5626725196135872E-3</v>
      </c>
      <c r="D188" s="299">
        <f t="shared" si="26"/>
        <v>1.6122064125065792E-3</v>
      </c>
      <c r="E188" s="299">
        <f t="shared" si="26"/>
        <v>1.5717481784328581E-3</v>
      </c>
      <c r="F188" s="299">
        <f t="shared" si="26"/>
        <v>1.5655863762305134E-3</v>
      </c>
      <c r="G188" s="299">
        <f t="shared" si="26"/>
        <v>1.5608361668067677E-3</v>
      </c>
      <c r="H188" s="299">
        <f t="shared" si="26"/>
        <v>1.5612494839641977E-3</v>
      </c>
      <c r="I188" s="299">
        <f t="shared" si="26"/>
        <v>1.5678699711052743E-3</v>
      </c>
      <c r="J188" s="299">
        <f t="shared" si="26"/>
        <v>1.5389963419286988E-3</v>
      </c>
      <c r="K188" s="299">
        <f t="shared" si="26"/>
        <v>1.5425949588969677E-3</v>
      </c>
      <c r="L188" s="299">
        <f t="shared" si="26"/>
        <v>1.5684503640745883E-3</v>
      </c>
      <c r="M188" s="299">
        <f t="shared" si="26"/>
        <v>1.5529475837809089E-3</v>
      </c>
      <c r="N188" s="299">
        <f t="shared" si="26"/>
        <v>1.51088143223925E-3</v>
      </c>
      <c r="O188" s="299">
        <f t="shared" si="26"/>
        <v>1.5361664659352171E-3</v>
      </c>
      <c r="P188" s="299">
        <f t="shared" si="26"/>
        <v>1.5195320388423678E-3</v>
      </c>
      <c r="Q188" s="299">
        <f t="shared" si="26"/>
        <v>1.5266680917287391E-3</v>
      </c>
      <c r="R188" s="299">
        <f t="shared" si="26"/>
        <v>1.5015731571847029E-3</v>
      </c>
      <c r="S188" s="299">
        <f t="shared" si="26"/>
        <v>1.552378660338903E-3</v>
      </c>
      <c r="T188" s="299">
        <f t="shared" si="26"/>
        <v>1.5445928602958706E-3</v>
      </c>
      <c r="U188" s="299">
        <f t="shared" si="26"/>
        <v>1.5440457601358112E-3</v>
      </c>
      <c r="V188" s="299">
        <f t="shared" si="26"/>
        <v>1.5426418983442516E-3</v>
      </c>
      <c r="W188" s="299">
        <f t="shared" si="26"/>
        <v>1.5483091439041695E-3</v>
      </c>
      <c r="X188" s="299">
        <f t="shared" si="26"/>
        <v>1.5375861424256928E-3</v>
      </c>
      <c r="Y188" s="299">
        <f t="shared" si="26"/>
        <v>1.535612838905454E-3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2.115388941872138E-4</v>
      </c>
      <c r="C189" s="233">
        <f t="shared" si="27"/>
        <v>2.1097185188672925E-4</v>
      </c>
      <c r="D189" s="233">
        <f t="shared" si="27"/>
        <v>2.1765927806440181E-4</v>
      </c>
      <c r="E189" s="233">
        <f t="shared" si="27"/>
        <v>2.1219713007148135E-4</v>
      </c>
      <c r="F189" s="233">
        <f t="shared" si="27"/>
        <v>2.1136524315642236E-4</v>
      </c>
      <c r="G189" s="233">
        <f t="shared" si="27"/>
        <v>2.1072393125876065E-4</v>
      </c>
      <c r="H189" s="233">
        <f t="shared" si="27"/>
        <v>2.1077973200077482E-4</v>
      </c>
      <c r="I189" s="233">
        <f t="shared" si="27"/>
        <v>2.1167354462946976E-4</v>
      </c>
      <c r="J189" s="233">
        <f t="shared" si="27"/>
        <v>2.0777540030196911E-4</v>
      </c>
      <c r="K189" s="233">
        <f t="shared" si="27"/>
        <v>2.0826123906632807E-4</v>
      </c>
      <c r="L189" s="233">
        <f t="shared" si="27"/>
        <v>2.1175190178877298E-4</v>
      </c>
      <c r="M189" s="233">
        <f t="shared" si="27"/>
        <v>2.0965891670911001E-4</v>
      </c>
      <c r="N189" s="233">
        <f t="shared" si="27"/>
        <v>2.0397968847600187E-4</v>
      </c>
      <c r="O189" s="233">
        <f t="shared" si="27"/>
        <v>2.0739334701091723E-4</v>
      </c>
      <c r="P189" s="233">
        <f t="shared" si="27"/>
        <v>2.0514758160274264E-4</v>
      </c>
      <c r="Q189" s="233">
        <f t="shared" si="27"/>
        <v>2.0611099925660397E-4</v>
      </c>
      <c r="R189" s="233">
        <f t="shared" si="27"/>
        <v>2.0717821599715349E-4</v>
      </c>
      <c r="S189" s="233">
        <f t="shared" si="27"/>
        <v>2.0971419393556892E-4</v>
      </c>
      <c r="T189" s="233">
        <f t="shared" si="27"/>
        <v>2.0853096989778707E-4</v>
      </c>
      <c r="U189" s="233">
        <f t="shared" si="27"/>
        <v>2.0845710750340418E-4</v>
      </c>
      <c r="V189" s="233">
        <f t="shared" si="27"/>
        <v>2.0826757622398318E-4</v>
      </c>
      <c r="W189" s="233">
        <f t="shared" si="27"/>
        <v>2.0903269449148065E-4</v>
      </c>
      <c r="X189" s="233">
        <f t="shared" si="27"/>
        <v>2.0758501338663998E-4</v>
      </c>
      <c r="Y189" s="233">
        <f t="shared" si="27"/>
        <v>2.0731860344292219E-4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2.7232320926106286E-2</v>
      </c>
      <c r="C190" s="233">
        <f t="shared" si="28"/>
        <v>2.7159323107124576E-2</v>
      </c>
      <c r="D190" s="233">
        <f t="shared" si="28"/>
        <v>2.8020224533974479E-2</v>
      </c>
      <c r="E190" s="233">
        <f t="shared" si="28"/>
        <v>2.7317058491339041E-2</v>
      </c>
      <c r="F190" s="233">
        <f t="shared" si="28"/>
        <v>2.7209966074447322E-2</v>
      </c>
      <c r="G190" s="233">
        <f t="shared" si="28"/>
        <v>2.7127407207540321E-2</v>
      </c>
      <c r="H190" s="233">
        <f t="shared" si="28"/>
        <v>2.7134590679498433E-2</v>
      </c>
      <c r="I190" s="233">
        <f t="shared" si="28"/>
        <v>2.7249655062556447E-2</v>
      </c>
      <c r="J190" s="233">
        <f t="shared" si="28"/>
        <v>2.6747830006929433E-2</v>
      </c>
      <c r="K190" s="233">
        <f t="shared" si="28"/>
        <v>2.6810374141899036E-2</v>
      </c>
      <c r="L190" s="233">
        <f t="shared" si="28"/>
        <v>2.7259742320113522E-2</v>
      </c>
      <c r="M190" s="233">
        <f t="shared" si="28"/>
        <v>2.6990303257373168E-2</v>
      </c>
      <c r="N190" s="233">
        <f t="shared" si="28"/>
        <v>2.6259191532265413E-2</v>
      </c>
      <c r="O190" s="233">
        <f t="shared" si="28"/>
        <v>2.6698646626857524E-2</v>
      </c>
      <c r="P190" s="233">
        <f t="shared" si="28"/>
        <v>2.6409539488640044E-2</v>
      </c>
      <c r="Q190" s="233">
        <f t="shared" si="28"/>
        <v>2.6533564429002066E-2</v>
      </c>
      <c r="R190" s="233">
        <f t="shared" si="28"/>
        <v>2.601841741158336E-2</v>
      </c>
      <c r="S190" s="233">
        <f t="shared" si="28"/>
        <v>2.6829098316155365E-2</v>
      </c>
      <c r="T190" s="233">
        <f t="shared" si="28"/>
        <v>2.6845097763737846E-2</v>
      </c>
      <c r="U190" s="233">
        <f t="shared" si="28"/>
        <v>2.6835589136797448E-2</v>
      </c>
      <c r="V190" s="233">
        <f t="shared" si="28"/>
        <v>2.6811189951737143E-2</v>
      </c>
      <c r="W190" s="233">
        <f t="shared" si="28"/>
        <v>2.6909686950537175E-2</v>
      </c>
      <c r="X190" s="233">
        <f t="shared" si="28"/>
        <v>2.6723320672141157E-2</v>
      </c>
      <c r="Y190" s="233">
        <f t="shared" si="28"/>
        <v>2.6689024562609596E-2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5.1742834089661845E-4</v>
      </c>
      <c r="C191" s="233">
        <f t="shared" si="29"/>
        <v>5.1604134415597093E-4</v>
      </c>
      <c r="D191" s="233">
        <f t="shared" si="29"/>
        <v>5.3239892154275314E-4</v>
      </c>
      <c r="E191" s="233">
        <f t="shared" si="29"/>
        <v>5.1903839895626656E-4</v>
      </c>
      <c r="F191" s="233">
        <f t="shared" si="29"/>
        <v>5.1700358702285647E-4</v>
      </c>
      <c r="G191" s="233">
        <f t="shared" si="29"/>
        <v>5.1543492537092089E-4</v>
      </c>
      <c r="H191" s="233">
        <f t="shared" si="29"/>
        <v>5.1557141509529065E-4</v>
      </c>
      <c r="I191" s="233">
        <f t="shared" si="29"/>
        <v>5.1775769855543223E-4</v>
      </c>
      <c r="J191" s="233">
        <f t="shared" si="29"/>
        <v>5.0822276002933234E-4</v>
      </c>
      <c r="K191" s="233">
        <f t="shared" si="29"/>
        <v>5.0941113130616698E-4</v>
      </c>
      <c r="L191" s="233">
        <f t="shared" si="29"/>
        <v>5.1794936172494717E-4</v>
      </c>
      <c r="M191" s="233">
        <f t="shared" si="29"/>
        <v>5.1282987860836739E-4</v>
      </c>
      <c r="N191" s="233">
        <f t="shared" si="29"/>
        <v>4.989383734384968E-4</v>
      </c>
      <c r="O191" s="233">
        <f t="shared" si="29"/>
        <v>5.0728825008361934E-4</v>
      </c>
      <c r="P191" s="233">
        <f t="shared" si="29"/>
        <v>5.0179506324599501E-4</v>
      </c>
      <c r="Q191" s="233">
        <f t="shared" si="29"/>
        <v>5.0415160198154642E-4</v>
      </c>
      <c r="R191" s="233">
        <f t="shared" si="29"/>
        <v>5.0804092643659884E-4</v>
      </c>
      <c r="S191" s="233">
        <f t="shared" si="29"/>
        <v>5.1296508780328102E-4</v>
      </c>
      <c r="T191" s="233">
        <f t="shared" si="29"/>
        <v>5.100708982825749E-4</v>
      </c>
      <c r="U191" s="233">
        <f t="shared" si="29"/>
        <v>5.0989022939741712E-4</v>
      </c>
      <c r="V191" s="233">
        <f t="shared" si="29"/>
        <v>5.0942663211978371E-4</v>
      </c>
      <c r="W191" s="233">
        <f t="shared" si="29"/>
        <v>5.1129812661379669E-4</v>
      </c>
      <c r="X191" s="233">
        <f t="shared" si="29"/>
        <v>5.0775706984925611E-4</v>
      </c>
      <c r="Y191" s="233">
        <f t="shared" si="29"/>
        <v>5.0710542583028769E-4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3.8606786676311858E-3</v>
      </c>
      <c r="C192" s="300">
        <f t="shared" si="30"/>
        <v>3.7918436604741468E-3</v>
      </c>
      <c r="D192" s="300">
        <f t="shared" si="30"/>
        <v>3.7305932326321578E-3</v>
      </c>
      <c r="E192" s="300">
        <f t="shared" si="30"/>
        <v>3.9505876110086059E-3</v>
      </c>
      <c r="F192" s="300">
        <f t="shared" si="30"/>
        <v>4.0045135691017027E-3</v>
      </c>
      <c r="G192" s="300">
        <f t="shared" si="30"/>
        <v>4.0632714281458914E-3</v>
      </c>
      <c r="H192" s="300">
        <f t="shared" si="30"/>
        <v>4.1394617789907622E-3</v>
      </c>
      <c r="I192" s="300">
        <f t="shared" si="30"/>
        <v>3.9451281114179556E-3</v>
      </c>
      <c r="J192" s="300">
        <f t="shared" si="30"/>
        <v>4.0270188740012501E-3</v>
      </c>
      <c r="K192" s="300">
        <f t="shared" si="30"/>
        <v>4.1819486357268587E-3</v>
      </c>
      <c r="L192" s="300">
        <f t="shared" si="30"/>
        <v>4.3246736039199108E-3</v>
      </c>
      <c r="M192" s="300">
        <f t="shared" si="30"/>
        <v>4.6607437446629044E-3</v>
      </c>
      <c r="N192" s="300">
        <f t="shared" si="30"/>
        <v>4.8645965830010872E-3</v>
      </c>
      <c r="O192" s="300">
        <f t="shared" si="30"/>
        <v>5.2133597238349988E-3</v>
      </c>
      <c r="P192" s="300">
        <f t="shared" si="30"/>
        <v>5.4534732690248678E-3</v>
      </c>
      <c r="Q192" s="300">
        <f t="shared" si="30"/>
        <v>5.7368474646828605E-3</v>
      </c>
      <c r="R192" s="300">
        <f t="shared" si="30"/>
        <v>6.2014134537057217E-3</v>
      </c>
      <c r="S192" s="300">
        <f t="shared" si="30"/>
        <v>6.4141241683732799E-3</v>
      </c>
      <c r="T192" s="300">
        <f t="shared" si="30"/>
        <v>6.9418358199142801E-3</v>
      </c>
      <c r="U192" s="300">
        <f t="shared" si="30"/>
        <v>7.5720839713170861E-3</v>
      </c>
      <c r="V192" s="300">
        <f t="shared" si="30"/>
        <v>8.3414335797482135E-3</v>
      </c>
      <c r="W192" s="300">
        <f t="shared" si="30"/>
        <v>8.7915822266080388E-3</v>
      </c>
      <c r="X192" s="300">
        <f t="shared" si="30"/>
        <v>1.2151370079261176E-2</v>
      </c>
      <c r="Y192" s="300">
        <f t="shared" si="30"/>
        <v>1.5448963086394655E-2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0.22397833039249515</v>
      </c>
      <c r="C193" s="301">
        <f t="shared" si="31"/>
        <v>0.21909761729009672</v>
      </c>
      <c r="D193" s="301">
        <f t="shared" si="31"/>
        <v>0.21327357719587384</v>
      </c>
      <c r="E193" s="301">
        <f t="shared" si="31"/>
        <v>0.22384709375637127</v>
      </c>
      <c r="F193" s="301">
        <f t="shared" si="31"/>
        <v>0.2249316687561155</v>
      </c>
      <c r="G193" s="301">
        <f t="shared" si="31"/>
        <v>0.22606968691290502</v>
      </c>
      <c r="H193" s="301">
        <f t="shared" si="31"/>
        <v>0.22630499106982011</v>
      </c>
      <c r="I193" s="301">
        <f t="shared" si="31"/>
        <v>0.22641904757423453</v>
      </c>
      <c r="J193" s="301">
        <f t="shared" si="31"/>
        <v>0.22766077083363309</v>
      </c>
      <c r="K193" s="301">
        <f t="shared" si="31"/>
        <v>0.22866967399830471</v>
      </c>
      <c r="L193" s="301">
        <f t="shared" si="31"/>
        <v>0.22567264679935989</v>
      </c>
      <c r="M193" s="301">
        <f t="shared" si="31"/>
        <v>0.22952882403702435</v>
      </c>
      <c r="N193" s="301">
        <f t="shared" si="31"/>
        <v>0.23140438704399649</v>
      </c>
      <c r="O193" s="301">
        <f t="shared" si="31"/>
        <v>0.23049378322067543</v>
      </c>
      <c r="P193" s="301">
        <f t="shared" si="31"/>
        <v>0.23237164371094279</v>
      </c>
      <c r="Q193" s="301">
        <f t="shared" si="31"/>
        <v>0.23170282395857245</v>
      </c>
      <c r="R193" s="301">
        <f t="shared" si="31"/>
        <v>0.23205279659181599</v>
      </c>
      <c r="S193" s="301">
        <f t="shared" si="31"/>
        <v>0.23132291826198953</v>
      </c>
      <c r="T193" s="301">
        <f t="shared" si="31"/>
        <v>0.23193522946251022</v>
      </c>
      <c r="U193" s="301">
        <f t="shared" si="31"/>
        <v>0.23178511809968125</v>
      </c>
      <c r="V193" s="301">
        <f t="shared" si="31"/>
        <v>0.23182833895540483</v>
      </c>
      <c r="W193" s="301">
        <f t="shared" si="31"/>
        <v>0.23179595206317269</v>
      </c>
      <c r="X193" s="301">
        <f t="shared" si="31"/>
        <v>0.23135434207494551</v>
      </c>
      <c r="Y193" s="301">
        <f t="shared" si="31"/>
        <v>0.23115795183068893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0.13833687947215684</v>
      </c>
      <c r="C194" s="302">
        <f t="shared" si="32"/>
        <v>0.13889658824937376</v>
      </c>
      <c r="D194" s="302">
        <f t="shared" si="32"/>
        <v>0.18092197161243606</v>
      </c>
      <c r="E194" s="302">
        <f t="shared" si="32"/>
        <v>0.14491606489373476</v>
      </c>
      <c r="F194" s="302">
        <f t="shared" si="32"/>
        <v>0.14384000384038678</v>
      </c>
      <c r="G194" s="302">
        <f t="shared" si="32"/>
        <v>0.14004879373783555</v>
      </c>
      <c r="H194" s="302">
        <f t="shared" si="32"/>
        <v>0.13753883070521436</v>
      </c>
      <c r="I194" s="302">
        <f t="shared" si="32"/>
        <v>0.14396700709128288</v>
      </c>
      <c r="J194" s="302">
        <f t="shared" si="32"/>
        <v>0.11647498117623319</v>
      </c>
      <c r="K194" s="302">
        <f t="shared" si="32"/>
        <v>0.11964133087893603</v>
      </c>
      <c r="L194" s="302">
        <f t="shared" si="32"/>
        <v>0.14305613901223982</v>
      </c>
      <c r="M194" s="302">
        <f t="shared" si="32"/>
        <v>0.12787340606825734</v>
      </c>
      <c r="N194" s="302">
        <f t="shared" si="32"/>
        <v>9.1312573664318789E-2</v>
      </c>
      <c r="O194" s="302">
        <f t="shared" si="32"/>
        <v>0.11498039505800312</v>
      </c>
      <c r="P194" s="302">
        <f t="shared" si="32"/>
        <v>9.9936371014092806E-2</v>
      </c>
      <c r="Q194" s="302">
        <f t="shared" si="32"/>
        <v>0.10656391115740706</v>
      </c>
      <c r="R194" s="302">
        <f t="shared" si="32"/>
        <v>0.11641496849543045</v>
      </c>
      <c r="S194" s="302">
        <f t="shared" si="32"/>
        <v>0.12924379284201107</v>
      </c>
      <c r="T194" s="302">
        <f t="shared" si="32"/>
        <v>0.12223301367917756</v>
      </c>
      <c r="U194" s="302">
        <f t="shared" si="32"/>
        <v>0.1219675053645649</v>
      </c>
      <c r="V194" s="302">
        <f t="shared" si="32"/>
        <v>0.12063714022945327</v>
      </c>
      <c r="W194" s="302">
        <f t="shared" si="32"/>
        <v>0.12642742212287902</v>
      </c>
      <c r="X194" s="302">
        <f t="shared" si="32"/>
        <v>0.11908012001113649</v>
      </c>
      <c r="Y194" s="302">
        <f t="shared" si="32"/>
        <v>0.118776527100484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8.5641450920338244E-2</v>
      </c>
      <c r="C195" s="302">
        <f t="shared" si="33"/>
        <v>8.020102904072296E-2</v>
      </c>
      <c r="D195" s="302">
        <f t="shared" si="33"/>
        <v>3.2351605583437804E-2</v>
      </c>
      <c r="E195" s="302">
        <f t="shared" si="33"/>
        <v>7.8931028862636518E-2</v>
      </c>
      <c r="F195" s="302">
        <f t="shared" si="33"/>
        <v>8.1091664915728723E-2</v>
      </c>
      <c r="G195" s="302">
        <f t="shared" si="33"/>
        <v>8.6020893175069488E-2</v>
      </c>
      <c r="H195" s="302">
        <f t="shared" si="33"/>
        <v>8.876616036460569E-2</v>
      </c>
      <c r="I195" s="302">
        <f t="shared" si="33"/>
        <v>8.2452040482951752E-2</v>
      </c>
      <c r="J195" s="302">
        <f t="shared" si="33"/>
        <v>0.11118578965739991</v>
      </c>
      <c r="K195" s="302">
        <f t="shared" si="33"/>
        <v>0.10902834311936867</v>
      </c>
      <c r="L195" s="302">
        <f t="shared" si="33"/>
        <v>8.2616507787120042E-2</v>
      </c>
      <c r="M195" s="302">
        <f t="shared" si="33"/>
        <v>0.101655417968767</v>
      </c>
      <c r="N195" s="302">
        <f t="shared" si="33"/>
        <v>0.14009181337967774</v>
      </c>
      <c r="O195" s="302">
        <f t="shared" si="33"/>
        <v>0.1155133881626723</v>
      </c>
      <c r="P195" s="302">
        <f t="shared" si="33"/>
        <v>0.13243527269685001</v>
      </c>
      <c r="Q195" s="302">
        <f t="shared" si="33"/>
        <v>0.12513891280116546</v>
      </c>
      <c r="R195" s="302">
        <f t="shared" si="33"/>
        <v>0.11563782809638547</v>
      </c>
      <c r="S195" s="302">
        <f t="shared" si="33"/>
        <v>0.10207912541997843</v>
      </c>
      <c r="T195" s="302">
        <f t="shared" si="33"/>
        <v>0.10970221578333263</v>
      </c>
      <c r="U195" s="302">
        <f t="shared" si="33"/>
        <v>0.10981761273511642</v>
      </c>
      <c r="V195" s="302">
        <f t="shared" si="33"/>
        <v>0.11119119872595164</v>
      </c>
      <c r="W195" s="302">
        <f t="shared" si="33"/>
        <v>0.10536852994029366</v>
      </c>
      <c r="X195" s="302">
        <f t="shared" si="33"/>
        <v>0.11227422206380895</v>
      </c>
      <c r="Y195" s="302">
        <f t="shared" si="33"/>
        <v>0.11238142473020492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0.44220936057531451</v>
      </c>
      <c r="C196" s="301">
        <f t="shared" si="34"/>
        <v>0.43257317382286864</v>
      </c>
      <c r="D196" s="301">
        <f t="shared" si="34"/>
        <v>0.42107453892583108</v>
      </c>
      <c r="E196" s="301">
        <f t="shared" si="34"/>
        <v>0.44195025484467249</v>
      </c>
      <c r="F196" s="301">
        <f t="shared" si="34"/>
        <v>0.4440915745709707</v>
      </c>
      <c r="G196" s="301">
        <f t="shared" si="34"/>
        <v>0.44633840925607238</v>
      </c>
      <c r="H196" s="301">
        <f t="shared" si="34"/>
        <v>0.44680297964816229</v>
      </c>
      <c r="I196" s="301">
        <f t="shared" si="34"/>
        <v>0.44702816595881245</v>
      </c>
      <c r="J196" s="301">
        <f t="shared" si="34"/>
        <v>0.44947974976867411</v>
      </c>
      <c r="K196" s="301">
        <f t="shared" si="34"/>
        <v>0.45147166756960594</v>
      </c>
      <c r="L196" s="301">
        <f t="shared" si="34"/>
        <v>0.44555451710710509</v>
      </c>
      <c r="M196" s="301">
        <f t="shared" si="34"/>
        <v>0.45316792179471227</v>
      </c>
      <c r="N196" s="301">
        <f t="shared" si="34"/>
        <v>0.45687092072580732</v>
      </c>
      <c r="O196" s="301">
        <f t="shared" si="34"/>
        <v>0.45507307923934476</v>
      </c>
      <c r="P196" s="301">
        <f t="shared" si="34"/>
        <v>0.45878061418344213</v>
      </c>
      <c r="Q196" s="301">
        <f t="shared" si="34"/>
        <v>0.45746013664207663</v>
      </c>
      <c r="R196" s="301">
        <f t="shared" si="34"/>
        <v>0.45815110158540057</v>
      </c>
      <c r="S196" s="301">
        <f t="shared" si="34"/>
        <v>0.45671007365665084</v>
      </c>
      <c r="T196" s="301">
        <f t="shared" si="34"/>
        <v>0.45791898410785775</v>
      </c>
      <c r="U196" s="301">
        <f t="shared" si="34"/>
        <v>0.45762261325066234</v>
      </c>
      <c r="V196" s="301">
        <f t="shared" si="34"/>
        <v>0.45770794591181541</v>
      </c>
      <c r="W196" s="301">
        <f t="shared" si="34"/>
        <v>0.4576440031773556</v>
      </c>
      <c r="X196" s="301">
        <f t="shared" si="34"/>
        <v>0.45677211494524245</v>
      </c>
      <c r="Y196" s="301">
        <f t="shared" si="34"/>
        <v>0.45638437384464664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0.27312402457937324</v>
      </c>
      <c r="C197" s="302">
        <f t="shared" si="35"/>
        <v>0.27422907996597162</v>
      </c>
      <c r="D197" s="302">
        <f t="shared" si="35"/>
        <v>0.35720147230564986</v>
      </c>
      <c r="E197" s="302">
        <f t="shared" si="35"/>
        <v>0.28611357304722773</v>
      </c>
      <c r="F197" s="302">
        <f t="shared" si="35"/>
        <v>0.28398906274523922</v>
      </c>
      <c r="G197" s="302">
        <f t="shared" si="35"/>
        <v>0.2765039252664574</v>
      </c>
      <c r="H197" s="302">
        <f t="shared" si="35"/>
        <v>0.27154840503475425</v>
      </c>
      <c r="I197" s="302">
        <f t="shared" si="35"/>
        <v>0.2842398103343981</v>
      </c>
      <c r="J197" s="302">
        <f t="shared" si="35"/>
        <v>0.22996120588409255</v>
      </c>
      <c r="K197" s="302">
        <f t="shared" si="35"/>
        <v>0.23621265652637738</v>
      </c>
      <c r="L197" s="302">
        <f t="shared" si="35"/>
        <v>0.28244144711731267</v>
      </c>
      <c r="M197" s="302">
        <f t="shared" si="35"/>
        <v>0.25246557125834512</v>
      </c>
      <c r="N197" s="302">
        <f t="shared" si="35"/>
        <v>0.18028206006279668</v>
      </c>
      <c r="O197" s="302">
        <f t="shared" si="35"/>
        <v>0.22701038483587296</v>
      </c>
      <c r="P197" s="302">
        <f t="shared" si="35"/>
        <v>0.19730836749660915</v>
      </c>
      <c r="Q197" s="302">
        <f t="shared" si="35"/>
        <v>0.21039338462226775</v>
      </c>
      <c r="R197" s="302">
        <f t="shared" si="35"/>
        <v>0.22984272045223092</v>
      </c>
      <c r="S197" s="302">
        <f t="shared" si="35"/>
        <v>0.25517118058180321</v>
      </c>
      <c r="T197" s="302">
        <f t="shared" si="35"/>
        <v>0.24132951935815447</v>
      </c>
      <c r="U197" s="302">
        <f t="shared" si="35"/>
        <v>0.24080531569154734</v>
      </c>
      <c r="V197" s="302">
        <f t="shared" si="35"/>
        <v>0.23817872268722204</v>
      </c>
      <c r="W197" s="302">
        <f t="shared" si="35"/>
        <v>0.249610707420547</v>
      </c>
      <c r="X197" s="302">
        <f t="shared" si="35"/>
        <v>0.23510463550236757</v>
      </c>
      <c r="Y197" s="302">
        <f t="shared" si="35"/>
        <v>0.23450523989717836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0.16908533599594117</v>
      </c>
      <c r="C198" s="302">
        <f t="shared" si="36"/>
        <v>0.15834409385689702</v>
      </c>
      <c r="D198" s="302">
        <f t="shared" si="36"/>
        <v>6.3873066620181232E-2</v>
      </c>
      <c r="E198" s="302">
        <f t="shared" si="36"/>
        <v>0.15583668179744459</v>
      </c>
      <c r="F198" s="302">
        <f t="shared" si="36"/>
        <v>0.16010251182573165</v>
      </c>
      <c r="G198" s="302">
        <f t="shared" si="36"/>
        <v>0.16983448398961504</v>
      </c>
      <c r="H198" s="302">
        <f t="shared" si="36"/>
        <v>0.17525457461340804</v>
      </c>
      <c r="I198" s="302">
        <f t="shared" si="36"/>
        <v>0.16278835562441424</v>
      </c>
      <c r="J198" s="302">
        <f t="shared" si="36"/>
        <v>0.21951854388458153</v>
      </c>
      <c r="K198" s="302">
        <f t="shared" si="36"/>
        <v>0.21525901104322862</v>
      </c>
      <c r="L198" s="302">
        <f t="shared" si="36"/>
        <v>0.16311306998979225</v>
      </c>
      <c r="M198" s="302">
        <f t="shared" si="36"/>
        <v>0.20070235053636701</v>
      </c>
      <c r="N198" s="302">
        <f t="shared" si="36"/>
        <v>0.27658886066301069</v>
      </c>
      <c r="O198" s="302">
        <f t="shared" si="36"/>
        <v>0.22806269440347182</v>
      </c>
      <c r="P198" s="302">
        <f t="shared" si="36"/>
        <v>0.26147224668683278</v>
      </c>
      <c r="Q198" s="302">
        <f t="shared" si="36"/>
        <v>0.24706675201980891</v>
      </c>
      <c r="R198" s="302">
        <f t="shared" si="36"/>
        <v>0.22830838113316948</v>
      </c>
      <c r="S198" s="302">
        <f t="shared" si="36"/>
        <v>0.20153889307484782</v>
      </c>
      <c r="T198" s="302">
        <f t="shared" si="36"/>
        <v>0.21658946474970309</v>
      </c>
      <c r="U198" s="302">
        <f t="shared" si="36"/>
        <v>0.21681729755911494</v>
      </c>
      <c r="V198" s="302">
        <f t="shared" si="36"/>
        <v>0.21952922322459331</v>
      </c>
      <c r="W198" s="302">
        <f t="shared" si="36"/>
        <v>0.20803329575680865</v>
      </c>
      <c r="X198" s="302">
        <f t="shared" si="36"/>
        <v>0.22166747944287482</v>
      </c>
      <c r="Y198" s="302">
        <f t="shared" si="36"/>
        <v>0.22187913394746836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0.30042346959065075</v>
      </c>
      <c r="C199" s="301">
        <f t="shared" si="37"/>
        <v>0.31508835640377941</v>
      </c>
      <c r="D199" s="301">
        <f t="shared" si="37"/>
        <v>0.33153880149957465</v>
      </c>
      <c r="E199" s="301">
        <f t="shared" si="37"/>
        <v>0.30063202158914815</v>
      </c>
      <c r="F199" s="301">
        <f t="shared" si="37"/>
        <v>0.29746832182295457</v>
      </c>
      <c r="G199" s="301">
        <f t="shared" si="37"/>
        <v>0.2941142301718998</v>
      </c>
      <c r="H199" s="301">
        <f t="shared" si="37"/>
        <v>0.29333037619246799</v>
      </c>
      <c r="I199" s="301">
        <f t="shared" si="37"/>
        <v>0.29306070207868845</v>
      </c>
      <c r="J199" s="301">
        <f t="shared" si="37"/>
        <v>0.28982963601450207</v>
      </c>
      <c r="K199" s="301">
        <f t="shared" si="37"/>
        <v>0.2866060683251942</v>
      </c>
      <c r="L199" s="301">
        <f t="shared" si="37"/>
        <v>0.29489026854191341</v>
      </c>
      <c r="M199" s="301">
        <f t="shared" si="37"/>
        <v>0.28337677078712892</v>
      </c>
      <c r="N199" s="301">
        <f t="shared" si="37"/>
        <v>0.27838710462077587</v>
      </c>
      <c r="O199" s="301">
        <f t="shared" si="37"/>
        <v>0.2802702831262574</v>
      </c>
      <c r="P199" s="301">
        <f t="shared" si="37"/>
        <v>0.27475825466425924</v>
      </c>
      <c r="Q199" s="301">
        <f t="shared" si="37"/>
        <v>0.27632969681269898</v>
      </c>
      <c r="R199" s="301">
        <f t="shared" si="37"/>
        <v>0.27535947865787602</v>
      </c>
      <c r="S199" s="301">
        <f t="shared" si="37"/>
        <v>0.27644872765475342</v>
      </c>
      <c r="T199" s="301">
        <f t="shared" si="37"/>
        <v>0.27409565811750386</v>
      </c>
      <c r="U199" s="301">
        <f t="shared" si="37"/>
        <v>0.27392220244450521</v>
      </c>
      <c r="V199" s="301">
        <f t="shared" si="37"/>
        <v>0.27305075549460633</v>
      </c>
      <c r="W199" s="301">
        <f t="shared" si="37"/>
        <v>0.27259013561731699</v>
      </c>
      <c r="X199" s="301">
        <f t="shared" si="37"/>
        <v>0.27074592400274822</v>
      </c>
      <c r="Y199" s="301">
        <f t="shared" si="37"/>
        <v>0.26806964980748132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6.5746669503675068E-2</v>
      </c>
      <c r="C200" s="302">
        <f t="shared" si="38"/>
        <v>6.7076130761142869E-2</v>
      </c>
      <c r="D200" s="302">
        <f t="shared" si="38"/>
        <v>8.8603919772061432E-2</v>
      </c>
      <c r="E200" s="302">
        <f t="shared" si="38"/>
        <v>6.8772199218484237E-2</v>
      </c>
      <c r="F200" s="302">
        <f t="shared" si="38"/>
        <v>6.7777931939114647E-2</v>
      </c>
      <c r="G200" s="302">
        <f t="shared" si="38"/>
        <v>6.5734842275444794E-2</v>
      </c>
      <c r="H200" s="302">
        <f t="shared" si="38"/>
        <v>6.4666039135867937E-2</v>
      </c>
      <c r="I200" s="302">
        <f t="shared" si="38"/>
        <v>6.7541847294968316E-2</v>
      </c>
      <c r="J200" s="302">
        <f t="shared" si="38"/>
        <v>5.476891547016205E-2</v>
      </c>
      <c r="K200" s="302">
        <f t="shared" si="38"/>
        <v>5.6001110162805484E-2</v>
      </c>
      <c r="L200" s="302">
        <f t="shared" si="38"/>
        <v>6.738868168788141E-2</v>
      </c>
      <c r="M200" s="302">
        <f t="shared" si="38"/>
        <v>5.9597412679884269E-2</v>
      </c>
      <c r="N200" s="302">
        <f t="shared" si="38"/>
        <v>4.2540182470000604E-2</v>
      </c>
      <c r="O200" s="302">
        <f t="shared" si="38"/>
        <v>5.3450081997339638E-2</v>
      </c>
      <c r="P200" s="302">
        <f t="shared" si="38"/>
        <v>4.626777061744216E-2</v>
      </c>
      <c r="Q200" s="302">
        <f t="shared" si="38"/>
        <v>4.9388578228249866E-2</v>
      </c>
      <c r="R200" s="302">
        <f t="shared" si="38"/>
        <v>5.3882056489998088E-2</v>
      </c>
      <c r="S200" s="302">
        <f t="shared" si="38"/>
        <v>5.9764295041679551E-2</v>
      </c>
      <c r="T200" s="302">
        <f t="shared" si="38"/>
        <v>5.6435663668139062E-2</v>
      </c>
      <c r="U200" s="302">
        <f t="shared" si="38"/>
        <v>5.6339289920851902E-2</v>
      </c>
      <c r="V200" s="302">
        <f t="shared" si="38"/>
        <v>5.5733392813064782E-2</v>
      </c>
      <c r="W200" s="302">
        <f t="shared" si="38"/>
        <v>5.8317916482936175E-2</v>
      </c>
      <c r="X200" s="302">
        <f t="shared" si="38"/>
        <v>5.5012923197973379E-2</v>
      </c>
      <c r="Y200" s="302">
        <f t="shared" si="38"/>
        <v>5.485912459231812E-2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0.19397442056996503</v>
      </c>
      <c r="C201" s="302">
        <f t="shared" si="39"/>
        <v>0.20928143477932673</v>
      </c>
      <c r="D201" s="302">
        <f t="shared" si="39"/>
        <v>0.22709115064242008</v>
      </c>
      <c r="E201" s="302">
        <f t="shared" si="39"/>
        <v>0.19440186044324301</v>
      </c>
      <c r="F201" s="302">
        <f t="shared" si="39"/>
        <v>0.19147970301826747</v>
      </c>
      <c r="G201" s="302">
        <f t="shared" si="39"/>
        <v>0.18800367530130654</v>
      </c>
      <c r="H201" s="302">
        <f t="shared" si="39"/>
        <v>0.18692953408753063</v>
      </c>
      <c r="I201" s="302">
        <f t="shared" si="39"/>
        <v>0.18683663696191707</v>
      </c>
      <c r="J201" s="302">
        <f t="shared" si="39"/>
        <v>0.1827788909725836</v>
      </c>
      <c r="K201" s="302">
        <f t="shared" si="39"/>
        <v>0.17957152173167704</v>
      </c>
      <c r="L201" s="302">
        <f t="shared" si="39"/>
        <v>0.18858387536068413</v>
      </c>
      <c r="M201" s="302">
        <f t="shared" si="39"/>
        <v>0.1764012512583755</v>
      </c>
      <c r="N201" s="302">
        <f t="shared" si="39"/>
        <v>0.17058174491863351</v>
      </c>
      <c r="O201" s="302">
        <f t="shared" si="39"/>
        <v>0.17312235058691258</v>
      </c>
      <c r="P201" s="302">
        <f t="shared" si="39"/>
        <v>0.16717662247051296</v>
      </c>
      <c r="Q201" s="302">
        <f t="shared" si="39"/>
        <v>0.16894368852438596</v>
      </c>
      <c r="R201" s="302">
        <f t="shared" si="39"/>
        <v>0.16795506102825608</v>
      </c>
      <c r="S201" s="302">
        <f t="shared" si="39"/>
        <v>0.16948149284285416</v>
      </c>
      <c r="T201" s="302">
        <f t="shared" si="39"/>
        <v>0.1670098700087822</v>
      </c>
      <c r="U201" s="302">
        <f t="shared" si="39"/>
        <v>0.16685590696749081</v>
      </c>
      <c r="V201" s="302">
        <f t="shared" si="39"/>
        <v>0.16594791920698534</v>
      </c>
      <c r="W201" s="302">
        <f t="shared" si="39"/>
        <v>0.16566826102301949</v>
      </c>
      <c r="X201" s="302">
        <f t="shared" si="39"/>
        <v>0.16386428287829896</v>
      </c>
      <c r="Y201" s="302">
        <f t="shared" si="39"/>
        <v>0.16130509632582662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4.0702379517010653E-2</v>
      </c>
      <c r="C202" s="303">
        <f t="shared" si="40"/>
        <v>3.8730790863309807E-2</v>
      </c>
      <c r="D202" s="303">
        <f t="shared" si="40"/>
        <v>1.5843731085093175E-2</v>
      </c>
      <c r="E202" s="303">
        <f t="shared" si="40"/>
        <v>3.7457961927420839E-2</v>
      </c>
      <c r="F202" s="303">
        <f t="shared" si="40"/>
        <v>3.8210686865572427E-2</v>
      </c>
      <c r="G202" s="303">
        <f t="shared" si="40"/>
        <v>4.037571259514848E-2</v>
      </c>
      <c r="H202" s="303">
        <f t="shared" si="40"/>
        <v>4.1734802969069444E-2</v>
      </c>
      <c r="I202" s="303">
        <f t="shared" si="40"/>
        <v>3.8682217821803089E-2</v>
      </c>
      <c r="J202" s="303">
        <f t="shared" si="40"/>
        <v>5.2281829571756394E-2</v>
      </c>
      <c r="K202" s="303">
        <f t="shared" si="40"/>
        <v>5.1033436430711634E-2</v>
      </c>
      <c r="L202" s="303">
        <f t="shared" si="40"/>
        <v>3.8917711493347849E-2</v>
      </c>
      <c r="M202" s="303">
        <f t="shared" si="40"/>
        <v>4.7378106848869138E-2</v>
      </c>
      <c r="N202" s="303">
        <f t="shared" si="40"/>
        <v>6.5265177232141758E-2</v>
      </c>
      <c r="O202" s="303">
        <f t="shared" si="40"/>
        <v>5.3697850542005141E-2</v>
      </c>
      <c r="P202" s="303">
        <f t="shared" si="40"/>
        <v>6.1313861576304099E-2</v>
      </c>
      <c r="Q202" s="303">
        <f t="shared" si="40"/>
        <v>5.7997430060063158E-2</v>
      </c>
      <c r="R202" s="303">
        <f t="shared" si="40"/>
        <v>5.352236113962186E-2</v>
      </c>
      <c r="S202" s="303">
        <f t="shared" si="40"/>
        <v>4.7202939770219721E-2</v>
      </c>
      <c r="T202" s="303">
        <f t="shared" si="40"/>
        <v>5.0650124440582568E-2</v>
      </c>
      <c r="U202" s="303">
        <f t="shared" si="40"/>
        <v>5.072700555616249E-2</v>
      </c>
      <c r="V202" s="303">
        <f t="shared" si="40"/>
        <v>5.1369443474556221E-2</v>
      </c>
      <c r="W202" s="303">
        <f t="shared" si="40"/>
        <v>4.8603958111361319E-2</v>
      </c>
      <c r="X202" s="303">
        <f t="shared" si="40"/>
        <v>5.1868717926475842E-2</v>
      </c>
      <c r="Y202" s="303">
        <f t="shared" si="40"/>
        <v>5.1905428889336587E-2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1.0000000000000002</v>
      </c>
      <c r="D204" s="232">
        <f t="shared" si="41"/>
        <v>1.0000000000000002</v>
      </c>
      <c r="E204" s="232">
        <f t="shared" si="41"/>
        <v>1</v>
      </c>
      <c r="F204" s="232">
        <f t="shared" si="41"/>
        <v>1.0000000000000002</v>
      </c>
      <c r="G204" s="232">
        <f t="shared" si="41"/>
        <v>1</v>
      </c>
      <c r="H204" s="232">
        <f t="shared" si="41"/>
        <v>0.99999999999999989</v>
      </c>
      <c r="I204" s="232">
        <f t="shared" si="41"/>
        <v>1</v>
      </c>
      <c r="J204" s="232">
        <f t="shared" si="41"/>
        <v>0.99999999999999978</v>
      </c>
      <c r="K204" s="232">
        <f t="shared" si="41"/>
        <v>0.99999999999999989</v>
      </c>
      <c r="L204" s="232">
        <f t="shared" si="41"/>
        <v>1</v>
      </c>
      <c r="M204" s="232">
        <f t="shared" si="41"/>
        <v>0.99999999999999978</v>
      </c>
      <c r="N204" s="232">
        <f t="shared" si="41"/>
        <v>1.0000000000000002</v>
      </c>
      <c r="O204" s="232">
        <f t="shared" si="41"/>
        <v>1</v>
      </c>
      <c r="P204" s="232">
        <f t="shared" si="41"/>
        <v>0.99999999999999989</v>
      </c>
      <c r="Q204" s="232">
        <f t="shared" si="41"/>
        <v>0.99999999999999989</v>
      </c>
      <c r="R204" s="232">
        <f t="shared" si="41"/>
        <v>1.0000000000000002</v>
      </c>
      <c r="S204" s="232">
        <f t="shared" si="41"/>
        <v>1.0000000000000002</v>
      </c>
      <c r="T204" s="232">
        <f t="shared" si="41"/>
        <v>1</v>
      </c>
      <c r="U204" s="232">
        <f t="shared" si="41"/>
        <v>1.0000000000000002</v>
      </c>
      <c r="V204" s="232">
        <f t="shared" si="41"/>
        <v>0.99999999999999989</v>
      </c>
      <c r="W204" s="232">
        <f t="shared" si="41"/>
        <v>0.99999999999999989</v>
      </c>
      <c r="X204" s="232">
        <f t="shared" si="41"/>
        <v>1.0000000000000002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1.8776465646041895E-3</v>
      </c>
      <c r="C205" s="299">
        <f t="shared" si="42"/>
        <v>1.8615148240432541E-3</v>
      </c>
      <c r="D205" s="299">
        <f t="shared" si="42"/>
        <v>1.9331344481505783E-3</v>
      </c>
      <c r="E205" s="299">
        <f t="shared" si="42"/>
        <v>1.8781414282557211E-3</v>
      </c>
      <c r="F205" s="299">
        <f t="shared" si="42"/>
        <v>1.8478090253591256E-3</v>
      </c>
      <c r="G205" s="299">
        <f t="shared" si="42"/>
        <v>1.8392364832619981E-3</v>
      </c>
      <c r="H205" s="299">
        <f t="shared" si="42"/>
        <v>1.852915941119905E-3</v>
      </c>
      <c r="I205" s="299">
        <f t="shared" si="42"/>
        <v>1.8565941386389031E-3</v>
      </c>
      <c r="J205" s="299">
        <f t="shared" si="42"/>
        <v>1.8325703402803384E-3</v>
      </c>
      <c r="K205" s="299">
        <f t="shared" si="42"/>
        <v>1.8344862860921146E-3</v>
      </c>
      <c r="L205" s="299">
        <f t="shared" si="42"/>
        <v>1.8662260091847206E-3</v>
      </c>
      <c r="M205" s="299">
        <f t="shared" si="42"/>
        <v>1.8461688892038037E-3</v>
      </c>
      <c r="N205" s="299">
        <f t="shared" si="42"/>
        <v>1.7941014348963934E-3</v>
      </c>
      <c r="O205" s="299">
        <f t="shared" si="42"/>
        <v>1.819989191676045E-3</v>
      </c>
      <c r="P205" s="299">
        <f t="shared" si="42"/>
        <v>1.7998777808322173E-3</v>
      </c>
      <c r="Q205" s="299">
        <f t="shared" si="42"/>
        <v>1.8081604367976487E-3</v>
      </c>
      <c r="R205" s="299">
        <f t="shared" si="42"/>
        <v>1.8185242681853296E-3</v>
      </c>
      <c r="S205" s="299">
        <f t="shared" si="42"/>
        <v>1.8393016522161626E-3</v>
      </c>
      <c r="T205" s="299">
        <f t="shared" si="42"/>
        <v>1.8285406676923903E-3</v>
      </c>
      <c r="U205" s="299">
        <f t="shared" si="42"/>
        <v>1.8288218472866866E-3</v>
      </c>
      <c r="V205" s="299">
        <f t="shared" si="42"/>
        <v>1.8283723429425008E-3</v>
      </c>
      <c r="W205" s="299">
        <f t="shared" si="42"/>
        <v>1.8335518506260823E-3</v>
      </c>
      <c r="X205" s="299">
        <f t="shared" si="42"/>
        <v>1.8181310780001308E-3</v>
      </c>
      <c r="Y205" s="299">
        <f t="shared" si="42"/>
        <v>1.8140997936050664E-3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2.4322179820188559E-4</v>
      </c>
      <c r="C206" s="233">
        <f t="shared" si="43"/>
        <v>2.4113216588166021E-4</v>
      </c>
      <c r="D206" s="233">
        <f t="shared" si="43"/>
        <v>2.5040944632959079E-4</v>
      </c>
      <c r="E206" s="233">
        <f t="shared" si="43"/>
        <v>2.4328590058912881E-4</v>
      </c>
      <c r="F206" s="233">
        <f t="shared" si="43"/>
        <v>2.3935677904124623E-4</v>
      </c>
      <c r="G206" s="233">
        <f t="shared" si="43"/>
        <v>2.3824633091787208E-4</v>
      </c>
      <c r="H206" s="233">
        <f t="shared" si="43"/>
        <v>2.4001830568743057E-4</v>
      </c>
      <c r="I206" s="233">
        <f t="shared" si="43"/>
        <v>2.404947626690463E-4</v>
      </c>
      <c r="J206" s="233">
        <f t="shared" si="43"/>
        <v>2.3738282906739903E-4</v>
      </c>
      <c r="K206" s="233">
        <f t="shared" si="43"/>
        <v>2.3763101197593034E-4</v>
      </c>
      <c r="L206" s="233">
        <f t="shared" si="43"/>
        <v>2.4174243138283083E-4</v>
      </c>
      <c r="M206" s="233">
        <f t="shared" si="43"/>
        <v>2.3914432326148794E-4</v>
      </c>
      <c r="N206" s="233">
        <f t="shared" si="43"/>
        <v>2.3239974198449343E-4</v>
      </c>
      <c r="O206" s="233">
        <f t="shared" si="43"/>
        <v>2.357531242844722E-4</v>
      </c>
      <c r="P206" s="233">
        <f t="shared" si="43"/>
        <v>2.3314798357161194E-4</v>
      </c>
      <c r="Q206" s="233">
        <f t="shared" si="43"/>
        <v>2.3422088116361654E-4</v>
      </c>
      <c r="R206" s="233">
        <f t="shared" si="43"/>
        <v>2.3556336475658422E-4</v>
      </c>
      <c r="S206" s="233">
        <f t="shared" si="43"/>
        <v>2.3825477260786706E-4</v>
      </c>
      <c r="T206" s="233">
        <f t="shared" si="43"/>
        <v>2.368608436035306E-4</v>
      </c>
      <c r="U206" s="233">
        <f t="shared" si="43"/>
        <v>2.368972663296345E-4</v>
      </c>
      <c r="V206" s="233">
        <f t="shared" si="43"/>
        <v>2.3683903958081326E-4</v>
      </c>
      <c r="W206" s="233">
        <f t="shared" si="43"/>
        <v>2.3750996945459731E-4</v>
      </c>
      <c r="X206" s="233">
        <f t="shared" si="43"/>
        <v>2.3551243268785406E-4</v>
      </c>
      <c r="Y206" s="233">
        <f t="shared" si="43"/>
        <v>2.3499023843782076E-4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3.3980328281716286E-2</v>
      </c>
      <c r="C207" s="233">
        <f t="shared" si="44"/>
        <v>3.368838737529143E-2</v>
      </c>
      <c r="D207" s="233">
        <f t="shared" si="44"/>
        <v>3.498450901205593E-2</v>
      </c>
      <c r="E207" s="233">
        <f t="shared" si="44"/>
        <v>3.3989283976387855E-2</v>
      </c>
      <c r="F207" s="233">
        <f t="shared" si="44"/>
        <v>3.3440349460473334E-2</v>
      </c>
      <c r="G207" s="233">
        <f t="shared" si="44"/>
        <v>3.3285209616713309E-2</v>
      </c>
      <c r="H207" s="233">
        <f t="shared" si="44"/>
        <v>3.3532770833765671E-2</v>
      </c>
      <c r="I207" s="233">
        <f t="shared" si="44"/>
        <v>3.35993362681433E-2</v>
      </c>
      <c r="J207" s="233">
        <f t="shared" si="44"/>
        <v>3.3164570444698852E-2</v>
      </c>
      <c r="K207" s="233">
        <f t="shared" si="44"/>
        <v>3.3199243885846628E-2</v>
      </c>
      <c r="L207" s="233">
        <f t="shared" si="44"/>
        <v>3.3773647093877882E-2</v>
      </c>
      <c r="M207" s="233">
        <f t="shared" si="44"/>
        <v>3.3410667428702724E-2</v>
      </c>
      <c r="N207" s="233">
        <f t="shared" si="44"/>
        <v>3.2468387223518309E-2</v>
      </c>
      <c r="O207" s="233">
        <f t="shared" si="44"/>
        <v>3.2936885656840442E-2</v>
      </c>
      <c r="P207" s="233">
        <f t="shared" si="44"/>
        <v>3.2572923473773378E-2</v>
      </c>
      <c r="Q207" s="233">
        <f t="shared" si="44"/>
        <v>3.27228171619975E-2</v>
      </c>
      <c r="R207" s="233">
        <f t="shared" si="44"/>
        <v>3.2910374500768551E-2</v>
      </c>
      <c r="S207" s="233">
        <f t="shared" si="44"/>
        <v>3.3286388998657705E-2</v>
      </c>
      <c r="T207" s="233">
        <f t="shared" si="44"/>
        <v>3.3091644261471619E-2</v>
      </c>
      <c r="U207" s="233">
        <f t="shared" si="44"/>
        <v>3.309673285221091E-2</v>
      </c>
      <c r="V207" s="233">
        <f t="shared" si="44"/>
        <v>3.3088598038413977E-2</v>
      </c>
      <c r="W207" s="233">
        <f t="shared" si="44"/>
        <v>3.3182333129321714E-2</v>
      </c>
      <c r="X207" s="233">
        <f t="shared" si="44"/>
        <v>3.2903258821054347E-2</v>
      </c>
      <c r="Y207" s="233">
        <f t="shared" si="44"/>
        <v>3.2830303468474369E-2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6.2015161049994031E-4</v>
      </c>
      <c r="C208" s="233">
        <f t="shared" si="45"/>
        <v>6.1482359772180599E-4</v>
      </c>
      <c r="D208" s="233">
        <f t="shared" si="45"/>
        <v>6.3847822265007128E-4</v>
      </c>
      <c r="E208" s="233">
        <f t="shared" si="45"/>
        <v>6.2031505472648482E-4</v>
      </c>
      <c r="F208" s="233">
        <f t="shared" si="45"/>
        <v>6.102968282608337E-4</v>
      </c>
      <c r="G208" s="233">
        <f t="shared" si="45"/>
        <v>6.0746547762870185E-4</v>
      </c>
      <c r="H208" s="233">
        <f t="shared" si="45"/>
        <v>6.1198354720647411E-4</v>
      </c>
      <c r="I208" s="233">
        <f t="shared" si="45"/>
        <v>6.1319838718655541E-4</v>
      </c>
      <c r="J208" s="233">
        <f t="shared" si="45"/>
        <v>6.0526377503790016E-4</v>
      </c>
      <c r="K208" s="233">
        <f t="shared" si="45"/>
        <v>6.0589657617481378E-4</v>
      </c>
      <c r="L208" s="233">
        <f t="shared" si="45"/>
        <v>6.1637961423094043E-4</v>
      </c>
      <c r="M208" s="233">
        <f t="shared" si="45"/>
        <v>6.0975512190494297E-4</v>
      </c>
      <c r="N208" s="233">
        <f t="shared" si="45"/>
        <v>5.9255821368373149E-4</v>
      </c>
      <c r="O208" s="233">
        <f t="shared" si="45"/>
        <v>6.011084565045973E-4</v>
      </c>
      <c r="P208" s="233">
        <f t="shared" si="45"/>
        <v>5.9446603292002118E-4</v>
      </c>
      <c r="Q208" s="233">
        <f t="shared" si="45"/>
        <v>5.9720163957412099E-4</v>
      </c>
      <c r="R208" s="233">
        <f t="shared" si="45"/>
        <v>6.006246196211541E-4</v>
      </c>
      <c r="S208" s="233">
        <f t="shared" si="45"/>
        <v>6.0748700171776165E-4</v>
      </c>
      <c r="T208" s="233">
        <f t="shared" si="45"/>
        <v>6.0393284940348478E-4</v>
      </c>
      <c r="U208" s="233">
        <f t="shared" si="45"/>
        <v>6.040257177747369E-4</v>
      </c>
      <c r="V208" s="233">
        <f t="shared" si="45"/>
        <v>6.0387725488069289E-4</v>
      </c>
      <c r="W208" s="233">
        <f t="shared" si="45"/>
        <v>6.055879495833708E-4</v>
      </c>
      <c r="X208" s="233">
        <f t="shared" si="45"/>
        <v>6.0049475624261402E-4</v>
      </c>
      <c r="Y208" s="233">
        <f t="shared" si="45"/>
        <v>5.9916329825839541E-4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4.6387031098636391E-3</v>
      </c>
      <c r="C209" s="300">
        <f t="shared" si="46"/>
        <v>4.6033137887646694E-3</v>
      </c>
      <c r="D209" s="300">
        <f t="shared" si="46"/>
        <v>4.5593675295641902E-3</v>
      </c>
      <c r="E209" s="300">
        <f t="shared" si="46"/>
        <v>4.7533218887467936E-3</v>
      </c>
      <c r="F209" s="300">
        <f t="shared" si="46"/>
        <v>4.8029276049670507E-3</v>
      </c>
      <c r="G209" s="300">
        <f t="shared" si="46"/>
        <v>4.862215253889024E-3</v>
      </c>
      <c r="H209" s="300">
        <f t="shared" si="46"/>
        <v>4.9558650187762222E-3</v>
      </c>
      <c r="I209" s="300">
        <f t="shared" si="46"/>
        <v>4.7200199952054708E-3</v>
      </c>
      <c r="J209" s="300">
        <f t="shared" si="46"/>
        <v>4.8175156950832181E-3</v>
      </c>
      <c r="K209" s="300">
        <f t="shared" si="46"/>
        <v>4.9943158827025881E-3</v>
      </c>
      <c r="L209" s="300">
        <f t="shared" si="46"/>
        <v>5.1820367608198586E-3</v>
      </c>
      <c r="M209" s="300">
        <f t="shared" si="46"/>
        <v>5.5497845678992522E-3</v>
      </c>
      <c r="N209" s="300">
        <f t="shared" si="46"/>
        <v>5.7863191862929124E-3</v>
      </c>
      <c r="O209" s="300">
        <f t="shared" si="46"/>
        <v>6.1959078256540786E-3</v>
      </c>
      <c r="P209" s="300">
        <f t="shared" si="46"/>
        <v>6.4653658873097567E-3</v>
      </c>
      <c r="Q209" s="300">
        <f t="shared" si="46"/>
        <v>6.8053323225017569E-3</v>
      </c>
      <c r="R209" s="300">
        <f t="shared" si="46"/>
        <v>7.3324632270016839E-3</v>
      </c>
      <c r="S209" s="300">
        <f t="shared" si="46"/>
        <v>7.6003245942152953E-3</v>
      </c>
      <c r="T209" s="300">
        <f t="shared" si="46"/>
        <v>8.2181866966602821E-3</v>
      </c>
      <c r="U209" s="300">
        <f t="shared" si="46"/>
        <v>8.9642283007459224E-3</v>
      </c>
      <c r="V209" s="300">
        <f t="shared" si="46"/>
        <v>9.8706483163213139E-3</v>
      </c>
      <c r="W209" s="300">
        <f t="shared" si="46"/>
        <v>1.0397740390512611E-2</v>
      </c>
      <c r="X209" s="300">
        <f t="shared" si="46"/>
        <v>1.4359290770083525E-2</v>
      </c>
      <c r="Y209" s="300">
        <f t="shared" si="46"/>
        <v>1.8228941269895962E-2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0.47227826263592437</v>
      </c>
      <c r="C210" s="301">
        <f t="shared" si="47"/>
        <v>0.46586243609476208</v>
      </c>
      <c r="D210" s="301">
        <f t="shared" si="47"/>
        <v>0.45947473024298607</v>
      </c>
      <c r="E210" s="301">
        <f t="shared" si="47"/>
        <v>0.47142495570997839</v>
      </c>
      <c r="F210" s="301">
        <f t="shared" si="47"/>
        <v>0.4735785309183857</v>
      </c>
      <c r="G210" s="301">
        <f t="shared" si="47"/>
        <v>0.47513223703138485</v>
      </c>
      <c r="H210" s="301">
        <f t="shared" si="47"/>
        <v>0.47482362087014185</v>
      </c>
      <c r="I210" s="301">
        <f t="shared" si="47"/>
        <v>0.47519167645847221</v>
      </c>
      <c r="J210" s="301">
        <f t="shared" si="47"/>
        <v>0.47612264693517298</v>
      </c>
      <c r="K210" s="301">
        <f t="shared" si="47"/>
        <v>0.47711171038294631</v>
      </c>
      <c r="L210" s="301">
        <f t="shared" si="47"/>
        <v>0.47391721727001229</v>
      </c>
      <c r="M210" s="301">
        <f t="shared" si="47"/>
        <v>0.47834835480631932</v>
      </c>
      <c r="N210" s="301">
        <f t="shared" si="47"/>
        <v>0.48021084405550785</v>
      </c>
      <c r="O210" s="301">
        <f t="shared" si="47"/>
        <v>0.47959585242773051</v>
      </c>
      <c r="P210" s="301">
        <f t="shared" si="47"/>
        <v>0.48156975936118501</v>
      </c>
      <c r="Q210" s="301">
        <f t="shared" si="47"/>
        <v>0.48076932693438218</v>
      </c>
      <c r="R210" s="301">
        <f t="shared" si="47"/>
        <v>0.48052086423141177</v>
      </c>
      <c r="S210" s="301">
        <f t="shared" si="47"/>
        <v>0.4800785946819619</v>
      </c>
      <c r="T210" s="301">
        <f t="shared" si="47"/>
        <v>0.48076469561492502</v>
      </c>
      <c r="U210" s="301">
        <f t="shared" si="47"/>
        <v>0.48035293351312736</v>
      </c>
      <c r="V210" s="301">
        <f t="shared" si="47"/>
        <v>0.48015930628317888</v>
      </c>
      <c r="W210" s="301">
        <f t="shared" si="47"/>
        <v>0.48001415271574682</v>
      </c>
      <c r="X210" s="301">
        <f t="shared" si="47"/>
        <v>0.47856702122517092</v>
      </c>
      <c r="Y210" s="301">
        <f t="shared" si="47"/>
        <v>0.47737395326736459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0.31302583425813013</v>
      </c>
      <c r="C211" s="302">
        <f t="shared" si="48"/>
        <v>0.30895079556225824</v>
      </c>
      <c r="D211" s="302">
        <f t="shared" si="48"/>
        <v>0.39856366040537516</v>
      </c>
      <c r="E211" s="302">
        <f t="shared" si="48"/>
        <v>0.32168725683988553</v>
      </c>
      <c r="F211" s="302">
        <f t="shared" si="48"/>
        <v>0.30457925504985284</v>
      </c>
      <c r="G211" s="302">
        <f t="shared" si="48"/>
        <v>0.29434152615003389</v>
      </c>
      <c r="H211" s="302">
        <f t="shared" si="48"/>
        <v>0.2980881594899118</v>
      </c>
      <c r="I211" s="302">
        <f t="shared" si="48"/>
        <v>0.30786003712618365</v>
      </c>
      <c r="J211" s="302">
        <f t="shared" si="48"/>
        <v>0.26149550837442742</v>
      </c>
      <c r="K211" s="302">
        <f t="shared" si="48"/>
        <v>0.26521327103919917</v>
      </c>
      <c r="L211" s="302">
        <f t="shared" si="48"/>
        <v>0.31226776205714063</v>
      </c>
      <c r="M211" s="302">
        <f t="shared" si="48"/>
        <v>0.28044406899041746</v>
      </c>
      <c r="N211" s="302">
        <f t="shared" si="48"/>
        <v>0.20827633948480201</v>
      </c>
      <c r="O211" s="302">
        <f t="shared" si="48"/>
        <v>0.25022204983877211</v>
      </c>
      <c r="P211" s="302">
        <f t="shared" si="48"/>
        <v>0.22013795326497901</v>
      </c>
      <c r="Q211" s="302">
        <f t="shared" si="48"/>
        <v>0.23304545613677424</v>
      </c>
      <c r="R211" s="302">
        <f t="shared" si="48"/>
        <v>0.25024856574141185</v>
      </c>
      <c r="S211" s="302">
        <f t="shared" si="48"/>
        <v>0.27734637268233592</v>
      </c>
      <c r="T211" s="302">
        <f t="shared" si="48"/>
        <v>0.26280146597794513</v>
      </c>
      <c r="U211" s="302">
        <f t="shared" si="48"/>
        <v>0.26311463805249141</v>
      </c>
      <c r="V211" s="302">
        <f t="shared" si="48"/>
        <v>0.2616440869774781</v>
      </c>
      <c r="W211" s="302">
        <f t="shared" si="48"/>
        <v>0.27148780031571423</v>
      </c>
      <c r="X211" s="302">
        <f t="shared" si="48"/>
        <v>0.25579332693761109</v>
      </c>
      <c r="Y211" s="302">
        <f t="shared" si="48"/>
        <v>0.25442779553479833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0.1592524283777941</v>
      </c>
      <c r="C212" s="302">
        <f t="shared" si="49"/>
        <v>0.15691164053250381</v>
      </c>
      <c r="D212" s="302">
        <f t="shared" si="49"/>
        <v>6.0911069837610902E-2</v>
      </c>
      <c r="E212" s="302">
        <f t="shared" si="49"/>
        <v>0.14973769887009283</v>
      </c>
      <c r="F212" s="302">
        <f t="shared" si="49"/>
        <v>0.16899927586853281</v>
      </c>
      <c r="G212" s="302">
        <f t="shared" si="49"/>
        <v>0.18079071088135096</v>
      </c>
      <c r="H212" s="302">
        <f t="shared" si="49"/>
        <v>0.17673546138023022</v>
      </c>
      <c r="I212" s="302">
        <f t="shared" si="49"/>
        <v>0.16733163933228867</v>
      </c>
      <c r="J212" s="302">
        <f t="shared" si="49"/>
        <v>0.21462713856074561</v>
      </c>
      <c r="K212" s="302">
        <f t="shared" si="49"/>
        <v>0.21189843934374708</v>
      </c>
      <c r="L212" s="302">
        <f t="shared" si="49"/>
        <v>0.16164945521287166</v>
      </c>
      <c r="M212" s="302">
        <f t="shared" si="49"/>
        <v>0.19790428581590189</v>
      </c>
      <c r="N212" s="302">
        <f t="shared" si="49"/>
        <v>0.27193450457070573</v>
      </c>
      <c r="O212" s="302">
        <f t="shared" si="49"/>
        <v>0.22937380258895845</v>
      </c>
      <c r="P212" s="302">
        <f t="shared" si="49"/>
        <v>0.26143180609620603</v>
      </c>
      <c r="Q212" s="302">
        <f t="shared" si="49"/>
        <v>0.24772387079760813</v>
      </c>
      <c r="R212" s="302">
        <f t="shared" si="49"/>
        <v>0.23027229848999983</v>
      </c>
      <c r="S212" s="302">
        <f t="shared" si="49"/>
        <v>0.20273222199962579</v>
      </c>
      <c r="T212" s="302">
        <f t="shared" si="49"/>
        <v>0.21796322963697992</v>
      </c>
      <c r="U212" s="302">
        <f t="shared" si="49"/>
        <v>0.21723829546063594</v>
      </c>
      <c r="V212" s="302">
        <f t="shared" si="49"/>
        <v>0.21851521930570059</v>
      </c>
      <c r="W212" s="302">
        <f t="shared" si="49"/>
        <v>0.20852635240003256</v>
      </c>
      <c r="X212" s="302">
        <f t="shared" si="49"/>
        <v>0.2227736942875598</v>
      </c>
      <c r="Y212" s="302">
        <f t="shared" si="49"/>
        <v>0.22294615773256624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0.32293353301252181</v>
      </c>
      <c r="C213" s="301">
        <f t="shared" si="50"/>
        <v>0.31917732545187777</v>
      </c>
      <c r="D213" s="301">
        <f t="shared" si="50"/>
        <v>0.31277928088674278</v>
      </c>
      <c r="E213" s="301">
        <f t="shared" si="50"/>
        <v>0.32319245051057377</v>
      </c>
      <c r="F213" s="301">
        <f t="shared" si="50"/>
        <v>0.32372861987101331</v>
      </c>
      <c r="G213" s="301">
        <f t="shared" si="50"/>
        <v>0.32461972054514404</v>
      </c>
      <c r="H213" s="301">
        <f t="shared" si="50"/>
        <v>0.32512019293386507</v>
      </c>
      <c r="I213" s="301">
        <f t="shared" si="50"/>
        <v>0.3250647718941479</v>
      </c>
      <c r="J213" s="301">
        <f t="shared" si="50"/>
        <v>0.3268149347822632</v>
      </c>
      <c r="K213" s="301">
        <f t="shared" si="50"/>
        <v>0.32770276454435504</v>
      </c>
      <c r="L213" s="301">
        <f t="shared" si="50"/>
        <v>0.32448923688126791</v>
      </c>
      <c r="M213" s="301">
        <f t="shared" si="50"/>
        <v>0.32796866405599495</v>
      </c>
      <c r="N213" s="301">
        <f t="shared" si="50"/>
        <v>0.33029451673798738</v>
      </c>
      <c r="O213" s="301">
        <f t="shared" si="50"/>
        <v>0.32871588505233368</v>
      </c>
      <c r="P213" s="301">
        <f t="shared" si="50"/>
        <v>0.33058052750865691</v>
      </c>
      <c r="Q213" s="301">
        <f t="shared" si="50"/>
        <v>0.32982348907048736</v>
      </c>
      <c r="R213" s="301">
        <f t="shared" si="50"/>
        <v>0.32924579178179858</v>
      </c>
      <c r="S213" s="301">
        <f t="shared" si="50"/>
        <v>0.32891801418820155</v>
      </c>
      <c r="T213" s="301">
        <f t="shared" si="50"/>
        <v>0.32949027805506215</v>
      </c>
      <c r="U213" s="301">
        <f t="shared" si="50"/>
        <v>0.32927386019678945</v>
      </c>
      <c r="V213" s="301">
        <f t="shared" si="50"/>
        <v>0.32918931156983161</v>
      </c>
      <c r="W213" s="301">
        <f t="shared" si="50"/>
        <v>0.3289667425815464</v>
      </c>
      <c r="X213" s="301">
        <f t="shared" si="50"/>
        <v>0.32806478603759592</v>
      </c>
      <c r="Y213" s="301">
        <f t="shared" si="50"/>
        <v>0.32729936864699377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0.19945508637190873</v>
      </c>
      <c r="C214" s="302">
        <f t="shared" si="51"/>
        <v>0.20234196108635497</v>
      </c>
      <c r="D214" s="302">
        <f t="shared" si="51"/>
        <v>0.26533359135050066</v>
      </c>
      <c r="E214" s="302">
        <f t="shared" si="51"/>
        <v>0.20923111998197394</v>
      </c>
      <c r="F214" s="302">
        <f t="shared" si="51"/>
        <v>0.20701898573463387</v>
      </c>
      <c r="G214" s="302">
        <f t="shared" si="51"/>
        <v>0.20109993916776417</v>
      </c>
      <c r="H214" s="302">
        <f t="shared" si="51"/>
        <v>0.19759463087131571</v>
      </c>
      <c r="I214" s="302">
        <f t="shared" si="51"/>
        <v>0.20669021807923413</v>
      </c>
      <c r="J214" s="302">
        <f t="shared" si="51"/>
        <v>0.1672038763529145</v>
      </c>
      <c r="K214" s="302">
        <f t="shared" si="51"/>
        <v>0.17145603173897003</v>
      </c>
      <c r="L214" s="302">
        <f t="shared" si="51"/>
        <v>0.20569695990021042</v>
      </c>
      <c r="M214" s="302">
        <f t="shared" si="51"/>
        <v>0.1827154839155678</v>
      </c>
      <c r="N214" s="302">
        <f t="shared" si="51"/>
        <v>0.13033479086472016</v>
      </c>
      <c r="O214" s="302">
        <f t="shared" si="51"/>
        <v>0.16397788173302957</v>
      </c>
      <c r="P214" s="302">
        <f t="shared" si="51"/>
        <v>0.14217319170077322</v>
      </c>
      <c r="Q214" s="302">
        <f t="shared" si="51"/>
        <v>0.15169120680729214</v>
      </c>
      <c r="R214" s="302">
        <f t="shared" si="51"/>
        <v>0.16517421483591352</v>
      </c>
      <c r="S214" s="302">
        <f t="shared" si="51"/>
        <v>0.18377172485607024</v>
      </c>
      <c r="T214" s="302">
        <f t="shared" si="51"/>
        <v>0.17364584827407767</v>
      </c>
      <c r="U214" s="302">
        <f t="shared" si="51"/>
        <v>0.17326699677367305</v>
      </c>
      <c r="V214" s="302">
        <f t="shared" si="51"/>
        <v>0.1713011330747021</v>
      </c>
      <c r="W214" s="302">
        <f t="shared" si="51"/>
        <v>0.17942684873724959</v>
      </c>
      <c r="X214" s="302">
        <f t="shared" si="51"/>
        <v>0.16885783833756457</v>
      </c>
      <c r="Y214" s="302">
        <f t="shared" si="51"/>
        <v>0.16817713611922466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0.1234784466406131</v>
      </c>
      <c r="C215" s="302">
        <f t="shared" si="52"/>
        <v>0.11683536436552282</v>
      </c>
      <c r="D215" s="302">
        <f t="shared" si="52"/>
        <v>4.7445689536242182E-2</v>
      </c>
      <c r="E215" s="302">
        <f t="shared" si="52"/>
        <v>0.11396133052859986</v>
      </c>
      <c r="F215" s="302">
        <f t="shared" si="52"/>
        <v>0.11670963413637944</v>
      </c>
      <c r="G215" s="302">
        <f t="shared" si="52"/>
        <v>0.12351978137737987</v>
      </c>
      <c r="H215" s="302">
        <f t="shared" si="52"/>
        <v>0.12752556206254931</v>
      </c>
      <c r="I215" s="302">
        <f t="shared" si="52"/>
        <v>0.11837455381491375</v>
      </c>
      <c r="J215" s="302">
        <f t="shared" si="52"/>
        <v>0.15961105842934875</v>
      </c>
      <c r="K215" s="302">
        <f t="shared" si="52"/>
        <v>0.15624673280538509</v>
      </c>
      <c r="L215" s="302">
        <f t="shared" si="52"/>
        <v>0.11879227698105752</v>
      </c>
      <c r="M215" s="302">
        <f t="shared" si="52"/>
        <v>0.14525318014042715</v>
      </c>
      <c r="N215" s="302">
        <f t="shared" si="52"/>
        <v>0.19995972587326721</v>
      </c>
      <c r="O215" s="302">
        <f t="shared" si="52"/>
        <v>0.16473800331930416</v>
      </c>
      <c r="P215" s="302">
        <f t="shared" si="52"/>
        <v>0.18840733580788366</v>
      </c>
      <c r="Q215" s="302">
        <f t="shared" si="52"/>
        <v>0.17813228226319519</v>
      </c>
      <c r="R215" s="302">
        <f t="shared" si="52"/>
        <v>0.16407157694588503</v>
      </c>
      <c r="S215" s="302">
        <f t="shared" si="52"/>
        <v>0.1451462893321312</v>
      </c>
      <c r="T215" s="302">
        <f t="shared" si="52"/>
        <v>0.15584442978098451</v>
      </c>
      <c r="U215" s="302">
        <f t="shared" si="52"/>
        <v>0.1560068634231164</v>
      </c>
      <c r="V215" s="302">
        <f t="shared" si="52"/>
        <v>0.15788817849512957</v>
      </c>
      <c r="W215" s="302">
        <f t="shared" si="52"/>
        <v>0.14953989384429675</v>
      </c>
      <c r="X215" s="302">
        <f t="shared" si="52"/>
        <v>0.15920694770003138</v>
      </c>
      <c r="Y215" s="302">
        <f t="shared" si="52"/>
        <v>0.15912223252776908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0.16342815298666824</v>
      </c>
      <c r="C216" s="301">
        <f t="shared" si="53"/>
        <v>0.1739510667016575</v>
      </c>
      <c r="D216" s="301">
        <f t="shared" si="53"/>
        <v>0.18538009021152083</v>
      </c>
      <c r="E216" s="301">
        <f t="shared" si="53"/>
        <v>0.16389824553074181</v>
      </c>
      <c r="F216" s="301">
        <f t="shared" si="53"/>
        <v>0.16175210951249974</v>
      </c>
      <c r="G216" s="301">
        <f t="shared" si="53"/>
        <v>0.15941566926106027</v>
      </c>
      <c r="H216" s="301">
        <f t="shared" si="53"/>
        <v>0.15886263254943742</v>
      </c>
      <c r="I216" s="301">
        <f t="shared" si="53"/>
        <v>0.15871390809553659</v>
      </c>
      <c r="J216" s="301">
        <f t="shared" si="53"/>
        <v>0.15640511519839609</v>
      </c>
      <c r="K216" s="301">
        <f t="shared" si="53"/>
        <v>0.15431395142990648</v>
      </c>
      <c r="L216" s="301">
        <f t="shared" si="53"/>
        <v>0.15991351393922346</v>
      </c>
      <c r="M216" s="301">
        <f t="shared" si="53"/>
        <v>0.15202746080671339</v>
      </c>
      <c r="N216" s="301">
        <f t="shared" si="53"/>
        <v>0.14862087340612931</v>
      </c>
      <c r="O216" s="301">
        <f t="shared" si="53"/>
        <v>0.14989861826497591</v>
      </c>
      <c r="P216" s="301">
        <f t="shared" si="53"/>
        <v>0.14618393197175106</v>
      </c>
      <c r="Q216" s="301">
        <f t="shared" si="53"/>
        <v>0.14723945155309559</v>
      </c>
      <c r="R216" s="301">
        <f t="shared" si="53"/>
        <v>0.14733579400645647</v>
      </c>
      <c r="S216" s="301">
        <f t="shared" si="53"/>
        <v>0.14743163411042215</v>
      </c>
      <c r="T216" s="301">
        <f t="shared" si="53"/>
        <v>0.14576586101118136</v>
      </c>
      <c r="U216" s="301">
        <f t="shared" si="53"/>
        <v>0.14564250030573533</v>
      </c>
      <c r="V216" s="301">
        <f t="shared" si="53"/>
        <v>0.14502304715485007</v>
      </c>
      <c r="W216" s="301">
        <f t="shared" si="53"/>
        <v>0.14476238141320835</v>
      </c>
      <c r="X216" s="301">
        <f t="shared" si="53"/>
        <v>0.14345150487916469</v>
      </c>
      <c r="Y216" s="301">
        <f t="shared" si="53"/>
        <v>0.1416191800169701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2.5966964402037877E-2</v>
      </c>
      <c r="C217" s="302">
        <f t="shared" si="54"/>
        <v>2.6342805270810659E-2</v>
      </c>
      <c r="D217" s="302">
        <f t="shared" si="54"/>
        <v>3.454365615132135E-2</v>
      </c>
      <c r="E217" s="302">
        <f t="shared" si="54"/>
        <v>2.723970164510997E-2</v>
      </c>
      <c r="F217" s="302">
        <f t="shared" si="54"/>
        <v>2.6951704922147986E-2</v>
      </c>
      <c r="G217" s="302">
        <f t="shared" si="54"/>
        <v>2.6181107018170165E-2</v>
      </c>
      <c r="H217" s="302">
        <f t="shared" si="54"/>
        <v>2.5724752570621387E-2</v>
      </c>
      <c r="I217" s="302">
        <f t="shared" si="54"/>
        <v>2.6908902814868619E-2</v>
      </c>
      <c r="J217" s="302">
        <f t="shared" si="54"/>
        <v>2.1768194454781113E-2</v>
      </c>
      <c r="K217" s="302">
        <f t="shared" si="54"/>
        <v>2.232178057559709E-2</v>
      </c>
      <c r="L217" s="302">
        <f t="shared" si="54"/>
        <v>2.6779590997126117E-2</v>
      </c>
      <c r="M217" s="302">
        <f t="shared" si="54"/>
        <v>2.3787643387994849E-2</v>
      </c>
      <c r="N217" s="302">
        <f t="shared" si="54"/>
        <v>1.6968225460144998E-2</v>
      </c>
      <c r="O217" s="302">
        <f t="shared" si="54"/>
        <v>2.1348203724138544E-2</v>
      </c>
      <c r="P217" s="302">
        <f t="shared" si="54"/>
        <v>1.8509461327720939E-2</v>
      </c>
      <c r="Q217" s="302">
        <f t="shared" si="54"/>
        <v>1.97486072625014E-2</v>
      </c>
      <c r="R217" s="302">
        <f t="shared" si="54"/>
        <v>2.1503953771232563E-2</v>
      </c>
      <c r="S217" s="302">
        <f t="shared" si="54"/>
        <v>2.3925154901994834E-2</v>
      </c>
      <c r="T217" s="302">
        <f t="shared" si="54"/>
        <v>2.2606871766042362E-2</v>
      </c>
      <c r="U217" s="302">
        <f t="shared" si="54"/>
        <v>2.2557549266407937E-2</v>
      </c>
      <c r="V217" s="302">
        <f t="shared" si="54"/>
        <v>2.2301614390948046E-2</v>
      </c>
      <c r="W217" s="302">
        <f t="shared" si="54"/>
        <v>2.3359497512349187E-2</v>
      </c>
      <c r="X217" s="302">
        <f t="shared" si="54"/>
        <v>2.1983522991941857E-2</v>
      </c>
      <c r="Y217" s="302">
        <f t="shared" si="54"/>
        <v>2.1894902688526476E-2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0.12138558737204921</v>
      </c>
      <c r="C218" s="302">
        <f t="shared" si="55"/>
        <v>0.13239751999243776</v>
      </c>
      <c r="D218" s="302">
        <f t="shared" si="55"/>
        <v>0.14465950193162749</v>
      </c>
      <c r="E218" s="302">
        <f t="shared" si="55"/>
        <v>0.12182197156815695</v>
      </c>
      <c r="F218" s="302">
        <f t="shared" si="55"/>
        <v>0.11960603191166604</v>
      </c>
      <c r="G218" s="302">
        <f t="shared" si="55"/>
        <v>0.11715357968026312</v>
      </c>
      <c r="H218" s="302">
        <f t="shared" si="55"/>
        <v>0.11653538670244262</v>
      </c>
      <c r="I218" s="302">
        <f t="shared" si="55"/>
        <v>0.11639387748778007</v>
      </c>
      <c r="J218" s="302">
        <f t="shared" si="55"/>
        <v>0.1138572317028535</v>
      </c>
      <c r="K218" s="302">
        <f t="shared" si="55"/>
        <v>0.1116504817929088</v>
      </c>
      <c r="L218" s="302">
        <f t="shared" si="55"/>
        <v>0.11766841196559416</v>
      </c>
      <c r="M218" s="302">
        <f t="shared" si="55"/>
        <v>0.10932937383666666</v>
      </c>
      <c r="N218" s="302">
        <f t="shared" si="55"/>
        <v>0.10561998476330361</v>
      </c>
      <c r="O218" s="302">
        <f t="shared" si="55"/>
        <v>0.10710325094291948</v>
      </c>
      <c r="P218" s="302">
        <f t="shared" si="55"/>
        <v>0.10314580772047004</v>
      </c>
      <c r="Q218" s="302">
        <f t="shared" si="55"/>
        <v>0.10429988578198421</v>
      </c>
      <c r="R218" s="302">
        <f t="shared" si="55"/>
        <v>0.10447143837514852</v>
      </c>
      <c r="S218" s="302">
        <f t="shared" si="55"/>
        <v>0.10460995169071059</v>
      </c>
      <c r="T218" s="302">
        <f t="shared" si="55"/>
        <v>0.10286967582631275</v>
      </c>
      <c r="U218" s="302">
        <f t="shared" si="55"/>
        <v>0.10277449046060838</v>
      </c>
      <c r="V218" s="302">
        <f t="shared" si="55"/>
        <v>0.10216604465592015</v>
      </c>
      <c r="W218" s="302">
        <f t="shared" si="55"/>
        <v>0.10193435506675931</v>
      </c>
      <c r="X218" s="302">
        <f t="shared" si="55"/>
        <v>0.10074090383329325</v>
      </c>
      <c r="Y218" s="302">
        <f t="shared" si="55"/>
        <v>9.9008228303166343E-2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1.6075601212581146E-2</v>
      </c>
      <c r="C219" s="303">
        <f t="shared" si="56"/>
        <v>1.5210741438409092E-2</v>
      </c>
      <c r="D219" s="303">
        <f t="shared" si="56"/>
        <v>6.1769321285719773E-3</v>
      </c>
      <c r="E219" s="303">
        <f t="shared" si="56"/>
        <v>1.48365723174749E-2</v>
      </c>
      <c r="F219" s="303">
        <f t="shared" si="56"/>
        <v>1.5194372678685716E-2</v>
      </c>
      <c r="G219" s="303">
        <f t="shared" si="56"/>
        <v>1.6080982562626991E-2</v>
      </c>
      <c r="H219" s="303">
        <f t="shared" si="56"/>
        <v>1.6602493276373396E-2</v>
      </c>
      <c r="I219" s="303">
        <f t="shared" si="56"/>
        <v>1.5411127792887917E-2</v>
      </c>
      <c r="J219" s="303">
        <f t="shared" si="56"/>
        <v>2.0779689040761485E-2</v>
      </c>
      <c r="K219" s="303">
        <f t="shared" si="56"/>
        <v>2.0341689061400561E-2</v>
      </c>
      <c r="L219" s="303">
        <f t="shared" si="56"/>
        <v>1.5465510976503177E-2</v>
      </c>
      <c r="M219" s="303">
        <f t="shared" si="56"/>
        <v>1.8910443582051888E-2</v>
      </c>
      <c r="N219" s="303">
        <f t="shared" si="56"/>
        <v>2.6032663182680684E-2</v>
      </c>
      <c r="O219" s="303">
        <f t="shared" si="56"/>
        <v>2.1447163597917887E-2</v>
      </c>
      <c r="P219" s="303">
        <f t="shared" si="56"/>
        <v>2.4528662923560086E-2</v>
      </c>
      <c r="Q219" s="303">
        <f t="shared" si="56"/>
        <v>2.3190958508609964E-2</v>
      </c>
      <c r="R219" s="303">
        <f t="shared" si="56"/>
        <v>2.1360401860075394E-2</v>
      </c>
      <c r="S219" s="303">
        <f t="shared" si="56"/>
        <v>1.8896527517716734E-2</v>
      </c>
      <c r="T219" s="303">
        <f t="shared" si="56"/>
        <v>2.0289313418826248E-2</v>
      </c>
      <c r="U219" s="303">
        <f t="shared" si="56"/>
        <v>2.0310460578719023E-2</v>
      </c>
      <c r="V219" s="303">
        <f t="shared" si="56"/>
        <v>2.0555388107981888E-2</v>
      </c>
      <c r="W219" s="303">
        <f t="shared" si="56"/>
        <v>1.9468528834099826E-2</v>
      </c>
      <c r="X219" s="303">
        <f t="shared" si="56"/>
        <v>2.0727078053929603E-2</v>
      </c>
      <c r="Y219" s="303">
        <f t="shared" si="56"/>
        <v>2.0716049025277263E-2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0.43897201097627403</v>
      </c>
      <c r="C243" s="304">
        <f>IF(C$72=0,0,C$72/NFM_fec!C$72)</f>
        <v>0.44015186362669328</v>
      </c>
      <c r="D243" s="304">
        <f>IF(D$72=0,0,D$72/NFM_fec!D$72)</f>
        <v>0.42662851134197888</v>
      </c>
      <c r="E243" s="304">
        <f>IF(E$72=0,0,E$72/NFM_fec!E$72)</f>
        <v>0.43761031899945685</v>
      </c>
      <c r="F243" s="304">
        <f>IF(F$72=0,0,F$72/NFM_fec!F$72)</f>
        <v>0.43933265656473858</v>
      </c>
      <c r="G243" s="304">
        <f>IF(G$72=0,0,G$72/NFM_fec!G$72)</f>
        <v>0.44066971049408943</v>
      </c>
      <c r="H243" s="304">
        <f>IF(H$72=0,0,H$72/NFM_fec!H$72)</f>
        <v>0.44055304986309241</v>
      </c>
      <c r="I243" s="304">
        <f>IF(I$72=0,0,I$72/NFM_fec!I$72)</f>
        <v>0.43869277071330276</v>
      </c>
      <c r="J243" s="304">
        <f>IF(J$72=0,0,J$72/NFM_fec!J$72)</f>
        <v>0.44692323368068959</v>
      </c>
      <c r="K243" s="304">
        <f>IF(K$72=0,0,K$72/NFM_fec!K$72)</f>
        <v>0.44588063625305258</v>
      </c>
      <c r="L243" s="304">
        <f>IF(L$72=0,0,L$72/NFM_fec!L$72)</f>
        <v>0.43853043583140228</v>
      </c>
      <c r="M243" s="304">
        <f>IF(M$72=0,0,M$72/NFM_fec!M$72)</f>
        <v>0.44290820174940243</v>
      </c>
      <c r="N243" s="304">
        <f>IF(N$72=0,0,N$72/NFM_fec!N$72)</f>
        <v>0.47015259163792283</v>
      </c>
      <c r="O243" s="304">
        <f>IF(O$72=0,0,O$72/NFM_fec!O$72)</f>
        <v>0.4760117246807769</v>
      </c>
      <c r="P243" s="304">
        <f>IF(P$72=0,0,P$72/NFM_fec!P$72)</f>
        <v>0.48122265945302806</v>
      </c>
      <c r="Q243" s="304">
        <f>IF(Q$72=0,0,Q$72/NFM_fec!Q$72)</f>
        <v>0.4789732967031366</v>
      </c>
      <c r="R243" s="304">
        <f>IF(R$72=0,0,R$72/NFM_fec!R$72)</f>
        <v>0.50115868751142867</v>
      </c>
      <c r="S243" s="304">
        <f>IF(S$72=0,0,S$72/NFM_fec!S$72)</f>
        <v>0.49710184620831782</v>
      </c>
      <c r="T243" s="304">
        <f>IF(T$72=0,0,T$72/NFM_fec!T$72)</f>
        <v>0.49992244812592002</v>
      </c>
      <c r="U243" s="304">
        <f>IF(U$72=0,0,U$72/NFM_fec!U$72)</f>
        <v>0.50009958513662145</v>
      </c>
      <c r="V243" s="304">
        <f>IF(V$72=0,0,V$72/NFM_fec!V$72)</f>
        <v>0.50055469445372702</v>
      </c>
      <c r="W243" s="304">
        <f>IF(W$72=0,0,W$72/NFM_fec!W$72)</f>
        <v>0.49872252393377914</v>
      </c>
      <c r="X243" s="304">
        <f>IF(X$72=0,0,X$72/NFM_fec!X$72)</f>
        <v>0.50220057450513333</v>
      </c>
      <c r="Y243" s="304">
        <f>IF(Y$72=0,0,Y$72/NFM_fec!Y$72)</f>
        <v>0.50284591565873227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0.40066856662198769</v>
      </c>
      <c r="C244" s="305">
        <f>IF(C$73=0,0,C$73/NFM_fec!C$73)</f>
        <v>0.40066856662198791</v>
      </c>
      <c r="D244" s="305">
        <f>IF(D$73=0,0,D$73/NFM_fec!D$73)</f>
        <v>0.4006685666219878</v>
      </c>
      <c r="E244" s="305">
        <f>IF(E$73=0,0,E$73/NFM_fec!E$73)</f>
        <v>0.40066856662198758</v>
      </c>
      <c r="F244" s="305">
        <f>IF(F$73=0,0,F$73/NFM_fec!F$73)</f>
        <v>0.40066856662198774</v>
      </c>
      <c r="G244" s="305">
        <f>IF(G$73=0,0,G$73/NFM_fec!G$73)</f>
        <v>0.40066856662198763</v>
      </c>
      <c r="H244" s="305">
        <f>IF(H$73=0,0,H$73/NFM_fec!H$73)</f>
        <v>0.40066856662198763</v>
      </c>
      <c r="I244" s="305">
        <f>IF(I$73=0,0,I$73/NFM_fec!I$73)</f>
        <v>0.40066856662198752</v>
      </c>
      <c r="J244" s="305">
        <f>IF(J$73=0,0,J$73/NFM_fec!J$73)</f>
        <v>0.40066856662198763</v>
      </c>
      <c r="K244" s="305">
        <f>IF(K$73=0,0,K$73/NFM_fec!K$73)</f>
        <v>0.40066856662198763</v>
      </c>
      <c r="L244" s="305">
        <f>IF(L$73=0,0,L$73/NFM_fec!L$73)</f>
        <v>0.40066856662198752</v>
      </c>
      <c r="M244" s="305">
        <f>IF(M$73=0,0,M$73/NFM_fec!M$73)</f>
        <v>0.40066856662198747</v>
      </c>
      <c r="N244" s="305">
        <f>IF(N$73=0,0,N$73/NFM_fec!N$73)</f>
        <v>0.41379379204427641</v>
      </c>
      <c r="O244" s="305">
        <f>IF(O$73=0,0,O$73/NFM_fec!O$73)</f>
        <v>0.42596182862067866</v>
      </c>
      <c r="P244" s="305">
        <f>IF(P$73=0,0,P$73/NFM_fec!P$73)</f>
        <v>0.4259618286206785</v>
      </c>
      <c r="Q244" s="305">
        <f>IF(Q$73=0,0,Q$73/NFM_fec!Q$73)</f>
        <v>0.42596182862067872</v>
      </c>
      <c r="R244" s="305">
        <f>IF(R$73=0,0,R$73/NFM_fec!R$73)</f>
        <v>0.43836564575861081</v>
      </c>
      <c r="S244" s="305">
        <f>IF(S$73=0,0,S$73/NFM_fec!S$73)</f>
        <v>0.44952908118274981</v>
      </c>
      <c r="T244" s="305">
        <f>IF(T$73=0,0,T$73/NFM_fec!T$73)</f>
        <v>0.44981239001140388</v>
      </c>
      <c r="U244" s="305">
        <f>IF(U$73=0,0,U$73/NFM_fec!U$73)</f>
        <v>0.44981239001140372</v>
      </c>
      <c r="V244" s="305">
        <f>IF(V$73=0,0,V$73/NFM_fec!V$73)</f>
        <v>0.44981239001140388</v>
      </c>
      <c r="W244" s="305">
        <f>IF(W$73=0,0,W$73/NFM_fec!W$73)</f>
        <v>0.44981239001140372</v>
      </c>
      <c r="X244" s="305">
        <f>IF(X$73=0,0,X$73/NFM_fec!X$73)</f>
        <v>0.44981239001140383</v>
      </c>
      <c r="Y244" s="305">
        <f>IF(Y$73=0,0,Y$73/NFM_fec!Y$73)</f>
        <v>0.44981239001140377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0.10399141793542854</v>
      </c>
      <c r="C245" s="306">
        <f>IF(C$74=0,0,C$74/NFM_fec!C$74)</f>
        <v>0.10399141793542852</v>
      </c>
      <c r="D245" s="306">
        <f>IF(D$74=0,0,D$74/NFM_fec!D$74)</f>
        <v>0.10399141793542852</v>
      </c>
      <c r="E245" s="306">
        <f>IF(E$74=0,0,E$74/NFM_fec!E$74)</f>
        <v>0.10399141793542853</v>
      </c>
      <c r="F245" s="306">
        <f>IF(F$74=0,0,F$74/NFM_fec!F$74)</f>
        <v>0.10399141793542852</v>
      </c>
      <c r="G245" s="306">
        <f>IF(G$74=0,0,G$74/NFM_fec!G$74)</f>
        <v>0.10399141793542852</v>
      </c>
      <c r="H245" s="306">
        <f>IF(H$74=0,0,H$74/NFM_fec!H$74)</f>
        <v>0.10399141793542852</v>
      </c>
      <c r="I245" s="306">
        <f>IF(I$74=0,0,I$74/NFM_fec!I$74)</f>
        <v>0.10399141793542852</v>
      </c>
      <c r="J245" s="306">
        <f>IF(J$74=0,0,J$74/NFM_fec!J$74)</f>
        <v>0.10399141793542852</v>
      </c>
      <c r="K245" s="306">
        <f>IF(K$74=0,0,K$74/NFM_fec!K$74)</f>
        <v>0.1039914179354285</v>
      </c>
      <c r="L245" s="306">
        <f>IF(L$74=0,0,L$74/NFM_fec!L$74)</f>
        <v>0.10399141793542852</v>
      </c>
      <c r="M245" s="306">
        <f>IF(M$74=0,0,M$74/NFM_fec!M$74)</f>
        <v>0.10399141793542852</v>
      </c>
      <c r="N245" s="306">
        <f>IF(N$74=0,0,N$74/NFM_fec!N$74)</f>
        <v>0.10739800112185965</v>
      </c>
      <c r="O245" s="306">
        <f>IF(O$74=0,0,O$74/NFM_fec!O$74)</f>
        <v>0.11055615098057826</v>
      </c>
      <c r="P245" s="306">
        <f>IF(P$74=0,0,P$74/NFM_fec!P$74)</f>
        <v>0.11055615098057828</v>
      </c>
      <c r="Q245" s="306">
        <f>IF(Q$74=0,0,Q$74/NFM_fec!Q$74)</f>
        <v>0.11055615098057836</v>
      </c>
      <c r="R245" s="306">
        <f>IF(R$74=0,0,R$74/NFM_fec!R$74)</f>
        <v>0.11627592203777795</v>
      </c>
      <c r="S245" s="306">
        <f>IF(S$74=0,0,S$74/NFM_fec!S$74)</f>
        <v>0.11674643867518927</v>
      </c>
      <c r="T245" s="306">
        <f>IF(T$74=0,0,T$74/NFM_fec!T$74)</f>
        <v>0.11674643867518922</v>
      </c>
      <c r="U245" s="306">
        <f>IF(U$74=0,0,U$74/NFM_fec!U$74)</f>
        <v>0.11674643867518932</v>
      </c>
      <c r="V245" s="306">
        <f>IF(V$74=0,0,V$74/NFM_fec!V$74)</f>
        <v>0.11674643867518929</v>
      </c>
      <c r="W245" s="306">
        <f>IF(W$74=0,0,W$74/NFM_fec!W$74)</f>
        <v>0.1167464386751893</v>
      </c>
      <c r="X245" s="306">
        <f>IF(X$74=0,0,X$74/NFM_fec!X$74)</f>
        <v>0.11674643867518929</v>
      </c>
      <c r="Y245" s="306">
        <f>IF(Y$74=0,0,Y$74/NFM_fec!Y$74)</f>
        <v>0.11674643867518926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0.57193701656831764</v>
      </c>
      <c r="C246" s="306">
        <f>IF(C$75=0,0,C$75/NFM_fec!C$75)</f>
        <v>0.57193701656831797</v>
      </c>
      <c r="D246" s="306">
        <f>IF(D$75=0,0,D$75/NFM_fec!D$75)</f>
        <v>0.57193701656831797</v>
      </c>
      <c r="E246" s="306">
        <f>IF(E$75=0,0,E$75/NFM_fec!E$75)</f>
        <v>0.57193701656831786</v>
      </c>
      <c r="F246" s="306">
        <f>IF(F$75=0,0,F$75/NFM_fec!F$75)</f>
        <v>0.57193701656831775</v>
      </c>
      <c r="G246" s="306">
        <f>IF(G$75=0,0,G$75/NFM_fec!G$75)</f>
        <v>0.57193701656831752</v>
      </c>
      <c r="H246" s="306">
        <f>IF(H$75=0,0,H$75/NFM_fec!H$75)</f>
        <v>0.57193701656831775</v>
      </c>
      <c r="I246" s="306">
        <f>IF(I$75=0,0,I$75/NFM_fec!I$75)</f>
        <v>0.57193701656831764</v>
      </c>
      <c r="J246" s="306">
        <f>IF(J$75=0,0,J$75/NFM_fec!J$75)</f>
        <v>0.57193701656831808</v>
      </c>
      <c r="K246" s="306">
        <f>IF(K$75=0,0,K$75/NFM_fec!K$75)</f>
        <v>0.57193701656831775</v>
      </c>
      <c r="L246" s="306">
        <f>IF(L$75=0,0,L$75/NFM_fec!L$75)</f>
        <v>0.57193701656831764</v>
      </c>
      <c r="M246" s="306">
        <f>IF(M$75=0,0,M$75/NFM_fec!M$75)</f>
        <v>0.57193701656831786</v>
      </c>
      <c r="N246" s="306">
        <f>IF(N$75=0,0,N$75/NFM_fec!N$75)</f>
        <v>0.59067270709952135</v>
      </c>
      <c r="O246" s="306">
        <f>IF(O$75=0,0,O$75/NFM_fec!O$75)</f>
        <v>0.60804205203135708</v>
      </c>
      <c r="P246" s="306">
        <f>IF(P$75=0,0,P$75/NFM_fec!P$75)</f>
        <v>0.60804205203135719</v>
      </c>
      <c r="Q246" s="306">
        <f>IF(Q$75=0,0,Q$75/NFM_fec!Q$75)</f>
        <v>0.60804205203135697</v>
      </c>
      <c r="R246" s="306">
        <f>IF(R$75=0,0,R$75/NFM_fec!R$75)</f>
        <v>0.62385384874395455</v>
      </c>
      <c r="S246" s="306">
        <f>IF(S$75=0,0,S$75/NFM_fec!S$75)</f>
        <v>0.63808446578529221</v>
      </c>
      <c r="T246" s="306">
        <f>IF(T$75=0,0,T$75/NFM_fec!T$75)</f>
        <v>0.64208769489348005</v>
      </c>
      <c r="U246" s="306">
        <f>IF(U$75=0,0,U$75/NFM_fec!U$75)</f>
        <v>0.64208769489348017</v>
      </c>
      <c r="V246" s="306">
        <f>IF(V$75=0,0,V$75/NFM_fec!V$75)</f>
        <v>0.64208769489348017</v>
      </c>
      <c r="W246" s="306">
        <f>IF(W$75=0,0,W$75/NFM_fec!W$75)</f>
        <v>0.64208769489348005</v>
      </c>
      <c r="X246" s="306">
        <f>IF(X$75=0,0,X$75/NFM_fec!X$75)</f>
        <v>0.64208769489348017</v>
      </c>
      <c r="Y246" s="306">
        <f>IF(Y$75=0,0,Y$75/NFM_fec!Y$75)</f>
        <v>0.64208769489347994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0.39693834073139794</v>
      </c>
      <c r="C247" s="306">
        <f>IF(C$76=0,0,C$76/NFM_fec!C$76)</f>
        <v>0.39693834073139805</v>
      </c>
      <c r="D247" s="306">
        <f>IF(D$76=0,0,D$76/NFM_fec!D$76)</f>
        <v>0.39693834073139794</v>
      </c>
      <c r="E247" s="306">
        <f>IF(E$76=0,0,E$76/NFM_fec!E$76)</f>
        <v>0.39693834073139789</v>
      </c>
      <c r="F247" s="306">
        <f>IF(F$76=0,0,F$76/NFM_fec!F$76)</f>
        <v>0.39693834073139772</v>
      </c>
      <c r="G247" s="306">
        <f>IF(G$76=0,0,G$76/NFM_fec!G$76)</f>
        <v>0.39693834073139794</v>
      </c>
      <c r="H247" s="306">
        <f>IF(H$76=0,0,H$76/NFM_fec!H$76)</f>
        <v>0.39693834073139778</v>
      </c>
      <c r="I247" s="306">
        <f>IF(I$76=0,0,I$76/NFM_fec!I$76)</f>
        <v>0.39693834073139794</v>
      </c>
      <c r="J247" s="306">
        <f>IF(J$76=0,0,J$76/NFM_fec!J$76)</f>
        <v>0.396938340731398</v>
      </c>
      <c r="K247" s="306">
        <f>IF(K$76=0,0,K$76/NFM_fec!K$76)</f>
        <v>0.39693834073139778</v>
      </c>
      <c r="L247" s="306">
        <f>IF(L$76=0,0,L$76/NFM_fec!L$76)</f>
        <v>0.39693834073139783</v>
      </c>
      <c r="M247" s="306">
        <f>IF(M$76=0,0,M$76/NFM_fec!M$76)</f>
        <v>0.39693834073139794</v>
      </c>
      <c r="N247" s="306">
        <f>IF(N$76=0,0,N$76/NFM_fec!N$76)</f>
        <v>0.40994137025470989</v>
      </c>
      <c r="O247" s="306">
        <f>IF(O$76=0,0,O$76/NFM_fec!O$76)</f>
        <v>0.42199612236395856</v>
      </c>
      <c r="P247" s="306">
        <f>IF(P$76=0,0,P$76/NFM_fec!P$76)</f>
        <v>0.42199612236395856</v>
      </c>
      <c r="Q247" s="306">
        <f>IF(Q$76=0,0,Q$76/NFM_fec!Q$76)</f>
        <v>0.4219961223639585</v>
      </c>
      <c r="R247" s="306">
        <f>IF(R$76=0,0,R$76/NFM_fec!R$76)</f>
        <v>0.44494872805279118</v>
      </c>
      <c r="S247" s="306">
        <f>IF(S$76=0,0,S$76/NFM_fec!S$76)</f>
        <v>0.44562463493674215</v>
      </c>
      <c r="T247" s="306">
        <f>IF(T$76=0,0,T$76/NFM_fec!T$76)</f>
        <v>0.44562463493674237</v>
      </c>
      <c r="U247" s="306">
        <f>IF(U$76=0,0,U$76/NFM_fec!U$76)</f>
        <v>0.44562463493674215</v>
      </c>
      <c r="V247" s="306">
        <f>IF(V$76=0,0,V$76/NFM_fec!V$76)</f>
        <v>0.44562463493674215</v>
      </c>
      <c r="W247" s="306">
        <f>IF(W$76=0,0,W$76/NFM_fec!W$76)</f>
        <v>0.44562463493674226</v>
      </c>
      <c r="X247" s="306">
        <f>IF(X$76=0,0,X$76/NFM_fec!X$76)</f>
        <v>0.44562463493674226</v>
      </c>
      <c r="Y247" s="306">
        <f>IF(Y$76=0,0,Y$76/NFM_fec!Y$76)</f>
        <v>0.4456246349367422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0.61601092837539007</v>
      </c>
      <c r="C248" s="307">
        <f>IF(C$77=0,0,C$77/NFM_fec!C$77)</f>
        <v>0.61489119912123136</v>
      </c>
      <c r="D248" s="307">
        <f>IF(D$77=0,0,D$77/NFM_fec!D$77)</f>
        <v>0.59093701235257456</v>
      </c>
      <c r="E248" s="307">
        <f>IF(E$77=0,0,E$77/NFM_fec!E$77)</f>
        <v>0.61849699687084891</v>
      </c>
      <c r="F248" s="307">
        <f>IF(F$77=0,0,F$77/NFM_fec!F$77)</f>
        <v>0.62153705361618383</v>
      </c>
      <c r="G248" s="307">
        <f>IF(G$77=0,0,G$77/NFM_fec!G$77)</f>
        <v>0.62627051883653928</v>
      </c>
      <c r="H248" s="307">
        <f>IF(H$77=0,0,H$77/NFM_fec!H$77)</f>
        <v>0.63174772950764757</v>
      </c>
      <c r="I248" s="307">
        <f>IF(I$77=0,0,I$77/NFM_fec!I$77)</f>
        <v>0.61695994143525779</v>
      </c>
      <c r="J248" s="307">
        <f>IF(J$77=0,0,J$77/NFM_fec!J$77)</f>
        <v>0.63672104439202726</v>
      </c>
      <c r="K248" s="307">
        <f>IF(K$77=0,0,K$77/NFM_fec!K$77)</f>
        <v>0.64252790587532704</v>
      </c>
      <c r="L248" s="307">
        <f>IF(L$77=0,0,L$77/NFM_fec!L$77)</f>
        <v>0.6389235276877715</v>
      </c>
      <c r="M248" s="307">
        <f>IF(M$77=0,0,M$77/NFM_fec!M$77)</f>
        <v>0.6603808946432721</v>
      </c>
      <c r="N248" s="307">
        <f>IF(N$77=0,0,N$77/NFM_fec!N$77)</f>
        <v>0.70886172959116545</v>
      </c>
      <c r="O248" s="307">
        <f>IF(O$77=0,0,O$77/NFM_fec!O$77)</f>
        <v>0.73095330266716729</v>
      </c>
      <c r="P248" s="307">
        <f>IF(P$77=0,0,P$77/NFM_fec!P$77)</f>
        <v>0.7454599527374588</v>
      </c>
      <c r="Q248" s="307">
        <f>IF(Q$77=0,0,Q$77/NFM_fec!Q$77)</f>
        <v>0.75131195151914099</v>
      </c>
      <c r="R248" s="307">
        <f>IF(R$77=0,0,R$77/NFM_fec!R$77)</f>
        <v>0.80199766769813863</v>
      </c>
      <c r="S248" s="307">
        <f>IF(S$77=0,0,S$77/NFM_fec!S$77)</f>
        <v>0.80249741793897189</v>
      </c>
      <c r="T248" s="307">
        <f>IF(T$77=0,0,T$77/NFM_fec!T$77)</f>
        <v>0.81727105810561929</v>
      </c>
      <c r="U248" s="307">
        <f>IF(U$77=0,0,U$77/NFM_fec!U$77)</f>
        <v>0.82940189615141913</v>
      </c>
      <c r="V248" s="307">
        <f>IF(V$77=0,0,V$77/NFM_fec!V$77)</f>
        <v>0.8414872881347305</v>
      </c>
      <c r="W248" s="307">
        <f>IF(W$77=0,0,W$77/NFM_fec!W$77)</f>
        <v>0.84561543128249206</v>
      </c>
      <c r="X248" s="307">
        <f>IF(X$77=0,0,X$77/NFM_fec!X$77)</f>
        <v>0.87365563157236981</v>
      </c>
      <c r="Y248" s="307">
        <f>IF(Y$77=0,0,Y$77/NFM_fec!Y$77)</f>
        <v>0.88553209279713285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0.41552852194276968</v>
      </c>
      <c r="C249" s="308">
        <f>IF(C$83=0,0,C$83/NFM_fec!C$83)</f>
        <v>0.41413205458840041</v>
      </c>
      <c r="D249" s="308">
        <f>IF(D$83=0,0,D$83/NFM_fec!D$83)</f>
        <v>0.39625136866346428</v>
      </c>
      <c r="E249" s="308">
        <f>IF(E$83=0,0,E$83/NFM_fec!E$83)</f>
        <v>0.4133877637802148</v>
      </c>
      <c r="F249" s="308">
        <f>IF(F$83=0,0,F$83/NFM_fec!F$83)</f>
        <v>0.41407112098381987</v>
      </c>
      <c r="G249" s="308">
        <f>IF(G$83=0,0,G$83/NFM_fec!G$83)</f>
        <v>0.41580911819674488</v>
      </c>
      <c r="H249" s="308">
        <f>IF(H$83=0,0,H$83/NFM_fec!H$83)</f>
        <v>0.41683626919973432</v>
      </c>
      <c r="I249" s="308">
        <f>IF(I$83=0,0,I$83/NFM_fec!I$83)</f>
        <v>0.41438651877915944</v>
      </c>
      <c r="J249" s="308">
        <f>IF(J$83=0,0,J$83/NFM_fec!J$83)</f>
        <v>0.42544639643399557</v>
      </c>
      <c r="K249" s="308">
        <f>IF(K$83=0,0,K$83/NFM_fec!K$83)</f>
        <v>0.42438967439163505</v>
      </c>
      <c r="L249" s="308">
        <f>IF(L$83=0,0,L$83/NFM_fec!L$83)</f>
        <v>0.41455422616754406</v>
      </c>
      <c r="M249" s="308">
        <f>IF(M$83=0,0,M$83/NFM_fec!M$83)</f>
        <v>0.42132802718310308</v>
      </c>
      <c r="N249" s="308">
        <f>IF(N$83=0,0,N$83/NFM_fec!N$83)</f>
        <v>0.45071437571719114</v>
      </c>
      <c r="O249" s="308">
        <f>IF(O$83=0,0,O$83/NFM_fec!O$83)</f>
        <v>0.45354843055829636</v>
      </c>
      <c r="P249" s="308">
        <f>IF(P$83=0,0,P$83/NFM_fec!P$83)</f>
        <v>0.46036936996834071</v>
      </c>
      <c r="Q249" s="308">
        <f>IF(Q$83=0,0,Q$83/NFM_fec!Q$83)</f>
        <v>0.45738426916284419</v>
      </c>
      <c r="R249" s="308">
        <f>IF(R$83=0,0,R$83/NFM_fec!R$83)</f>
        <v>0.47865172752112983</v>
      </c>
      <c r="S249" s="308">
        <f>IF(S$83=0,0,S$83/NFM_fec!S$83)</f>
        <v>0.47284452858530412</v>
      </c>
      <c r="T249" s="308">
        <f>IF(T$83=0,0,T$83/NFM_fec!T$83)</f>
        <v>0.47605452607091436</v>
      </c>
      <c r="U249" s="308">
        <f>IF(U$83=0,0,U$83/NFM_fec!U$83)</f>
        <v>0.47613651993970607</v>
      </c>
      <c r="V249" s="308">
        <f>IF(V$83=0,0,V$83/NFM_fec!V$83)</f>
        <v>0.47673247117366291</v>
      </c>
      <c r="W249" s="308">
        <f>IF(W$83=0,0,W$83/NFM_fec!W$83)</f>
        <v>0.47418495450839643</v>
      </c>
      <c r="X249" s="308">
        <f>IF(X$83=0,0,X$83/NFM_fec!X$83)</f>
        <v>0.4773122073587831</v>
      </c>
      <c r="Y249" s="308">
        <f>IF(Y$83=0,0,Y$83/NFM_fec!Y$83)</f>
        <v>0.47740200418199108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0.42774994905873359</v>
      </c>
      <c r="C250" s="308">
        <f>IF(C$90=0,0,C$90/NFM_fec!C$90)</f>
        <v>0.42631240913511798</v>
      </c>
      <c r="D250" s="308">
        <f>IF(D$90=0,0,D$90/NFM_fec!D$90)</f>
        <v>0.40790582068297787</v>
      </c>
      <c r="E250" s="308">
        <f>IF(E$90=0,0,E$90/NFM_fec!E$90)</f>
        <v>0.42554622742080961</v>
      </c>
      <c r="F250" s="308">
        <f>IF(F$90=0,0,F$90/NFM_fec!F$90)</f>
        <v>0.42624968336569669</v>
      </c>
      <c r="G250" s="308">
        <f>IF(G$90=0,0,G$90/NFM_fec!G$90)</f>
        <v>0.42803879814370788</v>
      </c>
      <c r="H250" s="308">
        <f>IF(H$90=0,0,H$90/NFM_fec!H$90)</f>
        <v>0.42909615947031449</v>
      </c>
      <c r="I250" s="308">
        <f>IF(I$90=0,0,I$90/NFM_fec!I$90)</f>
        <v>0.42657435756678219</v>
      </c>
      <c r="J250" s="308">
        <f>IF(J$90=0,0,J$90/NFM_fec!J$90)</f>
        <v>0.43795952574087782</v>
      </c>
      <c r="K250" s="308">
        <f>IF(K$90=0,0,K$90/NFM_fec!K$90)</f>
        <v>0.43687172363844778</v>
      </c>
      <c r="L250" s="308">
        <f>IF(L$90=0,0,L$90/NFM_fec!L$90)</f>
        <v>0.42674699752541317</v>
      </c>
      <c r="M250" s="308">
        <f>IF(M$90=0,0,M$90/NFM_fec!M$90)</f>
        <v>0.43372002798260639</v>
      </c>
      <c r="N250" s="308">
        <f>IF(N$90=0,0,N$90/NFM_fec!N$90)</f>
        <v>0.46397068088534382</v>
      </c>
      <c r="O250" s="308">
        <f>IF(O$90=0,0,O$90/NFM_fec!O$90)</f>
        <v>0.4668880902805993</v>
      </c>
      <c r="P250" s="308">
        <f>IF(P$90=0,0,P$90/NFM_fec!P$90)</f>
        <v>0.47390964555564485</v>
      </c>
      <c r="Q250" s="308">
        <f>IF(Q$90=0,0,Q$90/NFM_fec!Q$90)</f>
        <v>0.47083674766763389</v>
      </c>
      <c r="R250" s="308">
        <f>IF(R$90=0,0,R$90/NFM_fec!R$90)</f>
        <v>0.49272971950704558</v>
      </c>
      <c r="S250" s="308">
        <f>IF(S$90=0,0,S$90/NFM_fec!S$90)</f>
        <v>0.48675172060251898</v>
      </c>
      <c r="T250" s="308">
        <f>IF(T$90=0,0,T$90/NFM_fec!T$90)</f>
        <v>0.49005612977888241</v>
      </c>
      <c r="U250" s="308">
        <f>IF(U$90=0,0,U$90/NFM_fec!U$90)</f>
        <v>0.49014053523205064</v>
      </c>
      <c r="V250" s="308">
        <f>IF(V$90=0,0,V$90/NFM_fec!V$90)</f>
        <v>0.4907540144434766</v>
      </c>
      <c r="W250" s="308">
        <f>IF(W$90=0,0,W$90/NFM_fec!W$90)</f>
        <v>0.48813157081746689</v>
      </c>
      <c r="X250" s="308">
        <f>IF(X$90=0,0,X$90/NFM_fec!X$90)</f>
        <v>0.49135080169286494</v>
      </c>
      <c r="Y250" s="308">
        <f>IF(Y$90=0,0,Y$90/NFM_fec!Y$90)</f>
        <v>0.49144323959910846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0.46642655179261427</v>
      </c>
      <c r="C251" s="309">
        <f>IF(C$97=0,0,C$97/NFM_fec!C$97)</f>
        <v>0.47216803538326291</v>
      </c>
      <c r="D251" s="309">
        <f>IF(D$97=0,0,D$97/NFM_fec!D$97)</f>
        <v>0.46650599040038232</v>
      </c>
      <c r="E251" s="309">
        <f>IF(E$97=0,0,E$97/NFM_fec!E$97)</f>
        <v>0.46705563990196652</v>
      </c>
      <c r="F251" s="309">
        <f>IF(F$97=0,0,F$97/NFM_fec!F$97)</f>
        <v>0.47229088789543949</v>
      </c>
      <c r="G251" s="309">
        <f>IF(G$97=0,0,G$97/NFM_fec!G$97)</f>
        <v>0.4730840060144576</v>
      </c>
      <c r="H251" s="309">
        <f>IF(H$97=0,0,H$97/NFM_fec!H$97)</f>
        <v>0.46971961528304873</v>
      </c>
      <c r="I251" s="309">
        <f>IF(I$97=0,0,I$97/NFM_fec!I$97)</f>
        <v>0.46975179560123964</v>
      </c>
      <c r="J251" s="309">
        <f>IF(J$97=0,0,J$97/NFM_fec!J$97)</f>
        <v>0.47058292803915736</v>
      </c>
      <c r="K251" s="309">
        <f>IF(K$97=0,0,K$97/NFM_fec!K$97)</f>
        <v>0.46985200343012568</v>
      </c>
      <c r="L251" s="309">
        <f>IF(L$97=0,0,L$97/NFM_fec!L$97)</f>
        <v>0.46792319303223573</v>
      </c>
      <c r="M251" s="309">
        <f>IF(M$97=0,0,M$97/NFM_fec!M$97)</f>
        <v>0.46703490902109324</v>
      </c>
      <c r="N251" s="309">
        <f>IF(N$97=0,0,N$97/NFM_fec!N$97)</f>
        <v>0.48774156815273761</v>
      </c>
      <c r="O251" s="309">
        <f>IF(O$97=0,0,O$97/NFM_fec!O$97)</f>
        <v>0.50033293531174872</v>
      </c>
      <c r="P251" s="309">
        <f>IF(P$97=0,0,P$97/NFM_fec!P$97)</f>
        <v>0.50151889208880984</v>
      </c>
      <c r="Q251" s="309">
        <f>IF(Q$97=0,0,Q$97/NFM_fec!Q$97)</f>
        <v>0.50086002612345271</v>
      </c>
      <c r="R251" s="309">
        <f>IF(R$97=0,0,R$97/NFM_fec!R$97)</f>
        <v>0.5245330576426076</v>
      </c>
      <c r="S251" s="309">
        <f>IF(S$97=0,0,S$97/NFM_fec!S$97)</f>
        <v>0.523851529652818</v>
      </c>
      <c r="T251" s="309">
        <f>IF(T$97=0,0,T$97/NFM_fec!T$97)</f>
        <v>0.52506935399275989</v>
      </c>
      <c r="U251" s="309">
        <f>IF(U$97=0,0,U$97/NFM_fec!U$97)</f>
        <v>0.5249003275922276</v>
      </c>
      <c r="V251" s="309">
        <f>IF(V$97=0,0,V$97/NFM_fec!V$97)</f>
        <v>0.52428157989255419</v>
      </c>
      <c r="W251" s="309">
        <f>IF(W$97=0,0,W$97/NFM_fec!W$97)</f>
        <v>0.52414718827795581</v>
      </c>
      <c r="X251" s="309">
        <f>IF(X$97=0,0,X$97/NFM_fec!X$97)</f>
        <v>0.52567450210874678</v>
      </c>
      <c r="Y251" s="309">
        <f>IF(Y$97=0,0,Y$97/NFM_fec!Y$97)</f>
        <v>0.5251326094387555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0.32050905940122837</v>
      </c>
      <c r="C253" s="304">
        <f>IF(C$115=0,0,C$115/NFM_fec!C$115)</f>
        <v>0.3236336209452545</v>
      </c>
      <c r="D253" s="304">
        <f>IF(D$115=0,0,D$115/NFM_fec!D$115)</f>
        <v>0.3128577507165019</v>
      </c>
      <c r="E253" s="304">
        <f>IF(E$115=0,0,E$115/NFM_fec!E$115)</f>
        <v>0.3235626042045614</v>
      </c>
      <c r="F253" s="304">
        <f>IF(F$115=0,0,F$115/NFM_fec!F$115)</f>
        <v>0.32887399252368577</v>
      </c>
      <c r="G253" s="304">
        <f>IF(G$115=0,0,G$115/NFM_fec!G$115)</f>
        <v>0.33302300758800502</v>
      </c>
      <c r="H253" s="304">
        <f>IF(H$115=0,0,H$115/NFM_fec!H$115)</f>
        <v>0.33194195975395885</v>
      </c>
      <c r="I253" s="304">
        <f>IF(I$115=0,0,I$115/NFM_fec!I$115)</f>
        <v>0.33676576313270223</v>
      </c>
      <c r="J253" s="304">
        <f>IF(J$115=0,0,J$115/NFM_fec!J$115)</f>
        <v>0.3411805419873199</v>
      </c>
      <c r="K253" s="304">
        <f>IF(K$115=0,0,K$115/NFM_fec!K$115)</f>
        <v>0.34082421147904746</v>
      </c>
      <c r="L253" s="304">
        <f>IF(L$115=0,0,L$115/NFM_fec!L$115)</f>
        <v>0.33502766484283064</v>
      </c>
      <c r="M253" s="304">
        <f>IF(M$115=0,0,M$115/NFM_fec!M$115)</f>
        <v>0.34095944621410257</v>
      </c>
      <c r="N253" s="304">
        <f>IF(N$115=0,0,N$115/NFM_fec!N$115)</f>
        <v>0.35085458928787533</v>
      </c>
      <c r="O253" s="304">
        <f>IF(O$115=0,0,O$115/NFM_fec!O$115)</f>
        <v>0.35120616303830965</v>
      </c>
      <c r="P253" s="304">
        <f>IF(P$115=0,0,P$115/NFM_fec!P$115)</f>
        <v>0.35774549689937007</v>
      </c>
      <c r="Q253" s="304">
        <f>IF(Q$115=0,0,Q$115/NFM_fec!Q$115)</f>
        <v>0.35887478789438099</v>
      </c>
      <c r="R253" s="304">
        <f>IF(R$115=0,0,R$115/NFM_fec!R$115)</f>
        <v>0.36670211758529758</v>
      </c>
      <c r="S253" s="304">
        <f>IF(S$115=0,0,S$115/NFM_fec!S$115)</f>
        <v>0.36700945447345262</v>
      </c>
      <c r="T253" s="304">
        <f>IF(T$115=0,0,T$115/NFM_fec!T$115)</f>
        <v>0.36916930966804296</v>
      </c>
      <c r="U253" s="304">
        <f>IF(U$115=0,0,U$115/NFM_fec!U$115)</f>
        <v>0.36911255024288381</v>
      </c>
      <c r="V253" s="304">
        <f>IF(V$115=0,0,V$115/NFM_fec!V$115)</f>
        <v>0.3692032963622614</v>
      </c>
      <c r="W253" s="304">
        <f>IF(W$115=0,0,W$115/NFM_fec!W$115)</f>
        <v>0.37131692967679469</v>
      </c>
      <c r="X253" s="304">
        <f>IF(X$115=0,0,X$115/NFM_fec!X$115)</f>
        <v>0.3744663142365609</v>
      </c>
      <c r="Y253" s="304">
        <f>IF(Y$115=0,0,Y$115/NFM_fec!Y$115)</f>
        <v>0.37529845159434666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0.37542834076023629</v>
      </c>
      <c r="C254" s="305">
        <f>IF(C$116=0,0,C$116/NFM_fec!C$116)</f>
        <v>0.37583137144588169</v>
      </c>
      <c r="D254" s="305">
        <f>IF(D$116=0,0,D$116/NFM_fec!D$116)</f>
        <v>0.37729571769153114</v>
      </c>
      <c r="E254" s="305">
        <f>IF(E$116=0,0,E$116/NFM_fec!E$116)</f>
        <v>0.37910499977576623</v>
      </c>
      <c r="F254" s="305">
        <f>IF(F$116=0,0,F$116/NFM_fec!F$116)</f>
        <v>0.37910499977576617</v>
      </c>
      <c r="G254" s="305">
        <f>IF(G$116=0,0,G$116/NFM_fec!G$116)</f>
        <v>0.38210674953117585</v>
      </c>
      <c r="H254" s="305">
        <f>IF(H$116=0,0,H$116/NFM_fec!H$116)</f>
        <v>0.38369908962122101</v>
      </c>
      <c r="I254" s="305">
        <f>IF(I$116=0,0,I$116/NFM_fec!I$116)</f>
        <v>0.39004777558925074</v>
      </c>
      <c r="J254" s="305">
        <f>IF(J$116=0,0,J$116/NFM_fec!J$116)</f>
        <v>0.39004777558925063</v>
      </c>
      <c r="K254" s="305">
        <f>IF(K$116=0,0,K$116/NFM_fec!K$116)</f>
        <v>0.39004777558925058</v>
      </c>
      <c r="L254" s="305">
        <f>IF(L$116=0,0,L$116/NFM_fec!L$116)</f>
        <v>0.39004777558925052</v>
      </c>
      <c r="M254" s="305">
        <f>IF(M$116=0,0,M$116/NFM_fec!M$116)</f>
        <v>0.39268747783723068</v>
      </c>
      <c r="N254" s="305">
        <f>IF(N$116=0,0,N$116/NFM_fec!N$116)</f>
        <v>0.39268747783723068</v>
      </c>
      <c r="O254" s="305">
        <f>IF(O$116=0,0,O$116/NFM_fec!O$116)</f>
        <v>0.39875288171801271</v>
      </c>
      <c r="P254" s="305">
        <f>IF(P$116=0,0,P$116/NFM_fec!P$116)</f>
        <v>0.40168913864751637</v>
      </c>
      <c r="Q254" s="305">
        <f>IF(Q$116=0,0,Q$116/NFM_fec!Q$116)</f>
        <v>0.40481146937582385</v>
      </c>
      <c r="R254" s="305">
        <f>IF(R$116=0,0,R$116/NFM_fec!R$116)</f>
        <v>0.41601157678706147</v>
      </c>
      <c r="S254" s="305">
        <f>IF(S$116=0,0,S$116/NFM_fec!S$116)</f>
        <v>0.42111732660051759</v>
      </c>
      <c r="T254" s="305">
        <f>IF(T$116=0,0,T$116/NFM_fec!T$116)</f>
        <v>0.42111732660051759</v>
      </c>
      <c r="U254" s="305">
        <f>IF(U$116=0,0,U$116/NFM_fec!U$116)</f>
        <v>0.42111732660051765</v>
      </c>
      <c r="V254" s="305">
        <f>IF(V$116=0,0,V$116/NFM_fec!V$116)</f>
        <v>0.42111732660051748</v>
      </c>
      <c r="W254" s="305">
        <f>IF(W$116=0,0,W$116/NFM_fec!W$116)</f>
        <v>0.42472795239027517</v>
      </c>
      <c r="X254" s="305">
        <f>IF(X$116=0,0,X$116/NFM_fec!X$116)</f>
        <v>0.42472795239027489</v>
      </c>
      <c r="Y254" s="305">
        <f>IF(Y$116=0,0,Y$116/NFM_fec!Y$116)</f>
        <v>0.42472795239027494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9.7429967861080657E-2</v>
      </c>
      <c r="C255" s="306">
        <f>IF(C$117=0,0,C$117/NFM_fec!C$117)</f>
        <v>9.753456110161747E-2</v>
      </c>
      <c r="D255" s="306">
        <f>IF(D$117=0,0,D$117/NFM_fec!D$117)</f>
        <v>9.7914583577710254E-2</v>
      </c>
      <c r="E255" s="306">
        <f>IF(E$117=0,0,E$117/NFM_fec!E$117)</f>
        <v>9.8384122704569157E-2</v>
      </c>
      <c r="F255" s="306">
        <f>IF(F$117=0,0,F$117/NFM_fec!F$117)</f>
        <v>9.8384122704569144E-2</v>
      </c>
      <c r="G255" s="306">
        <f>IF(G$117=0,0,G$117/NFM_fec!G$117)</f>
        <v>9.9163127245367369E-2</v>
      </c>
      <c r="H255" s="306">
        <f>IF(H$117=0,0,H$117/NFM_fec!H$117)</f>
        <v>9.9576366276504111E-2</v>
      </c>
      <c r="I255" s="306">
        <f>IF(I$117=0,0,I$117/NFM_fec!I$117)</f>
        <v>0.10122395704861427</v>
      </c>
      <c r="J255" s="306">
        <f>IF(J$117=0,0,J$117/NFM_fec!J$117)</f>
        <v>0.1012239570486143</v>
      </c>
      <c r="K255" s="306">
        <f>IF(K$117=0,0,K$117/NFM_fec!K$117)</f>
        <v>0.10122395704861428</v>
      </c>
      <c r="L255" s="306">
        <f>IF(L$117=0,0,L$117/NFM_fec!L$117)</f>
        <v>0.1012239570486143</v>
      </c>
      <c r="M255" s="306">
        <f>IF(M$117=0,0,M$117/NFM_fec!M$117)</f>
        <v>0.10190900417282105</v>
      </c>
      <c r="N255" s="306">
        <f>IF(N$117=0,0,N$117/NFM_fec!N$117)</f>
        <v>0.10190900417282107</v>
      </c>
      <c r="O255" s="306">
        <f>IF(O$117=0,0,O$117/NFM_fec!O$117)</f>
        <v>0.10348307847944475</v>
      </c>
      <c r="P255" s="306">
        <f>IF(P$117=0,0,P$117/NFM_fec!P$117)</f>
        <v>0.10424508653055284</v>
      </c>
      <c r="Q255" s="306">
        <f>IF(Q$117=0,0,Q$117/NFM_fec!Q$117)</f>
        <v>0.10505538386158177</v>
      </c>
      <c r="R255" s="306">
        <f>IF(R$117=0,0,R$117/NFM_fec!R$117)</f>
        <v>0.10796200008269019</v>
      </c>
      <c r="S255" s="306">
        <f>IF(S$117=0,0,S$117/NFM_fec!S$117)</f>
        <v>0.10928702802071005</v>
      </c>
      <c r="T255" s="306">
        <f>IF(T$117=0,0,T$117/NFM_fec!T$117)</f>
        <v>0.10928702802071004</v>
      </c>
      <c r="U255" s="306">
        <f>IF(U$117=0,0,U$117/NFM_fec!U$117)</f>
        <v>0.10928702802071005</v>
      </c>
      <c r="V255" s="306">
        <f>IF(V$117=0,0,V$117/NFM_fec!V$117)</f>
        <v>0.10928702802071003</v>
      </c>
      <c r="W255" s="306">
        <f>IF(W$117=0,0,W$117/NFM_fec!W$117)</f>
        <v>0.11022404613165529</v>
      </c>
      <c r="X255" s="306">
        <f>IF(X$117=0,0,X$117/NFM_fec!X$117)</f>
        <v>0.11022404613165529</v>
      </c>
      <c r="Y255" s="306">
        <f>IF(Y$117=0,0,Y$117/NFM_fec!Y$117)</f>
        <v>0.11022404613165529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0.53546559778463221</v>
      </c>
      <c r="C256" s="306">
        <f>IF(C$118=0,0,C$118/NFM_fec!C$118)</f>
        <v>0.53604043203017093</v>
      </c>
      <c r="D256" s="306">
        <f>IF(D$118=0,0,D$118/NFM_fec!D$118)</f>
        <v>0.53812899848256646</v>
      </c>
      <c r="E256" s="306">
        <f>IF(E$118=0,0,E$118/NFM_fec!E$118)</f>
        <v>0.54070953971404112</v>
      </c>
      <c r="F256" s="306">
        <f>IF(F$118=0,0,F$118/NFM_fec!F$118)</f>
        <v>0.54070953971404123</v>
      </c>
      <c r="G256" s="306">
        <f>IF(G$118=0,0,G$118/NFM_fec!G$118)</f>
        <v>0.54499087266808877</v>
      </c>
      <c r="H256" s="306">
        <f>IF(H$118=0,0,H$118/NFM_fec!H$118)</f>
        <v>0.54726199406629239</v>
      </c>
      <c r="I256" s="306">
        <f>IF(I$118=0,0,I$118/NFM_fec!I$118)</f>
        <v>0.55631699220557462</v>
      </c>
      <c r="J256" s="306">
        <f>IF(J$118=0,0,J$118/NFM_fec!J$118)</f>
        <v>0.55631699220557496</v>
      </c>
      <c r="K256" s="306">
        <f>IF(K$118=0,0,K$118/NFM_fec!K$118)</f>
        <v>0.55631699220557473</v>
      </c>
      <c r="L256" s="306">
        <f>IF(L$118=0,0,L$118/NFM_fec!L$118)</f>
        <v>0.55631699220557462</v>
      </c>
      <c r="M256" s="306">
        <f>IF(M$118=0,0,M$118/NFM_fec!M$118)</f>
        <v>0.56008194436482284</v>
      </c>
      <c r="N256" s="306">
        <f>IF(N$118=0,0,N$118/NFM_fec!N$118)</f>
        <v>0.56008194436482284</v>
      </c>
      <c r="O256" s="306">
        <f>IF(O$118=0,0,O$118/NFM_fec!O$118)</f>
        <v>0.56873290318229297</v>
      </c>
      <c r="P256" s="306">
        <f>IF(P$118=0,0,P$118/NFM_fec!P$118)</f>
        <v>0.57292082508723596</v>
      </c>
      <c r="Q256" s="306">
        <f>IF(Q$118=0,0,Q$118/NFM_fec!Q$118)</f>
        <v>0.57737414016336674</v>
      </c>
      <c r="R256" s="306">
        <f>IF(R$118=0,0,R$118/NFM_fec!R$118)</f>
        <v>0.5933486193357862</v>
      </c>
      <c r="S256" s="306">
        <f>IF(S$118=0,0,S$118/NFM_fec!S$118)</f>
        <v>0.60063084360917185</v>
      </c>
      <c r="T256" s="306">
        <f>IF(T$118=0,0,T$118/NFM_fec!T$118)</f>
        <v>0.60063084360917196</v>
      </c>
      <c r="U256" s="306">
        <f>IF(U$118=0,0,U$118/NFM_fec!U$118)</f>
        <v>0.60063084360917196</v>
      </c>
      <c r="V256" s="306">
        <f>IF(V$118=0,0,V$118/NFM_fec!V$118)</f>
        <v>0.60063084360917185</v>
      </c>
      <c r="W256" s="306">
        <f>IF(W$118=0,0,W$118/NFM_fec!W$118)</f>
        <v>0.60578060372843767</v>
      </c>
      <c r="X256" s="306">
        <f>IF(X$118=0,0,X$118/NFM_fec!X$118)</f>
        <v>0.60578060372843745</v>
      </c>
      <c r="Y256" s="306">
        <f>IF(Y$118=0,0,Y$118/NFM_fec!Y$118)</f>
        <v>0.60578060372843734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0.3719909186405273</v>
      </c>
      <c r="C257" s="306">
        <f>IF(C$119=0,0,C$119/NFM_fec!C$119)</f>
        <v>0.37239025917696622</v>
      </c>
      <c r="D257" s="306">
        <f>IF(D$119=0,0,D$119/NFM_fec!D$119)</f>
        <v>0.37384119786748687</v>
      </c>
      <c r="E257" s="306">
        <f>IF(E$119=0,0,E$119/NFM_fec!E$119)</f>
        <v>0.3756339141638419</v>
      </c>
      <c r="F257" s="306">
        <f>IF(F$119=0,0,F$119/NFM_fec!F$119)</f>
        <v>0.3756339141638419</v>
      </c>
      <c r="G257" s="306">
        <f>IF(G$119=0,0,G$119/NFM_fec!G$119)</f>
        <v>0.37860817989663825</v>
      </c>
      <c r="H257" s="306">
        <f>IF(H$119=0,0,H$119/NFM_fec!H$119)</f>
        <v>0.38018594051983651</v>
      </c>
      <c r="I257" s="306">
        <f>IF(I$119=0,0,I$119/NFM_fec!I$119)</f>
        <v>0.38647649791522437</v>
      </c>
      <c r="J257" s="306">
        <f>IF(J$119=0,0,J$119/NFM_fec!J$119)</f>
        <v>0.38647649791522437</v>
      </c>
      <c r="K257" s="306">
        <f>IF(K$119=0,0,K$119/NFM_fec!K$119)</f>
        <v>0.38647649791522443</v>
      </c>
      <c r="L257" s="306">
        <f>IF(L$119=0,0,L$119/NFM_fec!L$119)</f>
        <v>0.3864764979152242</v>
      </c>
      <c r="M257" s="306">
        <f>IF(M$119=0,0,M$119/NFM_fec!M$119)</f>
        <v>0.38909203104779266</v>
      </c>
      <c r="N257" s="306">
        <f>IF(N$119=0,0,N$119/NFM_fec!N$119)</f>
        <v>0.38909203104779294</v>
      </c>
      <c r="O257" s="306">
        <f>IF(O$119=0,0,O$119/NFM_fec!O$119)</f>
        <v>0.39510190008689861</v>
      </c>
      <c r="P257" s="306">
        <f>IF(P$119=0,0,P$119/NFM_fec!P$119)</f>
        <v>0.39801127264614383</v>
      </c>
      <c r="Q257" s="306">
        <f>IF(Q$119=0,0,Q$119/NFM_fec!Q$119)</f>
        <v>0.40110501531237586</v>
      </c>
      <c r="R257" s="306">
        <f>IF(R$119=0,0,R$119/NFM_fec!R$119)</f>
        <v>0.41220257453324366</v>
      </c>
      <c r="S257" s="306">
        <f>IF(S$119=0,0,S$119/NFM_fec!S$119)</f>
        <v>0.41726157609825665</v>
      </c>
      <c r="T257" s="306">
        <f>IF(T$119=0,0,T$119/NFM_fec!T$119)</f>
        <v>0.41726157609825654</v>
      </c>
      <c r="U257" s="306">
        <f>IF(U$119=0,0,U$119/NFM_fec!U$119)</f>
        <v>0.41726157609825637</v>
      </c>
      <c r="V257" s="306">
        <f>IF(V$119=0,0,V$119/NFM_fec!V$119)</f>
        <v>0.41726157609825643</v>
      </c>
      <c r="W257" s="306">
        <f>IF(W$119=0,0,W$119/NFM_fec!W$119)</f>
        <v>0.42083914299605452</v>
      </c>
      <c r="X257" s="306">
        <f>IF(X$119=0,0,X$119/NFM_fec!X$119)</f>
        <v>0.42083914299605457</v>
      </c>
      <c r="Y257" s="306">
        <f>IF(Y$119=0,0,Y$119/NFM_fec!Y$119)</f>
        <v>0.42083914299605457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0.57690403336075369</v>
      </c>
      <c r="C258" s="307">
        <f>IF(C$120=0,0,C$120/NFM_fec!C$120)</f>
        <v>0.57647358268871951</v>
      </c>
      <c r="D258" s="307">
        <f>IF(D$120=0,0,D$120/NFM_fec!D$120)</f>
        <v>0.55617462738422563</v>
      </c>
      <c r="E258" s="307">
        <f>IF(E$120=0,0,E$120/NFM_fec!E$120)</f>
        <v>0.58490483546997618</v>
      </c>
      <c r="F258" s="307">
        <f>IF(F$120=0,0,F$120/NFM_fec!F$120)</f>
        <v>0.58777977892070532</v>
      </c>
      <c r="G258" s="307">
        <f>IF(G$120=0,0,G$120/NFM_fec!G$120)</f>
        <v>0.59694563605978612</v>
      </c>
      <c r="H258" s="307">
        <f>IF(H$120=0,0,H$120/NFM_fec!H$120)</f>
        <v>0.6046757652730923</v>
      </c>
      <c r="I258" s="307">
        <f>IF(I$120=0,0,I$120/NFM_fec!I$120)</f>
        <v>0.60029244360760903</v>
      </c>
      <c r="J258" s="307">
        <f>IF(J$120=0,0,J$120/NFM_fec!J$120)</f>
        <v>0.61951968995800399</v>
      </c>
      <c r="K258" s="307">
        <f>IF(K$120=0,0,K$120/NFM_fec!K$120)</f>
        <v>0.62516967601932194</v>
      </c>
      <c r="L258" s="307">
        <f>IF(L$120=0,0,L$120/NFM_fec!L$120)</f>
        <v>0.62166267200726222</v>
      </c>
      <c r="M258" s="307">
        <f>IF(M$120=0,0,M$120/NFM_fec!M$120)</f>
        <v>0.64688883759158822</v>
      </c>
      <c r="N258" s="307">
        <f>IF(N$120=0,0,N$120/NFM_fec!N$120)</f>
        <v>0.67235399312648625</v>
      </c>
      <c r="O258" s="307">
        <f>IF(O$120=0,0,O$120/NFM_fec!O$120)</f>
        <v>0.68390560235095088</v>
      </c>
      <c r="P258" s="307">
        <f>IF(P$120=0,0,P$120/NFM_fec!P$120)</f>
        <v>0.70261448735302423</v>
      </c>
      <c r="Q258" s="307">
        <f>IF(Q$120=0,0,Q$120/NFM_fec!Q$120)</f>
        <v>0.71363443873671206</v>
      </c>
      <c r="R258" s="307">
        <f>IF(R$120=0,0,R$120/NFM_fec!R$120)</f>
        <v>0.7413452078770929</v>
      </c>
      <c r="S258" s="307">
        <f>IF(S$120=0,0,S$120/NFM_fec!S$120)</f>
        <v>0.75091143380849723</v>
      </c>
      <c r="T258" s="307">
        <f>IF(T$120=0,0,T$120/NFM_fec!T$120)</f>
        <v>0.76473539768940257</v>
      </c>
      <c r="U258" s="307">
        <f>IF(U$120=0,0,U$120/NFM_fec!U$120)</f>
        <v>0.77608644354530698</v>
      </c>
      <c r="V258" s="307">
        <f>IF(V$120=0,0,V$120/NFM_fec!V$120)</f>
        <v>0.7873949646937406</v>
      </c>
      <c r="W258" s="307">
        <f>IF(W$120=0,0,W$120/NFM_fec!W$120)</f>
        <v>0.79804192303097043</v>
      </c>
      <c r="X258" s="307">
        <f>IF(X$120=0,0,X$120/NFM_fec!X$120)</f>
        <v>0.82450460870780273</v>
      </c>
      <c r="Y258" s="307">
        <f>IF(Y$120=0,0,Y$120/NFM_fec!Y$120)</f>
        <v>0.83571291168335038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0.26655037738631504</v>
      </c>
      <c r="C259" s="308">
        <f>IF(C$126=0,0,C$126/NFM_fec!C$126)</f>
        <v>0.26897864926325504</v>
      </c>
      <c r="D259" s="308">
        <f>IF(D$126=0,0,D$126/NFM_fec!D$126)</f>
        <v>0.25674494705841799</v>
      </c>
      <c r="E259" s="308">
        <f>IF(E$126=0,0,E$126/NFM_fec!E$126)</f>
        <v>0.26940580831118394</v>
      </c>
      <c r="F259" s="308">
        <f>IF(F$126=0,0,F$126/NFM_fec!F$126)</f>
        <v>0.27679047531442486</v>
      </c>
      <c r="G259" s="308">
        <f>IF(G$126=0,0,G$126/NFM_fec!G$126)</f>
        <v>0.28098374882840599</v>
      </c>
      <c r="H259" s="308">
        <f>IF(H$126=0,0,H$126/NFM_fec!H$126)</f>
        <v>0.27857567018800783</v>
      </c>
      <c r="I259" s="308">
        <f>IF(I$126=0,0,I$126/NFM_fec!I$126)</f>
        <v>0.2831038581520352</v>
      </c>
      <c r="J259" s="308">
        <f>IF(J$126=0,0,J$126/NFM_fec!J$126)</f>
        <v>0.28625353986169361</v>
      </c>
      <c r="K259" s="308">
        <f>IF(K$126=0,0,K$126/NFM_fec!K$126)</f>
        <v>0.28638142691767948</v>
      </c>
      <c r="L259" s="308">
        <f>IF(L$126=0,0,L$126/NFM_fec!L$126)</f>
        <v>0.28033948835996636</v>
      </c>
      <c r="M259" s="308">
        <f>IF(M$126=0,0,M$126/NFM_fec!M$126)</f>
        <v>0.28665822574248173</v>
      </c>
      <c r="N259" s="308">
        <f>IF(N$126=0,0,N$126/NFM_fec!N$126)</f>
        <v>0.29615501300021146</v>
      </c>
      <c r="O259" s="308">
        <f>IF(O$126=0,0,O$126/NFM_fec!O$126)</f>
        <v>0.29636374523006326</v>
      </c>
      <c r="P259" s="308">
        <f>IF(P$126=0,0,P$126/NFM_fec!P$126)</f>
        <v>0.30257570645636717</v>
      </c>
      <c r="Q259" s="308">
        <f>IF(Q$126=0,0,Q$126/NFM_fec!Q$126)</f>
        <v>0.3032294502447172</v>
      </c>
      <c r="R259" s="308">
        <f>IF(R$126=0,0,R$126/NFM_fec!R$126)</f>
        <v>0.30975209532687364</v>
      </c>
      <c r="S259" s="308">
        <f>IF(S$126=0,0,S$126/NFM_fec!S$126)</f>
        <v>0.30948821026294215</v>
      </c>
      <c r="T259" s="308">
        <f>IF(T$126=0,0,T$126/NFM_fec!T$126)</f>
        <v>0.31162666560098656</v>
      </c>
      <c r="U259" s="308">
        <f>IF(U$126=0,0,U$126/NFM_fec!U$126)</f>
        <v>0.31128097548633732</v>
      </c>
      <c r="V259" s="308">
        <f>IF(V$126=0,0,V$126/NFM_fec!V$126)</f>
        <v>0.3110805039490237</v>
      </c>
      <c r="W259" s="308">
        <f>IF(W$126=0,0,W$126/NFM_fec!W$126)</f>
        <v>0.31284954658026171</v>
      </c>
      <c r="X259" s="308">
        <f>IF(X$126=0,0,X$126/NFM_fec!X$126)</f>
        <v>0.31515480976321769</v>
      </c>
      <c r="Y259" s="308">
        <f>IF(Y$126=0,0,Y$126/NFM_fec!Y$126)</f>
        <v>0.31535410929642199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0.36784860594545821</v>
      </c>
      <c r="C260" s="308">
        <f>IF(C$134=0,0,C$134/NFM_fec!C$134)</f>
        <v>0.36700594311116269</v>
      </c>
      <c r="D260" s="308">
        <f>IF(D$134=0,0,D$134/NFM_fec!D$134)</f>
        <v>0.35252820736562507</v>
      </c>
      <c r="E260" s="308">
        <f>IF(E$134=0,0,E$134/NFM_fec!E$134)</f>
        <v>0.3695373591163239</v>
      </c>
      <c r="F260" s="308">
        <f>IF(F$134=0,0,F$134/NFM_fec!F$134)</f>
        <v>0.37014822871256936</v>
      </c>
      <c r="G260" s="308">
        <f>IF(G$134=0,0,G$134/NFM_fec!G$134)</f>
        <v>0.3746449984378748</v>
      </c>
      <c r="H260" s="308">
        <f>IF(H$134=0,0,H$134/NFM_fec!H$134)</f>
        <v>0.37713556557535483</v>
      </c>
      <c r="I260" s="308">
        <f>IF(I$134=0,0,I$134/NFM_fec!I$134)</f>
        <v>0.38112254938450307</v>
      </c>
      <c r="J260" s="308">
        <f>IF(J$134=0,0,J$134/NFM_fec!J$134)</f>
        <v>0.39129461960558592</v>
      </c>
      <c r="K260" s="308">
        <f>IF(K$134=0,0,K$134/NFM_fec!K$134)</f>
        <v>0.39032272360867509</v>
      </c>
      <c r="L260" s="308">
        <f>IF(L$134=0,0,L$134/NFM_fec!L$134)</f>
        <v>0.38127679442992574</v>
      </c>
      <c r="M260" s="308">
        <f>IF(M$134=0,0,M$134/NFM_fec!M$134)</f>
        <v>0.39012934955640854</v>
      </c>
      <c r="N260" s="308">
        <f>IF(N$134=0,0,N$134/NFM_fec!N$134)</f>
        <v>0.40410198674323611</v>
      </c>
      <c r="O260" s="308">
        <f>IF(O$134=0,0,O$134/NFM_fec!O$134)</f>
        <v>0.40112831019388806</v>
      </c>
      <c r="P260" s="308">
        <f>IF(P$134=0,0,P$134/NFM_fec!P$134)</f>
        <v>0.4101590707964286</v>
      </c>
      <c r="Q260" s="308">
        <f>IF(Q$134=0,0,Q$134/NFM_fec!Q$134)</f>
        <v>0.41066703574749286</v>
      </c>
      <c r="R260" s="308">
        <f>IF(R$134=0,0,R$134/NFM_fec!R$134)</f>
        <v>0.41823476205242011</v>
      </c>
      <c r="S260" s="308">
        <f>IF(S$134=0,0,S$134/NFM_fec!S$134)</f>
        <v>0.41823132559578452</v>
      </c>
      <c r="T260" s="308">
        <f>IF(T$134=0,0,T$134/NFM_fec!T$134)</f>
        <v>0.4210705706803845</v>
      </c>
      <c r="U260" s="308">
        <f>IF(U$134=0,0,U$134/NFM_fec!U$134)</f>
        <v>0.42114309431629959</v>
      </c>
      <c r="V260" s="308">
        <f>IF(V$134=0,0,V$134/NFM_fec!V$134)</f>
        <v>0.421670213611333</v>
      </c>
      <c r="W260" s="308">
        <f>IF(W$134=0,0,W$134/NFM_fec!W$134)</f>
        <v>0.42301298004424087</v>
      </c>
      <c r="X260" s="308">
        <f>IF(X$134=0,0,X$134/NFM_fec!X$134)</f>
        <v>0.42580275339115203</v>
      </c>
      <c r="Y260" s="308">
        <f>IF(Y$134=0,0,Y$134/NFM_fec!Y$134)</f>
        <v>0.42588285973240714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0.41941476851747667</v>
      </c>
      <c r="C261" s="309">
        <f>IF(C$141=0,0,C$141/NFM_fec!C$141)</f>
        <v>0.42597639963148098</v>
      </c>
      <c r="D261" s="309">
        <f>IF(D$141=0,0,D$141/NFM_fec!D$141)</f>
        <v>0.42432612873550835</v>
      </c>
      <c r="E261" s="309">
        <f>IF(E$141=0,0,E$141/NFM_fec!E$141)</f>
        <v>0.42452931440749608</v>
      </c>
      <c r="F261" s="309">
        <f>IF(F$141=0,0,F$141/NFM_fec!F$141)</f>
        <v>0.42999266926732566</v>
      </c>
      <c r="G261" s="309">
        <f>IF(G$141=0,0,G$141/NFM_fec!G$141)</f>
        <v>0.43399383689864202</v>
      </c>
      <c r="H261" s="309">
        <f>IF(H$141=0,0,H$141/NFM_fec!H$141)</f>
        <v>0.43203335680960009</v>
      </c>
      <c r="I261" s="309">
        <f>IF(I$141=0,0,I$141/NFM_fec!I$141)</f>
        <v>0.43962501532113707</v>
      </c>
      <c r="J261" s="309">
        <f>IF(J$141=0,0,J$141/NFM_fec!J$141)</f>
        <v>0.43873049269989117</v>
      </c>
      <c r="K261" s="309">
        <f>IF(K$141=0,0,K$141/NFM_fec!K$141)</f>
        <v>0.43813043194232881</v>
      </c>
      <c r="L261" s="309">
        <f>IF(L$141=0,0,L$141/NFM_fec!L$141)</f>
        <v>0.4375868901882351</v>
      </c>
      <c r="M261" s="309">
        <f>IF(M$141=0,0,M$141/NFM_fec!M$141)</f>
        <v>0.43852394953193069</v>
      </c>
      <c r="N261" s="309">
        <f>IF(N$141=0,0,N$141/NFM_fec!N$141)</f>
        <v>0.4418040130277967</v>
      </c>
      <c r="O261" s="309">
        <f>IF(O$141=0,0,O$141/NFM_fec!O$141)</f>
        <v>0.44846453198972575</v>
      </c>
      <c r="P261" s="309">
        <f>IF(P$141=0,0,P$141/NFM_fec!P$141)</f>
        <v>0.45192806666758534</v>
      </c>
      <c r="Q261" s="309">
        <f>IF(Q$141=0,0,Q$141/NFM_fec!Q$141)</f>
        <v>0.45521123518271384</v>
      </c>
      <c r="R261" s="309">
        <f>IF(R$141=0,0,R$141/NFM_fec!R$141)</f>
        <v>0.46757330562698324</v>
      </c>
      <c r="S261" s="309">
        <f>IF(S$141=0,0,S$141/NFM_fec!S$141)</f>
        <v>0.47023170842319495</v>
      </c>
      <c r="T261" s="309">
        <f>IF(T$141=0,0,T$141/NFM_fec!T$141)</f>
        <v>0.47063519974535833</v>
      </c>
      <c r="U261" s="309">
        <f>IF(U$141=0,0,U$141/NFM_fec!U$141)</f>
        <v>0.47044823421034432</v>
      </c>
      <c r="V261" s="309">
        <f>IF(V$141=0,0,V$141/NFM_fec!V$141)</f>
        <v>0.46970630289841842</v>
      </c>
      <c r="W261" s="309">
        <f>IF(W$141=0,0,W$141/NFM_fec!W$141)</f>
        <v>0.47401407929338457</v>
      </c>
      <c r="X261" s="309">
        <f>IF(X$141=0,0,X$141/NFM_fec!X$141)</f>
        <v>0.47513743511555678</v>
      </c>
      <c r="Y261" s="309">
        <f>IF(Y$141=0,0,Y$141/NFM_fec!Y$141)</f>
        <v>0.47456199145102151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CZ: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20.269160260762309</v>
      </c>
      <c r="C72" s="223">
        <v>9.5157986095521068</v>
      </c>
      <c r="D72" s="223">
        <v>9.5410827757383103</v>
      </c>
      <c r="E72" s="223">
        <v>8.9625225152467145</v>
      </c>
      <c r="F72" s="223">
        <v>10.57445114024285</v>
      </c>
      <c r="G72" s="223">
        <v>12.714897208633831</v>
      </c>
      <c r="H72" s="223">
        <v>15.98881045855391</v>
      </c>
      <c r="I72" s="223">
        <v>16.472630620491579</v>
      </c>
      <c r="J72" s="223">
        <v>12.79389627914299</v>
      </c>
      <c r="K72" s="223">
        <v>6.6855741225656216</v>
      </c>
      <c r="L72" s="223">
        <v>11.266952448857189</v>
      </c>
      <c r="M72" s="223">
        <v>12.06904460553304</v>
      </c>
      <c r="N72" s="223">
        <v>11.75404058709201</v>
      </c>
      <c r="O72" s="223">
        <v>15.95739810748983</v>
      </c>
      <c r="P72" s="223">
        <v>12.745780083629359</v>
      </c>
      <c r="Q72" s="223">
        <v>13.5620754516308</v>
      </c>
      <c r="R72" s="223">
        <v>17.803167470283871</v>
      </c>
      <c r="S72" s="223">
        <v>17.02682983465721</v>
      </c>
      <c r="T72" s="223">
        <v>16.215403536442729</v>
      </c>
      <c r="U72" s="223">
        <v>16.455435514427421</v>
      </c>
      <c r="V72" s="223">
        <v>17.176124407998469</v>
      </c>
      <c r="W72" s="223">
        <v>17.0734974942728</v>
      </c>
      <c r="X72" s="223">
        <v>15.156678978260629</v>
      </c>
      <c r="Y72" s="223">
        <v>12.21066682591556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5.5274656556997093E-2</v>
      </c>
      <c r="C77" s="260">
        <v>2.6802157715117531E-2</v>
      </c>
      <c r="D77" s="260">
        <v>2.7743741437891919E-2</v>
      </c>
      <c r="E77" s="260">
        <v>2.441886277057673E-2</v>
      </c>
      <c r="F77" s="260">
        <v>2.938804179683295E-2</v>
      </c>
      <c r="G77" s="260">
        <v>3.5002499580810628E-2</v>
      </c>
      <c r="H77" s="260">
        <v>4.2446954471521213E-2</v>
      </c>
      <c r="I77" s="260">
        <v>4.5714687336754087E-2</v>
      </c>
      <c r="J77" s="260">
        <v>3.309111314889749E-2</v>
      </c>
      <c r="K77" s="260">
        <v>1.6973061454459371E-2</v>
      </c>
      <c r="L77" s="260">
        <v>2.906082359960074E-2</v>
      </c>
      <c r="M77" s="260">
        <v>2.8800390126025571E-2</v>
      </c>
      <c r="N77" s="260">
        <v>2.5074014368266201E-2</v>
      </c>
      <c r="O77" s="260">
        <v>3.4651461221102492E-2</v>
      </c>
      <c r="P77" s="260">
        <v>2.5715669997186479E-2</v>
      </c>
      <c r="Q77" s="260">
        <v>2.6791234175657541E-2</v>
      </c>
      <c r="R77" s="260">
        <v>3.3961418858903372E-2</v>
      </c>
      <c r="S77" s="260">
        <v>3.2239639291675247E-2</v>
      </c>
      <c r="T77" s="260">
        <v>2.839042923820723E-2</v>
      </c>
      <c r="U77" s="260">
        <v>2.669862052535945E-2</v>
      </c>
      <c r="V77" s="260">
        <v>2.5460322905940469E-2</v>
      </c>
      <c r="W77" s="260">
        <v>2.452783715660645E-2</v>
      </c>
      <c r="X77" s="260">
        <v>1.5938751837716061E-2</v>
      </c>
      <c r="Y77" s="260">
        <v>1.0174515412281039E-2</v>
      </c>
      <c r="DA77" s="68" t="s">
        <v>857</v>
      </c>
    </row>
    <row r="78" spans="1:105" ht="12" customHeight="1" x14ac:dyDescent="0.25">
      <c r="A78" s="37" t="s">
        <v>159</v>
      </c>
      <c r="B78" s="226">
        <v>1.511922624462264E-3</v>
      </c>
      <c r="C78" s="226">
        <v>6.8036294838655224E-4</v>
      </c>
      <c r="D78" s="226">
        <v>6.7992989974118196E-4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5.3762733932534827E-2</v>
      </c>
      <c r="C79" s="226">
        <v>2.6121794766730971E-2</v>
      </c>
      <c r="D79" s="226">
        <v>2.7063811538150729E-2</v>
      </c>
      <c r="E79" s="226">
        <v>2.441886277057673E-2</v>
      </c>
      <c r="F79" s="226">
        <v>2.938804179683295E-2</v>
      </c>
      <c r="G79" s="226">
        <v>3.5002499580810628E-2</v>
      </c>
      <c r="H79" s="226">
        <v>4.2446954471521213E-2</v>
      </c>
      <c r="I79" s="226">
        <v>4.5714687336754087E-2</v>
      </c>
      <c r="J79" s="226">
        <v>3.309111314889749E-2</v>
      </c>
      <c r="K79" s="226">
        <v>1.6973061454459371E-2</v>
      </c>
      <c r="L79" s="226">
        <v>2.906082359960074E-2</v>
      </c>
      <c r="M79" s="226">
        <v>2.8800390126025571E-2</v>
      </c>
      <c r="N79" s="226">
        <v>2.5074014368266201E-2</v>
      </c>
      <c r="O79" s="226">
        <v>3.4651461221102492E-2</v>
      </c>
      <c r="P79" s="226">
        <v>2.5715669997186479E-2</v>
      </c>
      <c r="Q79" s="226">
        <v>2.6791234175657541E-2</v>
      </c>
      <c r="R79" s="226">
        <v>3.3961418858903372E-2</v>
      </c>
      <c r="S79" s="226">
        <v>3.2239639291675247E-2</v>
      </c>
      <c r="T79" s="226">
        <v>2.839042923820723E-2</v>
      </c>
      <c r="U79" s="226">
        <v>2.669862052535945E-2</v>
      </c>
      <c r="V79" s="226">
        <v>2.5460322905940469E-2</v>
      </c>
      <c r="W79" s="226">
        <v>2.452783715660645E-2</v>
      </c>
      <c r="X79" s="226">
        <v>1.5938751837716061E-2</v>
      </c>
      <c r="Y79" s="226">
        <v>1.0174515412281039E-2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4.7817126096169771</v>
      </c>
      <c r="C83" s="261">
        <v>2.3244305966760481</v>
      </c>
      <c r="D83" s="261">
        <v>2.421282716846334</v>
      </c>
      <c r="E83" s="261">
        <v>2.1432830956098292</v>
      </c>
      <c r="F83" s="261">
        <v>2.593654837789154</v>
      </c>
      <c r="G83" s="261">
        <v>3.1082307576985961</v>
      </c>
      <c r="H83" s="261">
        <v>3.8123866543036682</v>
      </c>
      <c r="I83" s="261">
        <v>3.9806620528033152</v>
      </c>
      <c r="J83" s="261">
        <v>2.9102535945348418</v>
      </c>
      <c r="K83" s="261">
        <v>1.525756399947624</v>
      </c>
      <c r="L83" s="261">
        <v>2.6894833088097889</v>
      </c>
      <c r="M83" s="261">
        <v>2.7777812949767782</v>
      </c>
      <c r="N83" s="261">
        <v>2.4956038111877481</v>
      </c>
      <c r="O83" s="261">
        <v>3.6221432688881108</v>
      </c>
      <c r="P83" s="261">
        <v>2.7765354429813329</v>
      </c>
      <c r="Q83" s="261">
        <v>3.009030572373641</v>
      </c>
      <c r="R83" s="261">
        <v>4.0374402647663112</v>
      </c>
      <c r="S83" s="261">
        <v>3.926577587927659</v>
      </c>
      <c r="T83" s="261">
        <v>3.6912141245138699</v>
      </c>
      <c r="U83" s="261">
        <v>3.73579173246734</v>
      </c>
      <c r="V83" s="261">
        <v>3.874364260579354</v>
      </c>
      <c r="W83" s="261">
        <v>3.8953018236664949</v>
      </c>
      <c r="X83" s="261">
        <v>3.4225694876480008</v>
      </c>
      <c r="Y83" s="261">
        <v>2.7486846092857138</v>
      </c>
      <c r="DA83" s="70" t="s">
        <v>863</v>
      </c>
    </row>
    <row r="84" spans="1:105" ht="12" customHeight="1" x14ac:dyDescent="0.25">
      <c r="A84" s="60" t="s">
        <v>560</v>
      </c>
      <c r="B84" s="262">
        <v>4.7817126096169771</v>
      </c>
      <c r="C84" s="262">
        <v>2.3244305966760481</v>
      </c>
      <c r="D84" s="262">
        <v>2.421282716846334</v>
      </c>
      <c r="E84" s="262">
        <v>2.1432830956098292</v>
      </c>
      <c r="F84" s="262">
        <v>2.593654837789154</v>
      </c>
      <c r="G84" s="262">
        <v>3.1082307576985961</v>
      </c>
      <c r="H84" s="262">
        <v>3.8123866543036682</v>
      </c>
      <c r="I84" s="262">
        <v>3.9806620528033152</v>
      </c>
      <c r="J84" s="262">
        <v>2.9102535945348418</v>
      </c>
      <c r="K84" s="262">
        <v>1.525756399947624</v>
      </c>
      <c r="L84" s="262">
        <v>2.6894833088097889</v>
      </c>
      <c r="M84" s="262">
        <v>2.7777812949767782</v>
      </c>
      <c r="N84" s="262">
        <v>2.4956038111877481</v>
      </c>
      <c r="O84" s="262">
        <v>3.6221432688881108</v>
      </c>
      <c r="P84" s="262">
        <v>2.7765354429813329</v>
      </c>
      <c r="Q84" s="262">
        <v>3.009030572373641</v>
      </c>
      <c r="R84" s="262">
        <v>4.0374402647663112</v>
      </c>
      <c r="S84" s="262">
        <v>3.926577587927659</v>
      </c>
      <c r="T84" s="262">
        <v>3.6912141245138699</v>
      </c>
      <c r="U84" s="262">
        <v>3.73579173246734</v>
      </c>
      <c r="V84" s="262">
        <v>3.874364260579354</v>
      </c>
      <c r="W84" s="262">
        <v>3.8953018236664949</v>
      </c>
      <c r="X84" s="262">
        <v>3.4225694876480008</v>
      </c>
      <c r="Y84" s="262">
        <v>2.7486846092857138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0.1307937475957274</v>
      </c>
      <c r="C86" s="230">
        <v>5.9004818600198822E-2</v>
      </c>
      <c r="D86" s="230">
        <v>5.933959983716882E-2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4.6509188620212498</v>
      </c>
      <c r="C88" s="230">
        <v>2.2654257780758491</v>
      </c>
      <c r="D88" s="230">
        <v>2.361943117009166</v>
      </c>
      <c r="E88" s="230">
        <v>2.1432830956098292</v>
      </c>
      <c r="F88" s="230">
        <v>2.593654837789154</v>
      </c>
      <c r="G88" s="230">
        <v>3.1082307576985961</v>
      </c>
      <c r="H88" s="230">
        <v>3.8123866543036682</v>
      </c>
      <c r="I88" s="230">
        <v>3.9806620528033152</v>
      </c>
      <c r="J88" s="230">
        <v>2.9102535945348418</v>
      </c>
      <c r="K88" s="230">
        <v>1.525756399947624</v>
      </c>
      <c r="L88" s="230">
        <v>2.6894833088097889</v>
      </c>
      <c r="M88" s="230">
        <v>2.7777812949767782</v>
      </c>
      <c r="N88" s="230">
        <v>2.4956038111877481</v>
      </c>
      <c r="O88" s="230">
        <v>3.6221432688881108</v>
      </c>
      <c r="P88" s="230">
        <v>2.7765354429813329</v>
      </c>
      <c r="Q88" s="230">
        <v>3.009030572373641</v>
      </c>
      <c r="R88" s="230">
        <v>4.0374402647663112</v>
      </c>
      <c r="S88" s="230">
        <v>3.926577587927659</v>
      </c>
      <c r="T88" s="230">
        <v>3.6912141245138699</v>
      </c>
      <c r="U88" s="230">
        <v>3.73579173246734</v>
      </c>
      <c r="V88" s="230">
        <v>3.874364260579354</v>
      </c>
      <c r="W88" s="230">
        <v>3.8953018236664949</v>
      </c>
      <c r="X88" s="230">
        <v>3.4225694876480008</v>
      </c>
      <c r="Y88" s="230">
        <v>2.7486846092857138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9.1709910945197137</v>
      </c>
      <c r="C90" s="294">
        <v>4.4580956745647544</v>
      </c>
      <c r="D90" s="294">
        <v>4.6438512822482076</v>
      </c>
      <c r="E90" s="294">
        <v>4.110667408856858</v>
      </c>
      <c r="F90" s="294">
        <v>4.9744489812673267</v>
      </c>
      <c r="G90" s="294">
        <v>5.9613696860902348</v>
      </c>
      <c r="H90" s="294">
        <v>7.3118915564198561</v>
      </c>
      <c r="I90" s="294">
        <v>7.634632027681814</v>
      </c>
      <c r="J90" s="294">
        <v>5.5816633029334062</v>
      </c>
      <c r="K90" s="294">
        <v>2.9262943005365929</v>
      </c>
      <c r="L90" s="294">
        <v>5.1582413013168749</v>
      </c>
      <c r="M90" s="294">
        <v>5.3275906769303001</v>
      </c>
      <c r="N90" s="294">
        <v>4.7863939547143941</v>
      </c>
      <c r="O90" s="294">
        <v>6.947018019284152</v>
      </c>
      <c r="P90" s="294">
        <v>5.3252012197445344</v>
      </c>
      <c r="Q90" s="294">
        <v>5.7711106532993171</v>
      </c>
      <c r="R90" s="294">
        <v>7.7435286759722448</v>
      </c>
      <c r="S90" s="294">
        <v>7.5309017983223736</v>
      </c>
      <c r="T90" s="294">
        <v>7.0794911002804248</v>
      </c>
      <c r="U90" s="294">
        <v>7.164987841496961</v>
      </c>
      <c r="V90" s="294">
        <v>7.4307602801634829</v>
      </c>
      <c r="W90" s="294">
        <v>7.4709170650415464</v>
      </c>
      <c r="X90" s="294">
        <v>6.5642494340765047</v>
      </c>
      <c r="Y90" s="294">
        <v>5.2717852642804246</v>
      </c>
      <c r="DA90" s="70" t="s">
        <v>870</v>
      </c>
    </row>
    <row r="91" spans="1:105" ht="12" customHeight="1" x14ac:dyDescent="0.25">
      <c r="A91" s="60" t="s">
        <v>519</v>
      </c>
      <c r="B91" s="262">
        <v>9.1709910945197137</v>
      </c>
      <c r="C91" s="262">
        <v>4.4580956745647544</v>
      </c>
      <c r="D91" s="262">
        <v>4.6438512822482076</v>
      </c>
      <c r="E91" s="262">
        <v>4.110667408856858</v>
      </c>
      <c r="F91" s="262">
        <v>4.9744489812673267</v>
      </c>
      <c r="G91" s="262">
        <v>5.9613696860902348</v>
      </c>
      <c r="H91" s="262">
        <v>7.3118915564198561</v>
      </c>
      <c r="I91" s="262">
        <v>7.634632027681814</v>
      </c>
      <c r="J91" s="262">
        <v>5.5816633029334062</v>
      </c>
      <c r="K91" s="262">
        <v>2.9262943005365929</v>
      </c>
      <c r="L91" s="262">
        <v>5.1582413013168749</v>
      </c>
      <c r="M91" s="262">
        <v>5.3275906769303001</v>
      </c>
      <c r="N91" s="262">
        <v>4.7863939547143941</v>
      </c>
      <c r="O91" s="262">
        <v>6.947018019284152</v>
      </c>
      <c r="P91" s="262">
        <v>5.3252012197445344</v>
      </c>
      <c r="Q91" s="262">
        <v>5.7711106532993171</v>
      </c>
      <c r="R91" s="262">
        <v>7.7435286759722448</v>
      </c>
      <c r="S91" s="262">
        <v>7.5309017983223736</v>
      </c>
      <c r="T91" s="262">
        <v>7.0794911002804248</v>
      </c>
      <c r="U91" s="262">
        <v>7.164987841496961</v>
      </c>
      <c r="V91" s="262">
        <v>7.4307602801634829</v>
      </c>
      <c r="W91" s="262">
        <v>7.4709170650415464</v>
      </c>
      <c r="X91" s="262">
        <v>6.5642494340765047</v>
      </c>
      <c r="Y91" s="262">
        <v>5.2717852642804246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0.25085328047671152</v>
      </c>
      <c r="C93" s="297">
        <v>0.113167124437351</v>
      </c>
      <c r="D93" s="297">
        <v>0.113809211487227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8.9201378140430023</v>
      </c>
      <c r="C95" s="297">
        <v>4.3449285501274044</v>
      </c>
      <c r="D95" s="297">
        <v>4.530042070760981</v>
      </c>
      <c r="E95" s="297">
        <v>4.110667408856858</v>
      </c>
      <c r="F95" s="297">
        <v>4.9744489812673267</v>
      </c>
      <c r="G95" s="297">
        <v>5.9613696860902348</v>
      </c>
      <c r="H95" s="297">
        <v>7.3118915564198561</v>
      </c>
      <c r="I95" s="297">
        <v>7.634632027681814</v>
      </c>
      <c r="J95" s="297">
        <v>5.5816633029334062</v>
      </c>
      <c r="K95" s="297">
        <v>2.9262943005365929</v>
      </c>
      <c r="L95" s="297">
        <v>5.1582413013168749</v>
      </c>
      <c r="M95" s="297">
        <v>5.3275906769303001</v>
      </c>
      <c r="N95" s="297">
        <v>4.7863939547143941</v>
      </c>
      <c r="O95" s="297">
        <v>6.947018019284152</v>
      </c>
      <c r="P95" s="297">
        <v>5.3252012197445344</v>
      </c>
      <c r="Q95" s="297">
        <v>5.7711106532993171</v>
      </c>
      <c r="R95" s="297">
        <v>7.7435286759722448</v>
      </c>
      <c r="S95" s="297">
        <v>7.5309017983223736</v>
      </c>
      <c r="T95" s="297">
        <v>7.0794911002804248</v>
      </c>
      <c r="U95" s="297">
        <v>7.164987841496961</v>
      </c>
      <c r="V95" s="297">
        <v>7.4307602801634829</v>
      </c>
      <c r="W95" s="297">
        <v>7.4709170650415464</v>
      </c>
      <c r="X95" s="297">
        <v>6.5642494340765047</v>
      </c>
      <c r="Y95" s="297">
        <v>5.2717852642804246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6.2611819000686175</v>
      </c>
      <c r="C97" s="294">
        <f t="shared" si="2"/>
        <v>2.7064701805961882</v>
      </c>
      <c r="D97" s="294">
        <f t="shared" si="2"/>
        <v>2.4482050352058762</v>
      </c>
      <c r="E97" s="294">
        <f t="shared" si="2"/>
        <v>2.6841531480094494</v>
      </c>
      <c r="F97" s="294">
        <f t="shared" si="2"/>
        <v>2.976959279389535</v>
      </c>
      <c r="G97" s="294">
        <f t="shared" si="2"/>
        <v>3.6102942652641907</v>
      </c>
      <c r="H97" s="294">
        <f t="shared" si="2"/>
        <v>4.8220852933588674</v>
      </c>
      <c r="I97" s="294">
        <f t="shared" si="2"/>
        <v>4.8116218526696999</v>
      </c>
      <c r="J97" s="294">
        <f t="shared" si="2"/>
        <v>4.268888268525842</v>
      </c>
      <c r="K97" s="294">
        <f t="shared" si="2"/>
        <v>2.2165503606269445</v>
      </c>
      <c r="L97" s="294">
        <f t="shared" si="2"/>
        <v>3.3901670151309222</v>
      </c>
      <c r="M97" s="294">
        <f t="shared" si="2"/>
        <v>3.9348722434999379</v>
      </c>
      <c r="N97" s="294">
        <f t="shared" si="2"/>
        <v>4.4469688068215998</v>
      </c>
      <c r="O97" s="294">
        <f t="shared" si="2"/>
        <v>5.3535853580964687</v>
      </c>
      <c r="P97" s="294">
        <f t="shared" si="2"/>
        <v>4.6183277509063094</v>
      </c>
      <c r="Q97" s="294">
        <f t="shared" si="2"/>
        <v>4.7551429917821899</v>
      </c>
      <c r="R97" s="294">
        <f t="shared" si="2"/>
        <v>5.9882371106864154</v>
      </c>
      <c r="S97" s="294">
        <f t="shared" si="2"/>
        <v>5.5371108091155072</v>
      </c>
      <c r="T97" s="294">
        <f t="shared" si="2"/>
        <v>5.4163078824102264</v>
      </c>
      <c r="U97" s="294">
        <f t="shared" si="2"/>
        <v>5.5279573199377596</v>
      </c>
      <c r="V97" s="294">
        <f t="shared" si="2"/>
        <v>5.8455395443496947</v>
      </c>
      <c r="W97" s="294">
        <f t="shared" si="2"/>
        <v>5.6827507684081517</v>
      </c>
      <c r="X97" s="294">
        <f t="shared" si="2"/>
        <v>5.1539213046984056</v>
      </c>
      <c r="Y97" s="294">
        <f t="shared" si="2"/>
        <v>4.1800224369371364</v>
      </c>
      <c r="DA97" s="70"/>
    </row>
    <row r="98" spans="1:105" ht="12" customHeight="1" x14ac:dyDescent="0.25">
      <c r="A98" s="60" t="s">
        <v>528</v>
      </c>
      <c r="B98" s="262">
        <v>2.0883171091821939</v>
      </c>
      <c r="C98" s="262">
        <v>1.031502300602346</v>
      </c>
      <c r="D98" s="262">
        <v>1.0896432135035909</v>
      </c>
      <c r="E98" s="262">
        <v>0.93465882657439625</v>
      </c>
      <c r="F98" s="262">
        <v>1.1230471764376271</v>
      </c>
      <c r="G98" s="262">
        <v>1.3406231031640019</v>
      </c>
      <c r="H98" s="262">
        <v>1.6471193395963311</v>
      </c>
      <c r="I98" s="262">
        <v>1.7160994812900869</v>
      </c>
      <c r="J98" s="262">
        <v>1.257504417898184</v>
      </c>
      <c r="K98" s="262">
        <v>0.65626281094577754</v>
      </c>
      <c r="L98" s="262">
        <v>1.1641970841287941</v>
      </c>
      <c r="M98" s="262">
        <v>1.1896587817519699</v>
      </c>
      <c r="N98" s="262">
        <v>1.068369787179781</v>
      </c>
      <c r="O98" s="262">
        <v>1.547274600992709</v>
      </c>
      <c r="P98" s="262">
        <v>1.181232571052109</v>
      </c>
      <c r="Q98" s="262">
        <v>1.281504588598114</v>
      </c>
      <c r="R98" s="262">
        <v>1.7171911467699019</v>
      </c>
      <c r="S98" s="262">
        <v>1.6684895192288729</v>
      </c>
      <c r="T98" s="262">
        <v>1.5660713662590879</v>
      </c>
      <c r="U98" s="262">
        <v>1.585722094605692</v>
      </c>
      <c r="V98" s="262">
        <v>1.644796189777266</v>
      </c>
      <c r="W98" s="262">
        <v>1.651121467692078</v>
      </c>
      <c r="X98" s="262">
        <v>1.452964241301804</v>
      </c>
      <c r="Y98" s="262">
        <v>1.166595653451465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5.7121546855174538E-2</v>
      </c>
      <c r="C100" s="230">
        <v>2.6184307769724139E-2</v>
      </c>
      <c r="D100" s="230">
        <v>2.6704437199637179E-2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2.0311955623270199</v>
      </c>
      <c r="C101" s="230">
        <v>1.0053179928326219</v>
      </c>
      <c r="D101" s="230">
        <v>1.0629387763039539</v>
      </c>
      <c r="E101" s="230">
        <v>0.93465882657439625</v>
      </c>
      <c r="F101" s="230">
        <v>1.1230471764376271</v>
      </c>
      <c r="G101" s="230">
        <v>1.3406231031640019</v>
      </c>
      <c r="H101" s="230">
        <v>1.6471193395963311</v>
      </c>
      <c r="I101" s="230">
        <v>1.7160994812900869</v>
      </c>
      <c r="J101" s="230">
        <v>1.257504417898184</v>
      </c>
      <c r="K101" s="230">
        <v>0.65626281094577754</v>
      </c>
      <c r="L101" s="230">
        <v>1.1641970841287941</v>
      </c>
      <c r="M101" s="230">
        <v>1.1896587817519699</v>
      </c>
      <c r="N101" s="230">
        <v>1.068369787179781</v>
      </c>
      <c r="O101" s="230">
        <v>1.547274600992709</v>
      </c>
      <c r="P101" s="230">
        <v>1.181232571052109</v>
      </c>
      <c r="Q101" s="230">
        <v>1.281504588598114</v>
      </c>
      <c r="R101" s="230">
        <v>1.7171911467699019</v>
      </c>
      <c r="S101" s="230">
        <v>1.6684895192288729</v>
      </c>
      <c r="T101" s="230">
        <v>1.5660713662590879</v>
      </c>
      <c r="U101" s="230">
        <v>1.585722094605692</v>
      </c>
      <c r="V101" s="230">
        <v>1.644796189777266</v>
      </c>
      <c r="W101" s="230">
        <v>1.651121467692078</v>
      </c>
      <c r="X101" s="230">
        <v>1.452964241301804</v>
      </c>
      <c r="Y101" s="230">
        <v>1.166595653451465</v>
      </c>
      <c r="DA101" s="71" t="s">
        <v>880</v>
      </c>
    </row>
    <row r="102" spans="1:105" ht="12" customHeight="1" x14ac:dyDescent="0.25">
      <c r="A102" s="60" t="s">
        <v>533</v>
      </c>
      <c r="B102" s="262">
        <v>4.1728647908864236</v>
      </c>
      <c r="C102" s="262">
        <v>1.6749678799938419</v>
      </c>
      <c r="D102" s="262">
        <v>1.358561821702285</v>
      </c>
      <c r="E102" s="262">
        <v>1.7494943214350529</v>
      </c>
      <c r="F102" s="262">
        <v>1.8539121029519079</v>
      </c>
      <c r="G102" s="262">
        <v>2.269671162100189</v>
      </c>
      <c r="H102" s="262">
        <v>3.1749659537625359</v>
      </c>
      <c r="I102" s="262">
        <v>3.0955223713796132</v>
      </c>
      <c r="J102" s="262">
        <v>3.011383850627658</v>
      </c>
      <c r="K102" s="262">
        <v>1.560287549681167</v>
      </c>
      <c r="L102" s="262">
        <v>2.2259699310021279</v>
      </c>
      <c r="M102" s="262">
        <v>2.745213461747968</v>
      </c>
      <c r="N102" s="262">
        <v>3.3785990196418192</v>
      </c>
      <c r="O102" s="262">
        <v>3.80631075710376</v>
      </c>
      <c r="P102" s="262">
        <v>3.4370951798542002</v>
      </c>
      <c r="Q102" s="262">
        <v>3.4736384031840761</v>
      </c>
      <c r="R102" s="262">
        <v>4.2710459639165137</v>
      </c>
      <c r="S102" s="262">
        <v>3.8686212898866339</v>
      </c>
      <c r="T102" s="262">
        <v>3.850236516151138</v>
      </c>
      <c r="U102" s="262">
        <v>3.9422352253320678</v>
      </c>
      <c r="V102" s="262">
        <v>4.2007433545724284</v>
      </c>
      <c r="W102" s="262">
        <v>4.0316293007160739</v>
      </c>
      <c r="X102" s="262">
        <v>3.7009570633966011</v>
      </c>
      <c r="Y102" s="262">
        <v>3.0134267834856718</v>
      </c>
      <c r="DA102" s="72" t="s">
        <v>881</v>
      </c>
    </row>
    <row r="103" spans="1:105" ht="12" customHeight="1" x14ac:dyDescent="0.25">
      <c r="A103" s="64" t="s">
        <v>28</v>
      </c>
      <c r="B103" s="229">
        <v>1.306490093930563</v>
      </c>
      <c r="C103" s="229">
        <v>0.37708095204106179</v>
      </c>
      <c r="D103" s="229">
        <v>0.36160988499356911</v>
      </c>
      <c r="E103" s="229">
        <v>0.47107155582161447</v>
      </c>
      <c r="F103" s="229">
        <v>6.5736076963281875E-2</v>
      </c>
      <c r="G103" s="229">
        <v>0</v>
      </c>
      <c r="H103" s="229">
        <v>0.53202258386507217</v>
      </c>
      <c r="I103" s="229">
        <v>0.33565691205743831</v>
      </c>
      <c r="J103" s="229">
        <v>0.8152617208616334</v>
      </c>
      <c r="K103" s="229">
        <v>0.38015897055195658</v>
      </c>
      <c r="L103" s="229">
        <v>0.4662001471516975</v>
      </c>
      <c r="M103" s="229">
        <v>0.61702650244193991</v>
      </c>
      <c r="N103" s="229">
        <v>0.96725984390946607</v>
      </c>
      <c r="O103" s="229">
        <v>0.68603442620852473</v>
      </c>
      <c r="P103" s="229">
        <v>0.72116085374354266</v>
      </c>
      <c r="Q103" s="229">
        <v>0.67226826324045652</v>
      </c>
      <c r="R103" s="229">
        <v>0.65813513785362165</v>
      </c>
      <c r="S103" s="229">
        <v>0.60227299516306609</v>
      </c>
      <c r="T103" s="229">
        <v>0.60571949880640341</v>
      </c>
      <c r="U103" s="229">
        <v>0.67318652063713069</v>
      </c>
      <c r="V103" s="229">
        <v>0.80084318602635307</v>
      </c>
      <c r="W103" s="229">
        <v>0.65411483513553625</v>
      </c>
      <c r="X103" s="229">
        <v>0.58545077582325389</v>
      </c>
      <c r="Y103" s="229">
        <v>0.46264601432369662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7.8403684879433819E-2</v>
      </c>
      <c r="C106" s="229">
        <v>3.2946383882975591E-2</v>
      </c>
      <c r="D106" s="229">
        <v>2.4432805210883639E-2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2.7879710120764272</v>
      </c>
      <c r="C109" s="229">
        <v>1.2649405440698041</v>
      </c>
      <c r="D109" s="229">
        <v>0.97251913149783209</v>
      </c>
      <c r="E109" s="229">
        <v>1.2784227656134379</v>
      </c>
      <c r="F109" s="229">
        <v>1.7881760259886259</v>
      </c>
      <c r="G109" s="229">
        <v>2.269671162100189</v>
      </c>
      <c r="H109" s="229">
        <v>2.642943369897464</v>
      </c>
      <c r="I109" s="229">
        <v>2.759865459322175</v>
      </c>
      <c r="J109" s="229">
        <v>2.1961221297660241</v>
      </c>
      <c r="K109" s="229">
        <v>1.18012857912921</v>
      </c>
      <c r="L109" s="229">
        <v>1.7597697838504309</v>
      </c>
      <c r="M109" s="229">
        <v>2.1281869593060279</v>
      </c>
      <c r="N109" s="229">
        <v>2.411339175732353</v>
      </c>
      <c r="O109" s="229">
        <v>3.1202763308952361</v>
      </c>
      <c r="P109" s="229">
        <v>2.715934326110657</v>
      </c>
      <c r="Q109" s="229">
        <v>2.8013701399436188</v>
      </c>
      <c r="R109" s="229">
        <v>3.6129108260628922</v>
      </c>
      <c r="S109" s="229">
        <v>3.266348294723568</v>
      </c>
      <c r="T109" s="229">
        <v>3.2445170173447351</v>
      </c>
      <c r="U109" s="229">
        <v>3.2690487046949381</v>
      </c>
      <c r="V109" s="229">
        <v>3.399900168546075</v>
      </c>
      <c r="W109" s="229">
        <v>3.3775144655805369</v>
      </c>
      <c r="X109" s="229">
        <v>3.1155062875733468</v>
      </c>
      <c r="Y109" s="229">
        <v>2.550780769161975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130.68389488998403</v>
      </c>
      <c r="C115" s="223">
        <f t="shared" si="3"/>
        <v>140.5048742749417</v>
      </c>
      <c r="D115" s="223">
        <f t="shared" si="3"/>
        <v>150.1696716517425</v>
      </c>
      <c r="E115" s="223">
        <f t="shared" si="3"/>
        <v>154.39839273619992</v>
      </c>
      <c r="F115" s="223">
        <f t="shared" si="3"/>
        <v>129.86975645949872</v>
      </c>
      <c r="G115" s="223">
        <f t="shared" si="3"/>
        <v>132.37273279116718</v>
      </c>
      <c r="H115" s="223">
        <f t="shared" si="3"/>
        <v>142.73530589782138</v>
      </c>
      <c r="I115" s="223">
        <f t="shared" si="3"/>
        <v>138.05361497107995</v>
      </c>
      <c r="J115" s="223">
        <f t="shared" si="3"/>
        <v>100.57818317984442</v>
      </c>
      <c r="K115" s="223">
        <f t="shared" si="3"/>
        <v>91.816151477037209</v>
      </c>
      <c r="L115" s="223">
        <f t="shared" si="3"/>
        <v>107.12404275026741</v>
      </c>
      <c r="M115" s="223">
        <f t="shared" si="3"/>
        <v>97.859326593280684</v>
      </c>
      <c r="N115" s="223">
        <f t="shared" si="3"/>
        <v>77.250824612109483</v>
      </c>
      <c r="O115" s="223">
        <f t="shared" si="3"/>
        <v>99.311467490912577</v>
      </c>
      <c r="P115" s="223">
        <f t="shared" si="3"/>
        <v>85.37942351575694</v>
      </c>
      <c r="Q115" s="223">
        <f t="shared" si="3"/>
        <v>93.093418548644209</v>
      </c>
      <c r="R115" s="223">
        <f t="shared" si="3"/>
        <v>114.70779445048015</v>
      </c>
      <c r="S115" s="223">
        <f t="shared" si="3"/>
        <v>148.62121696320912</v>
      </c>
      <c r="T115" s="223">
        <f t="shared" si="3"/>
        <v>132.53953726486088</v>
      </c>
      <c r="U115" s="223">
        <f t="shared" si="3"/>
        <v>129.91368028618226</v>
      </c>
      <c r="V115" s="223">
        <f t="shared" si="3"/>
        <v>115.04561752922231</v>
      </c>
      <c r="W115" s="223">
        <f t="shared" si="3"/>
        <v>142.23881556283533</v>
      </c>
      <c r="X115" s="223">
        <f t="shared" si="3"/>
        <v>128.80621843410921</v>
      </c>
      <c r="Y115" s="223">
        <f t="shared" si="3"/>
        <v>124.90514939065642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0.28366790401949238</v>
      </c>
      <c r="C120" s="260">
        <v>0.32574679386329408</v>
      </c>
      <c r="D120" s="260">
        <v>0.35218469102911931</v>
      </c>
      <c r="E120" s="260">
        <v>0.3450221316842087</v>
      </c>
      <c r="F120" s="260">
        <v>0.32274799189942932</v>
      </c>
      <c r="G120" s="260">
        <v>0.32839776201540072</v>
      </c>
      <c r="H120" s="260">
        <v>0.31853324774536368</v>
      </c>
      <c r="I120" s="260">
        <v>0.33045035979778192</v>
      </c>
      <c r="J120" s="260">
        <v>0.20390675732804331</v>
      </c>
      <c r="K120" s="260">
        <v>0.18674532786406631</v>
      </c>
      <c r="L120" s="260">
        <v>0.22224152318396509</v>
      </c>
      <c r="M120" s="260">
        <v>0.18830530492643541</v>
      </c>
      <c r="N120" s="260">
        <v>0.1258182901382186</v>
      </c>
      <c r="O120" s="260">
        <v>0.1767683765283071</v>
      </c>
      <c r="P120" s="260">
        <v>0.13848071759320901</v>
      </c>
      <c r="Q120" s="260">
        <v>0.15000437942450789</v>
      </c>
      <c r="R120" s="260">
        <v>0.18320457634406001</v>
      </c>
      <c r="S120" s="260">
        <v>0.23586801255110551</v>
      </c>
      <c r="T120" s="260">
        <v>0.19498291046779301</v>
      </c>
      <c r="U120" s="260">
        <v>0.1751235462667502</v>
      </c>
      <c r="V120" s="260">
        <v>0.14103397909427751</v>
      </c>
      <c r="W120" s="260">
        <v>0.17231349445416189</v>
      </c>
      <c r="X120" s="260">
        <v>0.1147147088599183</v>
      </c>
      <c r="Y120" s="260">
        <v>8.8009262214939474E-2</v>
      </c>
      <c r="DA120" s="68" t="s">
        <v>897</v>
      </c>
    </row>
    <row r="121" spans="1:105" ht="12" customHeight="1" x14ac:dyDescent="0.25">
      <c r="A121" s="37" t="s">
        <v>159</v>
      </c>
      <c r="B121" s="226">
        <v>7.7591422296511576E-3</v>
      </c>
      <c r="C121" s="226">
        <v>8.2689629490274603E-3</v>
      </c>
      <c r="D121" s="226">
        <v>8.6311683014301983E-3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0.27590876178984119</v>
      </c>
      <c r="C122" s="226">
        <v>0.31747783091426668</v>
      </c>
      <c r="D122" s="226">
        <v>0.34355352272768908</v>
      </c>
      <c r="E122" s="226">
        <v>0.3450221316842087</v>
      </c>
      <c r="F122" s="226">
        <v>0.32274799189942932</v>
      </c>
      <c r="G122" s="226">
        <v>0.32839776201540072</v>
      </c>
      <c r="H122" s="226">
        <v>0.31853324774536368</v>
      </c>
      <c r="I122" s="226">
        <v>0.33045035979778192</v>
      </c>
      <c r="J122" s="226">
        <v>0.20390675732804331</v>
      </c>
      <c r="K122" s="226">
        <v>0.18674532786406631</v>
      </c>
      <c r="L122" s="226">
        <v>0.22224152318396509</v>
      </c>
      <c r="M122" s="226">
        <v>0.18830530492643541</v>
      </c>
      <c r="N122" s="226">
        <v>0.1258182901382186</v>
      </c>
      <c r="O122" s="226">
        <v>0.1767683765283071</v>
      </c>
      <c r="P122" s="226">
        <v>0.13848071759320901</v>
      </c>
      <c r="Q122" s="226">
        <v>0.15000437942450789</v>
      </c>
      <c r="R122" s="226">
        <v>0.18320457634406001</v>
      </c>
      <c r="S122" s="226">
        <v>0.23586801255110551</v>
      </c>
      <c r="T122" s="226">
        <v>0.19498291046779301</v>
      </c>
      <c r="U122" s="226">
        <v>0.1751235462667502</v>
      </c>
      <c r="V122" s="226">
        <v>0.14103397909427751</v>
      </c>
      <c r="W122" s="226">
        <v>0.17231349445416189</v>
      </c>
      <c r="X122" s="226">
        <v>0.1147147088599183</v>
      </c>
      <c r="Y122" s="226">
        <v>8.8009262214939474E-2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77.987269377428618</v>
      </c>
      <c r="C126" s="294">
        <v>82.877622649257859</v>
      </c>
      <c r="D126" s="294">
        <v>91.015516113850026</v>
      </c>
      <c r="E126" s="294">
        <v>92.166391175822895</v>
      </c>
      <c r="F126" s="294">
        <v>72.380558011365636</v>
      </c>
      <c r="G126" s="294">
        <v>72.246002339404853</v>
      </c>
      <c r="H126" s="294">
        <v>80.619978984226137</v>
      </c>
      <c r="I126" s="294">
        <v>77.220279626788127</v>
      </c>
      <c r="J126" s="294">
        <v>55.968311124275758</v>
      </c>
      <c r="K126" s="294">
        <v>50.947951838767537</v>
      </c>
      <c r="L126" s="294">
        <v>59.923263119961049</v>
      </c>
      <c r="M126" s="294">
        <v>54.027884766245784</v>
      </c>
      <c r="N126" s="294">
        <v>40.388295190933093</v>
      </c>
      <c r="O126" s="294">
        <v>53.121421233461909</v>
      </c>
      <c r="P126" s="294">
        <v>44.441369317498818</v>
      </c>
      <c r="Q126" s="294">
        <v>49.174165134255169</v>
      </c>
      <c r="R126" s="294">
        <v>61.164832020093513</v>
      </c>
      <c r="S126" s="294">
        <v>80.438407564550175</v>
      </c>
      <c r="T126" s="294">
        <v>71.216884470398497</v>
      </c>
      <c r="U126" s="294">
        <v>69.648543809078632</v>
      </c>
      <c r="V126" s="294">
        <v>62.117247152757159</v>
      </c>
      <c r="W126" s="294">
        <v>77.098910812256079</v>
      </c>
      <c r="X126" s="294">
        <v>69.304944051007993</v>
      </c>
      <c r="Y126" s="294">
        <v>66.61254625843705</v>
      </c>
      <c r="DA126" s="70" t="s">
        <v>903</v>
      </c>
    </row>
    <row r="127" spans="1:105" ht="12" customHeight="1" x14ac:dyDescent="0.25">
      <c r="A127" s="60" t="s">
        <v>604</v>
      </c>
      <c r="B127" s="262">
        <v>77.987269377428618</v>
      </c>
      <c r="C127" s="262">
        <v>82.877622649257859</v>
      </c>
      <c r="D127" s="262">
        <v>91.015516113850026</v>
      </c>
      <c r="E127" s="262">
        <v>92.166391175822895</v>
      </c>
      <c r="F127" s="262">
        <v>72.380558011365636</v>
      </c>
      <c r="G127" s="262">
        <v>72.246002339404853</v>
      </c>
      <c r="H127" s="262">
        <v>80.619978984226137</v>
      </c>
      <c r="I127" s="262">
        <v>77.220279626788127</v>
      </c>
      <c r="J127" s="262">
        <v>55.968311124275758</v>
      </c>
      <c r="K127" s="262">
        <v>50.947951838767537</v>
      </c>
      <c r="L127" s="262">
        <v>59.923263119961049</v>
      </c>
      <c r="M127" s="262">
        <v>54.027884766245784</v>
      </c>
      <c r="N127" s="262">
        <v>40.388295190933093</v>
      </c>
      <c r="O127" s="262">
        <v>53.121421233461909</v>
      </c>
      <c r="P127" s="262">
        <v>44.441369317498818</v>
      </c>
      <c r="Q127" s="262">
        <v>49.174165134255169</v>
      </c>
      <c r="R127" s="262">
        <v>61.164832020093513</v>
      </c>
      <c r="S127" s="262">
        <v>80.438407564550175</v>
      </c>
      <c r="T127" s="262">
        <v>71.216884470398497</v>
      </c>
      <c r="U127" s="262">
        <v>69.648543809078632</v>
      </c>
      <c r="V127" s="262">
        <v>62.117247152757159</v>
      </c>
      <c r="W127" s="262">
        <v>77.098910812256079</v>
      </c>
      <c r="X127" s="262">
        <v>69.304944051007993</v>
      </c>
      <c r="Y127" s="262">
        <v>66.61254625843705</v>
      </c>
      <c r="DA127" s="72" t="s">
        <v>904</v>
      </c>
    </row>
    <row r="128" spans="1:105" ht="12" customHeight="1" x14ac:dyDescent="0.25">
      <c r="A128" s="59" t="s">
        <v>28</v>
      </c>
      <c r="B128" s="230">
        <v>24.417181001606529</v>
      </c>
      <c r="C128" s="230">
        <v>18.658013222078569</v>
      </c>
      <c r="D128" s="230">
        <v>24.225699404183612</v>
      </c>
      <c r="E128" s="230">
        <v>24.816865510054871</v>
      </c>
      <c r="F128" s="230">
        <v>2.5664722316146649</v>
      </c>
      <c r="G128" s="230">
        <v>0</v>
      </c>
      <c r="H128" s="230">
        <v>13.509325817968691</v>
      </c>
      <c r="I128" s="230">
        <v>8.3732299425081482</v>
      </c>
      <c r="J128" s="230">
        <v>15.15211075844284</v>
      </c>
      <c r="K128" s="230">
        <v>12.413302231831761</v>
      </c>
      <c r="L128" s="230">
        <v>12.550139916651471</v>
      </c>
      <c r="M128" s="230">
        <v>12.14354994107681</v>
      </c>
      <c r="N128" s="230">
        <v>11.56277376363323</v>
      </c>
      <c r="O128" s="230">
        <v>9.5743952769135205</v>
      </c>
      <c r="P128" s="230">
        <v>9.3245529033906625</v>
      </c>
      <c r="Q128" s="230">
        <v>9.516888850837967</v>
      </c>
      <c r="R128" s="230">
        <v>9.4250273805118727</v>
      </c>
      <c r="S128" s="230">
        <v>12.52277672583163</v>
      </c>
      <c r="T128" s="230">
        <v>11.203845630523849</v>
      </c>
      <c r="U128" s="230">
        <v>11.893369673375339</v>
      </c>
      <c r="V128" s="230">
        <v>11.842231223874389</v>
      </c>
      <c r="W128" s="230">
        <v>12.508972818044301</v>
      </c>
      <c r="X128" s="230">
        <v>10.96328127238848</v>
      </c>
      <c r="Y128" s="230">
        <v>10.22690486435882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1.465297726930797</v>
      </c>
      <c r="C130" s="230">
        <v>1.6301912435006709</v>
      </c>
      <c r="D130" s="230">
        <v>1.6368518096521749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52.104790648891289</v>
      </c>
      <c r="C132" s="230">
        <v>62.589418183678617</v>
      </c>
      <c r="D132" s="230">
        <v>65.15296490001424</v>
      </c>
      <c r="E132" s="230">
        <v>67.349525665768013</v>
      </c>
      <c r="F132" s="230">
        <v>69.814085779750968</v>
      </c>
      <c r="G132" s="230">
        <v>72.246002339404853</v>
      </c>
      <c r="H132" s="230">
        <v>67.11065316625745</v>
      </c>
      <c r="I132" s="230">
        <v>68.84704968427998</v>
      </c>
      <c r="J132" s="230">
        <v>40.816200365832927</v>
      </c>
      <c r="K132" s="230">
        <v>38.534649606935787</v>
      </c>
      <c r="L132" s="230">
        <v>47.373123203309582</v>
      </c>
      <c r="M132" s="230">
        <v>41.88433482516897</v>
      </c>
      <c r="N132" s="230">
        <v>28.825521427299851</v>
      </c>
      <c r="O132" s="230">
        <v>43.547025956548389</v>
      </c>
      <c r="P132" s="230">
        <v>35.116816414108158</v>
      </c>
      <c r="Q132" s="230">
        <v>39.657276283417197</v>
      </c>
      <c r="R132" s="230">
        <v>51.739804639581642</v>
      </c>
      <c r="S132" s="230">
        <v>67.915630838718542</v>
      </c>
      <c r="T132" s="230">
        <v>60.013038839874653</v>
      </c>
      <c r="U132" s="230">
        <v>57.755174135703292</v>
      </c>
      <c r="V132" s="230">
        <v>50.275015928882773</v>
      </c>
      <c r="W132" s="230">
        <v>64.58993799421178</v>
      </c>
      <c r="X132" s="230">
        <v>58.341662778619508</v>
      </c>
      <c r="Y132" s="230">
        <v>56.385641394078228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31.152199842856021</v>
      </c>
      <c r="C134" s="294">
        <v>35.863120677534148</v>
      </c>
      <c r="D134" s="294">
        <v>39.018633019879857</v>
      </c>
      <c r="E134" s="294">
        <v>38.4434328158057</v>
      </c>
      <c r="F134" s="294">
        <v>36.1598135570962</v>
      </c>
      <c r="G134" s="294">
        <v>37.019920869480387</v>
      </c>
      <c r="H134" s="294">
        <v>36.318364033630452</v>
      </c>
      <c r="I134" s="294">
        <v>36.528083483061529</v>
      </c>
      <c r="J134" s="294">
        <v>22.765237140355101</v>
      </c>
      <c r="K134" s="294">
        <v>21.310609175075449</v>
      </c>
      <c r="L134" s="294">
        <v>26.110022296152511</v>
      </c>
      <c r="M134" s="294">
        <v>23.055966700040219</v>
      </c>
      <c r="N134" s="294">
        <v>15.89705406782477</v>
      </c>
      <c r="O134" s="294">
        <v>23.456853046001552</v>
      </c>
      <c r="P134" s="294">
        <v>18.98085562378526</v>
      </c>
      <c r="Q134" s="294">
        <v>21.387445757534749</v>
      </c>
      <c r="R134" s="294">
        <v>27.64889022829043</v>
      </c>
      <c r="S134" s="294">
        <v>36.468185866042482</v>
      </c>
      <c r="T134" s="294">
        <v>32.182140881060597</v>
      </c>
      <c r="U134" s="294">
        <v>31.107096739993189</v>
      </c>
      <c r="V134" s="294">
        <v>27.244660740495071</v>
      </c>
      <c r="W134" s="294">
        <v>34.739395140817571</v>
      </c>
      <c r="X134" s="294">
        <v>31.27074120364589</v>
      </c>
      <c r="Y134" s="294">
        <v>30.182878791406939</v>
      </c>
      <c r="DA134" s="70" t="s">
        <v>911</v>
      </c>
    </row>
    <row r="135" spans="1:105" ht="12" customHeight="1" x14ac:dyDescent="0.25">
      <c r="A135" s="60" t="s">
        <v>615</v>
      </c>
      <c r="B135" s="262">
        <v>31.152199842856021</v>
      </c>
      <c r="C135" s="262">
        <v>35.863120677534148</v>
      </c>
      <c r="D135" s="262">
        <v>39.018633019879857</v>
      </c>
      <c r="E135" s="262">
        <v>38.4434328158057</v>
      </c>
      <c r="F135" s="262">
        <v>36.1598135570962</v>
      </c>
      <c r="G135" s="262">
        <v>37.019920869480387</v>
      </c>
      <c r="H135" s="262">
        <v>36.318364033630452</v>
      </c>
      <c r="I135" s="262">
        <v>36.528083483061529</v>
      </c>
      <c r="J135" s="262">
        <v>22.765237140355101</v>
      </c>
      <c r="K135" s="262">
        <v>21.310609175075449</v>
      </c>
      <c r="L135" s="262">
        <v>26.110022296152511</v>
      </c>
      <c r="M135" s="262">
        <v>23.055966700040219</v>
      </c>
      <c r="N135" s="262">
        <v>15.89705406782477</v>
      </c>
      <c r="O135" s="262">
        <v>23.456853046001552</v>
      </c>
      <c r="P135" s="262">
        <v>18.98085562378526</v>
      </c>
      <c r="Q135" s="262">
        <v>21.387445757534749</v>
      </c>
      <c r="R135" s="262">
        <v>27.64889022829043</v>
      </c>
      <c r="S135" s="262">
        <v>36.468185866042482</v>
      </c>
      <c r="T135" s="262">
        <v>32.182140881060597</v>
      </c>
      <c r="U135" s="262">
        <v>31.107096739993189</v>
      </c>
      <c r="V135" s="262">
        <v>27.244660740495071</v>
      </c>
      <c r="W135" s="262">
        <v>34.739395140817571</v>
      </c>
      <c r="X135" s="262">
        <v>31.27074120364589</v>
      </c>
      <c r="Y135" s="262">
        <v>30.182878791406939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0.85210327260227081</v>
      </c>
      <c r="C137" s="297">
        <v>0.91037217159375483</v>
      </c>
      <c r="D137" s="297">
        <v>0.95624936876793287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30.30009657025375</v>
      </c>
      <c r="C139" s="297">
        <v>34.952748505940392</v>
      </c>
      <c r="D139" s="297">
        <v>38.062383651111922</v>
      </c>
      <c r="E139" s="297">
        <v>38.4434328158057</v>
      </c>
      <c r="F139" s="297">
        <v>36.1598135570962</v>
      </c>
      <c r="G139" s="297">
        <v>37.019920869480387</v>
      </c>
      <c r="H139" s="297">
        <v>36.318364033630452</v>
      </c>
      <c r="I139" s="297">
        <v>36.528083483061529</v>
      </c>
      <c r="J139" s="297">
        <v>22.765237140355101</v>
      </c>
      <c r="K139" s="297">
        <v>21.310609175075449</v>
      </c>
      <c r="L139" s="297">
        <v>26.110022296152511</v>
      </c>
      <c r="M139" s="297">
        <v>23.055966700040219</v>
      </c>
      <c r="N139" s="297">
        <v>15.89705406782477</v>
      </c>
      <c r="O139" s="297">
        <v>23.456853046001552</v>
      </c>
      <c r="P139" s="297">
        <v>18.98085562378526</v>
      </c>
      <c r="Q139" s="297">
        <v>21.387445757534749</v>
      </c>
      <c r="R139" s="297">
        <v>27.64889022829043</v>
      </c>
      <c r="S139" s="297">
        <v>36.468185866042482</v>
      </c>
      <c r="T139" s="297">
        <v>32.182140881060597</v>
      </c>
      <c r="U139" s="297">
        <v>31.107096739993189</v>
      </c>
      <c r="V139" s="297">
        <v>27.244660740495071</v>
      </c>
      <c r="W139" s="297">
        <v>34.739395140817571</v>
      </c>
      <c r="X139" s="297">
        <v>31.27074120364589</v>
      </c>
      <c r="Y139" s="297">
        <v>30.182878791406939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15.370157765679904</v>
      </c>
      <c r="C141" s="261">
        <f t="shared" si="4"/>
        <v>15.334144154286403</v>
      </c>
      <c r="D141" s="261">
        <f t="shared" si="4"/>
        <v>13.990017826983518</v>
      </c>
      <c r="E141" s="261">
        <f t="shared" si="4"/>
        <v>18.029186612887155</v>
      </c>
      <c r="F141" s="261">
        <f t="shared" si="4"/>
        <v>15.370156899137442</v>
      </c>
      <c r="G141" s="261">
        <f t="shared" si="4"/>
        <v>15.982891820266534</v>
      </c>
      <c r="H141" s="261">
        <f t="shared" si="4"/>
        <v>17.292449632219409</v>
      </c>
      <c r="I141" s="261">
        <f t="shared" si="4"/>
        <v>16.520281501432518</v>
      </c>
      <c r="J141" s="261">
        <f t="shared" si="4"/>
        <v>12.828928157885509</v>
      </c>
      <c r="K141" s="261">
        <f t="shared" si="4"/>
        <v>11.897445135330155</v>
      </c>
      <c r="L141" s="261">
        <f t="shared" si="4"/>
        <v>12.373755810969877</v>
      </c>
      <c r="M141" s="261">
        <f t="shared" si="4"/>
        <v>12.529049822068249</v>
      </c>
      <c r="N141" s="261">
        <f t="shared" si="4"/>
        <v>11.153617063213396</v>
      </c>
      <c r="O141" s="261">
        <f t="shared" si="4"/>
        <v>13.382064834920804</v>
      </c>
      <c r="P141" s="261">
        <f t="shared" si="4"/>
        <v>12.365117856879651</v>
      </c>
      <c r="Q141" s="261">
        <f t="shared" si="4"/>
        <v>13.160003277429778</v>
      </c>
      <c r="R141" s="261">
        <f t="shared" si="4"/>
        <v>15.857547625752154</v>
      </c>
      <c r="S141" s="261">
        <f t="shared" si="4"/>
        <v>19.76959552006538</v>
      </c>
      <c r="T141" s="261">
        <f t="shared" si="4"/>
        <v>18.251689002934004</v>
      </c>
      <c r="U141" s="261">
        <f t="shared" si="4"/>
        <v>17.805956190843691</v>
      </c>
      <c r="V141" s="261">
        <f t="shared" si="4"/>
        <v>15.936755656875816</v>
      </c>
      <c r="W141" s="261">
        <f t="shared" si="4"/>
        <v>19.580476115307537</v>
      </c>
      <c r="X141" s="261">
        <f t="shared" si="4"/>
        <v>18.2525384705954</v>
      </c>
      <c r="Y141" s="261">
        <f t="shared" si="4"/>
        <v>17.813195078597488</v>
      </c>
      <c r="DA141" s="70"/>
    </row>
    <row r="142" spans="1:105" ht="12" customHeight="1" x14ac:dyDescent="0.25">
      <c r="A142" s="60" t="s">
        <v>624</v>
      </c>
      <c r="B142" s="262">
        <v>3.605058067977005</v>
      </c>
      <c r="C142" s="262">
        <v>4.1502248057459914</v>
      </c>
      <c r="D142" s="262">
        <v>4.5153934065433168</v>
      </c>
      <c r="E142" s="262">
        <v>4.4488289216318258</v>
      </c>
      <c r="F142" s="262">
        <v>4.1845593010487923</v>
      </c>
      <c r="G142" s="262">
        <v>4.2840943843327342</v>
      </c>
      <c r="H142" s="262">
        <v>4.2029074009420508</v>
      </c>
      <c r="I142" s="262">
        <v>4.2271769805222066</v>
      </c>
      <c r="J142" s="262">
        <v>2.634484955676978</v>
      </c>
      <c r="K142" s="262">
        <v>2.466149547308091</v>
      </c>
      <c r="L142" s="262">
        <v>3.0215569689660309</v>
      </c>
      <c r="M142" s="262">
        <v>2.668129351579331</v>
      </c>
      <c r="N142" s="262">
        <v>1.8396711408302331</v>
      </c>
      <c r="O142" s="262">
        <v>2.7145215345757152</v>
      </c>
      <c r="P142" s="262">
        <v>2.1965410805274401</v>
      </c>
      <c r="Q142" s="262">
        <v>2.4750413861800791</v>
      </c>
      <c r="R142" s="262">
        <v>3.1996409656754041</v>
      </c>
      <c r="S142" s="262">
        <v>4.2202453869725911</v>
      </c>
      <c r="T142" s="262">
        <v>3.7242469942181651</v>
      </c>
      <c r="U142" s="262">
        <v>3.59983855520787</v>
      </c>
      <c r="V142" s="262">
        <v>3.152861900837546</v>
      </c>
      <c r="W142" s="262">
        <v>4.0201827595095372</v>
      </c>
      <c r="X142" s="262">
        <v>3.6187761518125021</v>
      </c>
      <c r="Y142" s="262">
        <v>3.4928843308215578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9.8608823554683367E-2</v>
      </c>
      <c r="C144" s="230">
        <v>0.1053519352925711</v>
      </c>
      <c r="D144" s="230">
        <v>0.1106610293739918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3.506449244422321</v>
      </c>
      <c r="C145" s="230">
        <v>4.0448728704534194</v>
      </c>
      <c r="D145" s="230">
        <v>4.4047323771693252</v>
      </c>
      <c r="E145" s="230">
        <v>4.4488289216318258</v>
      </c>
      <c r="F145" s="230">
        <v>4.1845593010487923</v>
      </c>
      <c r="G145" s="230">
        <v>4.2840943843327342</v>
      </c>
      <c r="H145" s="230">
        <v>4.2029074009420508</v>
      </c>
      <c r="I145" s="230">
        <v>4.2271769805222066</v>
      </c>
      <c r="J145" s="230">
        <v>2.634484955676978</v>
      </c>
      <c r="K145" s="230">
        <v>2.466149547308091</v>
      </c>
      <c r="L145" s="230">
        <v>3.0215569689660309</v>
      </c>
      <c r="M145" s="230">
        <v>2.668129351579331</v>
      </c>
      <c r="N145" s="230">
        <v>1.8396711408302331</v>
      </c>
      <c r="O145" s="230">
        <v>2.7145215345757152</v>
      </c>
      <c r="P145" s="230">
        <v>2.1965410805274401</v>
      </c>
      <c r="Q145" s="230">
        <v>2.4750413861800791</v>
      </c>
      <c r="R145" s="230">
        <v>3.1996409656754041</v>
      </c>
      <c r="S145" s="230">
        <v>4.2202453869725911</v>
      </c>
      <c r="T145" s="230">
        <v>3.7242469942181651</v>
      </c>
      <c r="U145" s="230">
        <v>3.59983855520787</v>
      </c>
      <c r="V145" s="230">
        <v>3.152861900837546</v>
      </c>
      <c r="W145" s="230">
        <v>4.0201827595095372</v>
      </c>
      <c r="X145" s="230">
        <v>3.6187761518125021</v>
      </c>
      <c r="Y145" s="230">
        <v>3.4928843308215578</v>
      </c>
      <c r="DA145" s="71" t="s">
        <v>921</v>
      </c>
    </row>
    <row r="146" spans="1:105" ht="12" customHeight="1" x14ac:dyDescent="0.25">
      <c r="A146" s="60" t="s">
        <v>629</v>
      </c>
      <c r="B146" s="262">
        <v>11.765099697702899</v>
      </c>
      <c r="C146" s="262">
        <v>11.18391934854041</v>
      </c>
      <c r="D146" s="262">
        <v>9.4746244204402021</v>
      </c>
      <c r="E146" s="262">
        <v>13.58035769125533</v>
      </c>
      <c r="F146" s="262">
        <v>11.18559759808865</v>
      </c>
      <c r="G146" s="262">
        <v>11.6987974359338</v>
      </c>
      <c r="H146" s="262">
        <v>13.08954223127736</v>
      </c>
      <c r="I146" s="262">
        <v>12.29310452091031</v>
      </c>
      <c r="J146" s="262">
        <v>10.194443202208531</v>
      </c>
      <c r="K146" s="262">
        <v>9.4312955880220635</v>
      </c>
      <c r="L146" s="262">
        <v>9.3521988420038458</v>
      </c>
      <c r="M146" s="262">
        <v>9.8609204704889173</v>
      </c>
      <c r="N146" s="262">
        <v>9.3139459223831622</v>
      </c>
      <c r="O146" s="262">
        <v>10.667543300345089</v>
      </c>
      <c r="P146" s="262">
        <v>10.168576776352211</v>
      </c>
      <c r="Q146" s="262">
        <v>10.684961891249699</v>
      </c>
      <c r="R146" s="262">
        <v>12.657906660076749</v>
      </c>
      <c r="S146" s="262">
        <v>15.549350133092791</v>
      </c>
      <c r="T146" s="262">
        <v>14.527442008715839</v>
      </c>
      <c r="U146" s="262">
        <v>14.20611763563582</v>
      </c>
      <c r="V146" s="262">
        <v>12.783893756038269</v>
      </c>
      <c r="W146" s="262">
        <v>15.560293355798001</v>
      </c>
      <c r="X146" s="262">
        <v>14.6337623187829</v>
      </c>
      <c r="Y146" s="262">
        <v>14.320310747775929</v>
      </c>
      <c r="DA146" s="72" t="s">
        <v>922</v>
      </c>
    </row>
    <row r="147" spans="1:105" ht="12" customHeight="1" x14ac:dyDescent="0.25">
      <c r="A147" s="64" t="s">
        <v>28</v>
      </c>
      <c r="B147" s="229">
        <v>3.683557215351112</v>
      </c>
      <c r="C147" s="229">
        <v>2.5178052701008058</v>
      </c>
      <c r="D147" s="229">
        <v>2.5218711377739891</v>
      </c>
      <c r="E147" s="229">
        <v>3.6566681856881731</v>
      </c>
      <c r="F147" s="229">
        <v>0.39661929139869828</v>
      </c>
      <c r="G147" s="229">
        <v>0</v>
      </c>
      <c r="H147" s="229">
        <v>2.1933879546778958</v>
      </c>
      <c r="I147" s="229">
        <v>1.332978737688493</v>
      </c>
      <c r="J147" s="229">
        <v>2.759906979818076</v>
      </c>
      <c r="K147" s="229">
        <v>2.297904397459511</v>
      </c>
      <c r="L147" s="229">
        <v>1.958695135819406</v>
      </c>
      <c r="M147" s="229">
        <v>2.2163847560654659</v>
      </c>
      <c r="N147" s="229">
        <v>2.6664915921335441</v>
      </c>
      <c r="O147" s="229">
        <v>1.92267589645659</v>
      </c>
      <c r="P147" s="229">
        <v>2.1335398427057788</v>
      </c>
      <c r="Q147" s="229">
        <v>2.0679068860007201</v>
      </c>
      <c r="R147" s="229">
        <v>1.9504854817878809</v>
      </c>
      <c r="S147" s="229">
        <v>2.4207470764788792</v>
      </c>
      <c r="T147" s="229">
        <v>2.2854582713414349</v>
      </c>
      <c r="U147" s="229">
        <v>2.4258742455150961</v>
      </c>
      <c r="V147" s="229">
        <v>2.4371625070273191</v>
      </c>
      <c r="W147" s="229">
        <v>2.5245919115828932</v>
      </c>
      <c r="X147" s="229">
        <v>2.3149005395057869</v>
      </c>
      <c r="Y147" s="229">
        <v>2.198571648610566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0.22105369224720861</v>
      </c>
      <c r="C150" s="229">
        <v>0.2199861290322806</v>
      </c>
      <c r="D150" s="229">
        <v>0.170394640282793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7.8604887901045792</v>
      </c>
      <c r="C153" s="229">
        <v>8.4461279494073249</v>
      </c>
      <c r="D153" s="229">
        <v>6.7823586423834206</v>
      </c>
      <c r="E153" s="229">
        <v>9.9236895055671557</v>
      </c>
      <c r="F153" s="229">
        <v>10.78897830668995</v>
      </c>
      <c r="G153" s="229">
        <v>11.6987974359338</v>
      </c>
      <c r="H153" s="229">
        <v>10.896154276599461</v>
      </c>
      <c r="I153" s="229">
        <v>10.96012578322182</v>
      </c>
      <c r="J153" s="229">
        <v>7.434536222390455</v>
      </c>
      <c r="K153" s="229">
        <v>7.1333911905625538</v>
      </c>
      <c r="L153" s="229">
        <v>7.3935037061844397</v>
      </c>
      <c r="M153" s="229">
        <v>7.6445357144234514</v>
      </c>
      <c r="N153" s="229">
        <v>6.6474543302496194</v>
      </c>
      <c r="O153" s="229">
        <v>8.744867403888497</v>
      </c>
      <c r="P153" s="229">
        <v>8.0350369336464329</v>
      </c>
      <c r="Q153" s="229">
        <v>8.6170550052489752</v>
      </c>
      <c r="R153" s="229">
        <v>10.70742117828887</v>
      </c>
      <c r="S153" s="229">
        <v>13.12860305661391</v>
      </c>
      <c r="T153" s="229">
        <v>12.241983737374399</v>
      </c>
      <c r="U153" s="229">
        <v>11.780243390120731</v>
      </c>
      <c r="V153" s="229">
        <v>10.346731249010951</v>
      </c>
      <c r="W153" s="229">
        <v>13.03570144421511</v>
      </c>
      <c r="X153" s="229">
        <v>12.31886177927711</v>
      </c>
      <c r="Y153" s="229">
        <v>12.12173909916536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5.8906000000000001</v>
      </c>
      <c r="C158" s="279">
        <v>6.1042399999999999</v>
      </c>
      <c r="D158" s="279">
        <v>5.7933199999999996</v>
      </c>
      <c r="E158" s="279">
        <v>5.4143600000000003</v>
      </c>
      <c r="F158" s="279">
        <v>5.6364800000000006</v>
      </c>
      <c r="G158" s="279">
        <v>6.7955199999999998</v>
      </c>
      <c r="H158" s="279">
        <v>8.1859800000000007</v>
      </c>
      <c r="I158" s="279">
        <v>7.4545199999999996</v>
      </c>
      <c r="J158" s="279">
        <v>8.8117999999999999</v>
      </c>
      <c r="K158" s="279">
        <v>7.4733999999999998</v>
      </c>
      <c r="L158" s="279">
        <v>8.4947599999999994</v>
      </c>
      <c r="M158" s="279">
        <v>8.0581199999999988</v>
      </c>
      <c r="N158" s="279">
        <v>9.6860400000000002</v>
      </c>
      <c r="O158" s="279">
        <v>9.1743600000000001</v>
      </c>
      <c r="P158" s="279">
        <v>9.4535999999999998</v>
      </c>
      <c r="Q158" s="279">
        <v>9.2218</v>
      </c>
      <c r="R158" s="279">
        <v>9.8533200000000001</v>
      </c>
      <c r="S158" s="279">
        <v>11.709160000000001</v>
      </c>
      <c r="T158" s="279">
        <v>10.69384</v>
      </c>
      <c r="U158" s="279">
        <v>11.176959999999999</v>
      </c>
      <c r="V158" s="279">
        <v>9.6059199999999993</v>
      </c>
      <c r="W158" s="279">
        <v>10.64772</v>
      </c>
      <c r="X158" s="279">
        <v>9.8632799999999996</v>
      </c>
      <c r="Y158" s="279">
        <v>10.20852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0.99999999999999978</v>
      </c>
      <c r="C187" s="232">
        <f t="shared" si="28"/>
        <v>1.0000000000000002</v>
      </c>
      <c r="D187" s="232">
        <f t="shared" si="28"/>
        <v>0.99999999999999989</v>
      </c>
      <c r="E187" s="232">
        <f t="shared" si="28"/>
        <v>0.99999999999999978</v>
      </c>
      <c r="F187" s="232">
        <f t="shared" si="28"/>
        <v>0.99999999999999989</v>
      </c>
      <c r="G187" s="232">
        <f t="shared" si="28"/>
        <v>1.0000000000000002</v>
      </c>
      <c r="H187" s="232">
        <f t="shared" si="28"/>
        <v>1.0000000000000002</v>
      </c>
      <c r="I187" s="232">
        <f t="shared" si="28"/>
        <v>1.0000000000000002</v>
      </c>
      <c r="J187" s="232">
        <f t="shared" si="28"/>
        <v>0.99999999999999989</v>
      </c>
      <c r="K187" s="232">
        <f t="shared" si="28"/>
        <v>0.99999999999999978</v>
      </c>
      <c r="L187" s="232">
        <f t="shared" si="28"/>
        <v>0.99999999999999967</v>
      </c>
      <c r="M187" s="232">
        <f t="shared" si="28"/>
        <v>1.0000000000000002</v>
      </c>
      <c r="N187" s="232">
        <f t="shared" si="28"/>
        <v>0.99999999999999989</v>
      </c>
      <c r="O187" s="232">
        <f t="shared" si="28"/>
        <v>1.0000000000000002</v>
      </c>
      <c r="P187" s="232">
        <f t="shared" si="28"/>
        <v>1.0000000000000004</v>
      </c>
      <c r="Q187" s="232">
        <f t="shared" si="28"/>
        <v>1.0000000000000004</v>
      </c>
      <c r="R187" s="232">
        <f t="shared" si="28"/>
        <v>1.0000000000000002</v>
      </c>
      <c r="S187" s="232">
        <f t="shared" si="28"/>
        <v>1.0000000000000002</v>
      </c>
      <c r="T187" s="232">
        <f t="shared" si="28"/>
        <v>1</v>
      </c>
      <c r="U187" s="232">
        <f t="shared" si="28"/>
        <v>1</v>
      </c>
      <c r="V187" s="232">
        <f t="shared" si="28"/>
        <v>1.0000000000000002</v>
      </c>
      <c r="W187" s="232">
        <f t="shared" si="28"/>
        <v>1</v>
      </c>
      <c r="X187" s="232">
        <f t="shared" si="28"/>
        <v>0.99999999999999989</v>
      </c>
      <c r="Y187" s="232">
        <f t="shared" si="28"/>
        <v>0.99999999999999967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2.7270323903846941E-3</v>
      </c>
      <c r="C192" s="300">
        <f t="shared" si="33"/>
        <v>2.8165957283094569E-3</v>
      </c>
      <c r="D192" s="300">
        <f t="shared" si="33"/>
        <v>2.9078189645771152E-3</v>
      </c>
      <c r="E192" s="300">
        <f t="shared" si="33"/>
        <v>2.7245524604302255E-3</v>
      </c>
      <c r="F192" s="300">
        <f t="shared" si="33"/>
        <v>2.7791552873124375E-3</v>
      </c>
      <c r="G192" s="300">
        <f t="shared" si="33"/>
        <v>2.7528731854035587E-3</v>
      </c>
      <c r="H192" s="300">
        <f t="shared" si="33"/>
        <v>2.6547912730313446E-3</v>
      </c>
      <c r="I192" s="300">
        <f t="shared" si="33"/>
        <v>2.7751904592509986E-3</v>
      </c>
      <c r="J192" s="300">
        <f t="shared" si="33"/>
        <v>2.5864765843727888E-3</v>
      </c>
      <c r="K192" s="300">
        <f t="shared" si="33"/>
        <v>2.5387589971025367E-3</v>
      </c>
      <c r="L192" s="300">
        <f t="shared" si="33"/>
        <v>2.5792976167702199E-3</v>
      </c>
      <c r="M192" s="300">
        <f t="shared" si="33"/>
        <v>2.3863024015026062E-3</v>
      </c>
      <c r="N192" s="300">
        <f t="shared" si="33"/>
        <v>2.1332250967213647E-3</v>
      </c>
      <c r="O192" s="300">
        <f t="shared" si="33"/>
        <v>2.171498197117633E-3</v>
      </c>
      <c r="P192" s="300">
        <f t="shared" si="33"/>
        <v>2.0175830610960881E-3</v>
      </c>
      <c r="Q192" s="300">
        <f t="shared" si="33"/>
        <v>1.975452376091594E-3</v>
      </c>
      <c r="R192" s="300">
        <f t="shared" si="33"/>
        <v>1.9076054255845216E-3</v>
      </c>
      <c r="S192" s="300">
        <f t="shared" si="33"/>
        <v>1.8934610614392334E-3</v>
      </c>
      <c r="T192" s="300">
        <f t="shared" si="33"/>
        <v>1.7508308796880803E-3</v>
      </c>
      <c r="U192" s="300">
        <f t="shared" si="33"/>
        <v>1.622480334959913E-3</v>
      </c>
      <c r="V192" s="300">
        <f t="shared" si="33"/>
        <v>1.482308948233064E-3</v>
      </c>
      <c r="W192" s="300">
        <f t="shared" si="33"/>
        <v>1.4366029669570727E-3</v>
      </c>
      <c r="X192" s="300">
        <f t="shared" si="33"/>
        <v>1.0515992230604849E-3</v>
      </c>
      <c r="Y192" s="300">
        <f t="shared" si="33"/>
        <v>8.3324813929792495E-4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0.23591074065725209</v>
      </c>
      <c r="C193" s="301">
        <f t="shared" si="34"/>
        <v>0.24427067995562121</v>
      </c>
      <c r="D193" s="301">
        <f t="shared" si="34"/>
        <v>0.25377441677828538</v>
      </c>
      <c r="E193" s="301">
        <f t="shared" si="34"/>
        <v>0.23913837783545366</v>
      </c>
      <c r="F193" s="301">
        <f t="shared" si="34"/>
        <v>0.24527559902551963</v>
      </c>
      <c r="G193" s="301">
        <f t="shared" si="34"/>
        <v>0.24445583056605491</v>
      </c>
      <c r="H193" s="301">
        <f t="shared" si="34"/>
        <v>0.23844091867785361</v>
      </c>
      <c r="I193" s="301">
        <f t="shared" si="34"/>
        <v>0.24165308774977701</v>
      </c>
      <c r="J193" s="301">
        <f t="shared" si="34"/>
        <v>0.22747203283797354</v>
      </c>
      <c r="K193" s="301">
        <f t="shared" si="34"/>
        <v>0.22821621179814361</v>
      </c>
      <c r="L193" s="301">
        <f t="shared" si="34"/>
        <v>0.23870548145275824</v>
      </c>
      <c r="M193" s="301">
        <f t="shared" si="34"/>
        <v>0.23015751335472795</v>
      </c>
      <c r="N193" s="301">
        <f t="shared" si="34"/>
        <v>0.21231880158116495</v>
      </c>
      <c r="O193" s="301">
        <f t="shared" si="34"/>
        <v>0.22698833760298345</v>
      </c>
      <c r="P193" s="301">
        <f t="shared" si="34"/>
        <v>0.21783958492642647</v>
      </c>
      <c r="Q193" s="301">
        <f t="shared" si="34"/>
        <v>0.22187095058609291</v>
      </c>
      <c r="R193" s="301">
        <f t="shared" si="34"/>
        <v>0.22678213141034584</v>
      </c>
      <c r="S193" s="301">
        <f t="shared" si="34"/>
        <v>0.23061119574562955</v>
      </c>
      <c r="T193" s="301">
        <f t="shared" si="34"/>
        <v>0.22763627906133713</v>
      </c>
      <c r="U193" s="301">
        <f t="shared" si="34"/>
        <v>0.22702478638088661</v>
      </c>
      <c r="V193" s="301">
        <f t="shared" si="34"/>
        <v>0.22556684899040233</v>
      </c>
      <c r="W193" s="301">
        <f t="shared" si="34"/>
        <v>0.22814902599617623</v>
      </c>
      <c r="X193" s="301">
        <f t="shared" si="34"/>
        <v>0.2258126264043083</v>
      </c>
      <c r="Y193" s="301">
        <f t="shared" si="34"/>
        <v>0.22510520092579928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0.23591074065725209</v>
      </c>
      <c r="C194" s="302">
        <f t="shared" si="35"/>
        <v>0.24427067995562121</v>
      </c>
      <c r="D194" s="302">
        <f t="shared" si="35"/>
        <v>0.25377441677828538</v>
      </c>
      <c r="E194" s="302">
        <f t="shared" si="35"/>
        <v>0.23913837783545366</v>
      </c>
      <c r="F194" s="302">
        <f t="shared" si="35"/>
        <v>0.24527559902551963</v>
      </c>
      <c r="G194" s="302">
        <f t="shared" si="35"/>
        <v>0.24445583056605491</v>
      </c>
      <c r="H194" s="302">
        <f t="shared" si="35"/>
        <v>0.23844091867785361</v>
      </c>
      <c r="I194" s="302">
        <f t="shared" si="35"/>
        <v>0.24165308774977701</v>
      </c>
      <c r="J194" s="302">
        <f t="shared" si="35"/>
        <v>0.22747203283797354</v>
      </c>
      <c r="K194" s="302">
        <f t="shared" si="35"/>
        <v>0.22821621179814361</v>
      </c>
      <c r="L194" s="302">
        <f t="shared" si="35"/>
        <v>0.23870548145275824</v>
      </c>
      <c r="M194" s="302">
        <f t="shared" si="35"/>
        <v>0.23015751335472795</v>
      </c>
      <c r="N194" s="302">
        <f t="shared" si="35"/>
        <v>0.21231880158116495</v>
      </c>
      <c r="O194" s="302">
        <f t="shared" si="35"/>
        <v>0.22698833760298345</v>
      </c>
      <c r="P194" s="302">
        <f t="shared" si="35"/>
        <v>0.21783958492642647</v>
      </c>
      <c r="Q194" s="302">
        <f t="shared" si="35"/>
        <v>0.22187095058609291</v>
      </c>
      <c r="R194" s="302">
        <f t="shared" si="35"/>
        <v>0.22678213141034584</v>
      </c>
      <c r="S194" s="302">
        <f t="shared" si="35"/>
        <v>0.23061119574562955</v>
      </c>
      <c r="T194" s="302">
        <f t="shared" si="35"/>
        <v>0.22763627906133713</v>
      </c>
      <c r="U194" s="302">
        <f t="shared" si="35"/>
        <v>0.22702478638088661</v>
      </c>
      <c r="V194" s="302">
        <f t="shared" si="35"/>
        <v>0.22556684899040233</v>
      </c>
      <c r="W194" s="302">
        <f t="shared" si="35"/>
        <v>0.22814902599617623</v>
      </c>
      <c r="X194" s="302">
        <f t="shared" si="35"/>
        <v>0.2258126264043083</v>
      </c>
      <c r="Y194" s="302">
        <f t="shared" si="35"/>
        <v>0.22510520092579928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0.45246033760329046</v>
      </c>
      <c r="C196" s="301">
        <f t="shared" si="37"/>
        <v>0.46849411778110234</v>
      </c>
      <c r="D196" s="301">
        <f t="shared" si="37"/>
        <v>0.48672162179086181</v>
      </c>
      <c r="E196" s="301">
        <f t="shared" si="37"/>
        <v>0.45865072047115546</v>
      </c>
      <c r="F196" s="301">
        <f t="shared" si="37"/>
        <v>0.47042148242911874</v>
      </c>
      <c r="G196" s="301">
        <f t="shared" si="37"/>
        <v>0.46884922373122057</v>
      </c>
      <c r="H196" s="301">
        <f t="shared" si="37"/>
        <v>0.45731304247890697</v>
      </c>
      <c r="I196" s="301">
        <f t="shared" si="37"/>
        <v>0.46347375859836892</v>
      </c>
      <c r="J196" s="301">
        <f t="shared" si="37"/>
        <v>0.4362754848992178</v>
      </c>
      <c r="K196" s="301">
        <f t="shared" si="37"/>
        <v>0.43770276821246479</v>
      </c>
      <c r="L196" s="301">
        <f t="shared" si="37"/>
        <v>0.45782045541872124</v>
      </c>
      <c r="M196" s="301">
        <f t="shared" si="37"/>
        <v>0.44142604912470634</v>
      </c>
      <c r="N196" s="301">
        <f t="shared" si="37"/>
        <v>0.40721264481345171</v>
      </c>
      <c r="O196" s="301">
        <f t="shared" si="37"/>
        <v>0.43534779119306871</v>
      </c>
      <c r="P196" s="301">
        <f t="shared" si="37"/>
        <v>0.41780112200305469</v>
      </c>
      <c r="Q196" s="301">
        <f t="shared" si="37"/>
        <v>0.42553300001036032</v>
      </c>
      <c r="R196" s="301">
        <f t="shared" si="37"/>
        <v>0.43495230210564179</v>
      </c>
      <c r="S196" s="301">
        <f t="shared" si="37"/>
        <v>0.44229618029033341</v>
      </c>
      <c r="T196" s="301">
        <f t="shared" si="37"/>
        <v>0.43659049769374386</v>
      </c>
      <c r="U196" s="301">
        <f t="shared" si="37"/>
        <v>0.43541769740551728</v>
      </c>
      <c r="V196" s="301">
        <f t="shared" si="37"/>
        <v>0.43262147523239725</v>
      </c>
      <c r="W196" s="301">
        <f t="shared" si="37"/>
        <v>0.43757391053283723</v>
      </c>
      <c r="X196" s="301">
        <f t="shared" si="37"/>
        <v>0.4330928591607483</v>
      </c>
      <c r="Y196" s="301">
        <f t="shared" si="37"/>
        <v>0.43173606646049362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0.45246033760329046</v>
      </c>
      <c r="C197" s="302">
        <f t="shared" si="38"/>
        <v>0.46849411778110234</v>
      </c>
      <c r="D197" s="302">
        <f t="shared" si="38"/>
        <v>0.48672162179086181</v>
      </c>
      <c r="E197" s="302">
        <f t="shared" si="38"/>
        <v>0.45865072047115546</v>
      </c>
      <c r="F197" s="302">
        <f t="shared" si="38"/>
        <v>0.47042148242911874</v>
      </c>
      <c r="G197" s="302">
        <f t="shared" si="38"/>
        <v>0.46884922373122057</v>
      </c>
      <c r="H197" s="302">
        <f t="shared" si="38"/>
        <v>0.45731304247890697</v>
      </c>
      <c r="I197" s="302">
        <f t="shared" si="38"/>
        <v>0.46347375859836892</v>
      </c>
      <c r="J197" s="302">
        <f t="shared" si="38"/>
        <v>0.4362754848992178</v>
      </c>
      <c r="K197" s="302">
        <f t="shared" si="38"/>
        <v>0.43770276821246479</v>
      </c>
      <c r="L197" s="302">
        <f t="shared" si="38"/>
        <v>0.45782045541872124</v>
      </c>
      <c r="M197" s="302">
        <f t="shared" si="38"/>
        <v>0.44142604912470634</v>
      </c>
      <c r="N197" s="302">
        <f t="shared" si="38"/>
        <v>0.40721264481345171</v>
      </c>
      <c r="O197" s="302">
        <f t="shared" si="38"/>
        <v>0.43534779119306871</v>
      </c>
      <c r="P197" s="302">
        <f t="shared" si="38"/>
        <v>0.41780112200305469</v>
      </c>
      <c r="Q197" s="302">
        <f t="shared" si="38"/>
        <v>0.42553300001036032</v>
      </c>
      <c r="R197" s="302">
        <f t="shared" si="38"/>
        <v>0.43495230210564179</v>
      </c>
      <c r="S197" s="302">
        <f t="shared" si="38"/>
        <v>0.44229618029033341</v>
      </c>
      <c r="T197" s="302">
        <f t="shared" si="38"/>
        <v>0.43659049769374386</v>
      </c>
      <c r="U197" s="302">
        <f t="shared" si="38"/>
        <v>0.43541769740551728</v>
      </c>
      <c r="V197" s="302">
        <f t="shared" si="38"/>
        <v>0.43262147523239725</v>
      </c>
      <c r="W197" s="302">
        <f t="shared" si="38"/>
        <v>0.43757391053283723</v>
      </c>
      <c r="X197" s="302">
        <f t="shared" si="38"/>
        <v>0.4330928591607483</v>
      </c>
      <c r="Y197" s="302">
        <f t="shared" si="38"/>
        <v>0.43173606646049362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0.30890188934907259</v>
      </c>
      <c r="C199" s="301">
        <f t="shared" si="40"/>
        <v>0.28441860653496714</v>
      </c>
      <c r="D199" s="301">
        <f t="shared" si="40"/>
        <v>0.25659614246627566</v>
      </c>
      <c r="E199" s="301">
        <f t="shared" si="40"/>
        <v>0.29948634923296052</v>
      </c>
      <c r="F199" s="301">
        <f t="shared" si="40"/>
        <v>0.28152376325804906</v>
      </c>
      <c r="G199" s="301">
        <f t="shared" si="40"/>
        <v>0.28394207251732112</v>
      </c>
      <c r="H199" s="301">
        <f t="shared" si="40"/>
        <v>0.30159124757020828</v>
      </c>
      <c r="I199" s="301">
        <f t="shared" si="40"/>
        <v>0.29209796319260334</v>
      </c>
      <c r="J199" s="301">
        <f t="shared" si="40"/>
        <v>0.33366600567843568</v>
      </c>
      <c r="K199" s="301">
        <f t="shared" si="40"/>
        <v>0.33154226099228895</v>
      </c>
      <c r="L199" s="301">
        <f t="shared" si="40"/>
        <v>0.30089476551175004</v>
      </c>
      <c r="M199" s="301">
        <f t="shared" si="40"/>
        <v>0.3260301351190632</v>
      </c>
      <c r="N199" s="301">
        <f t="shared" si="40"/>
        <v>0.37833532850866181</v>
      </c>
      <c r="O199" s="301">
        <f t="shared" si="40"/>
        <v>0.33549237300683049</v>
      </c>
      <c r="P199" s="301">
        <f t="shared" si="40"/>
        <v>0.36234171000942306</v>
      </c>
      <c r="Q199" s="301">
        <f t="shared" si="40"/>
        <v>0.35062059702745552</v>
      </c>
      <c r="R199" s="301">
        <f t="shared" si="40"/>
        <v>0.33635796105842808</v>
      </c>
      <c r="S199" s="301">
        <f t="shared" si="40"/>
        <v>0.32519916290259809</v>
      </c>
      <c r="T199" s="301">
        <f t="shared" si="40"/>
        <v>0.33402239236523096</v>
      </c>
      <c r="U199" s="301">
        <f t="shared" si="40"/>
        <v>0.33593503587863616</v>
      </c>
      <c r="V199" s="301">
        <f t="shared" si="40"/>
        <v>0.34032936682896758</v>
      </c>
      <c r="W199" s="301">
        <f t="shared" si="40"/>
        <v>0.33284046050402943</v>
      </c>
      <c r="X199" s="301">
        <f t="shared" si="40"/>
        <v>0.34004291521188279</v>
      </c>
      <c r="Y199" s="301">
        <f t="shared" si="40"/>
        <v>0.34232548447440886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0.10302928598501564</v>
      </c>
      <c r="C200" s="302">
        <f t="shared" si="41"/>
        <v>0.10839892088162816</v>
      </c>
      <c r="D200" s="302">
        <f t="shared" si="41"/>
        <v>0.11420540405271475</v>
      </c>
      <c r="E200" s="302">
        <f t="shared" si="41"/>
        <v>0.10428524168105452</v>
      </c>
      <c r="F200" s="302">
        <f t="shared" si="41"/>
        <v>0.10620382670866788</v>
      </c>
      <c r="G200" s="302">
        <f t="shared" si="41"/>
        <v>0.10543719553262884</v>
      </c>
      <c r="H200" s="302">
        <f t="shared" si="41"/>
        <v>0.10301700328901785</v>
      </c>
      <c r="I200" s="302">
        <f t="shared" si="41"/>
        <v>0.10417883584151387</v>
      </c>
      <c r="J200" s="302">
        <f t="shared" si="41"/>
        <v>9.828940226350022E-2</v>
      </c>
      <c r="K200" s="302">
        <f t="shared" si="41"/>
        <v>9.8161025353187395E-2</v>
      </c>
      <c r="L200" s="302">
        <f t="shared" si="41"/>
        <v>0.10332848118542286</v>
      </c>
      <c r="M200" s="302">
        <f t="shared" si="41"/>
        <v>9.8571081691633824E-2</v>
      </c>
      <c r="N200" s="302">
        <f t="shared" si="41"/>
        <v>9.0893831722262189E-2</v>
      </c>
      <c r="O200" s="302">
        <f t="shared" si="41"/>
        <v>9.6962837586064471E-2</v>
      </c>
      <c r="P200" s="302">
        <f t="shared" si="41"/>
        <v>9.2676365299074984E-2</v>
      </c>
      <c r="Q200" s="302">
        <f t="shared" si="41"/>
        <v>9.4491775478510315E-2</v>
      </c>
      <c r="R200" s="302">
        <f t="shared" si="41"/>
        <v>9.6454248921499439E-2</v>
      </c>
      <c r="S200" s="302">
        <f t="shared" si="41"/>
        <v>9.7991789160466664E-2</v>
      </c>
      <c r="T200" s="302">
        <f t="shared" si="41"/>
        <v>9.6579241012379177E-2</v>
      </c>
      <c r="U200" s="302">
        <f t="shared" si="41"/>
        <v>9.6364638493791233E-2</v>
      </c>
      <c r="V200" s="302">
        <f t="shared" si="41"/>
        <v>9.5760612272424384E-2</v>
      </c>
      <c r="W200" s="302">
        <f t="shared" si="41"/>
        <v>9.6706692243105824E-2</v>
      </c>
      <c r="X200" s="302">
        <f t="shared" si="41"/>
        <v>9.5862968621675274E-2</v>
      </c>
      <c r="Y200" s="302">
        <f t="shared" si="41"/>
        <v>9.5539061877891615E-2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0.20587260336405694</v>
      </c>
      <c r="C201" s="302">
        <f t="shared" si="42"/>
        <v>0.17601968565333898</v>
      </c>
      <c r="D201" s="302">
        <f t="shared" si="42"/>
        <v>0.14239073841356087</v>
      </c>
      <c r="E201" s="302">
        <f t="shared" si="42"/>
        <v>0.19520110755190598</v>
      </c>
      <c r="F201" s="302">
        <f t="shared" si="42"/>
        <v>0.17531993654938119</v>
      </c>
      <c r="G201" s="302">
        <f t="shared" si="42"/>
        <v>0.17850487698469228</v>
      </c>
      <c r="H201" s="302">
        <f t="shared" si="42"/>
        <v>0.19857424428119039</v>
      </c>
      <c r="I201" s="302">
        <f t="shared" si="42"/>
        <v>0.18791912735108948</v>
      </c>
      <c r="J201" s="302">
        <f t="shared" si="42"/>
        <v>0.23537660341493546</v>
      </c>
      <c r="K201" s="302">
        <f t="shared" si="42"/>
        <v>0.23338123563910157</v>
      </c>
      <c r="L201" s="302">
        <f t="shared" si="42"/>
        <v>0.1975662843263272</v>
      </c>
      <c r="M201" s="302">
        <f t="shared" si="42"/>
        <v>0.22745905342742936</v>
      </c>
      <c r="N201" s="302">
        <f t="shared" si="42"/>
        <v>0.28744149678639963</v>
      </c>
      <c r="O201" s="302">
        <f t="shared" si="42"/>
        <v>0.23852953542076602</v>
      </c>
      <c r="P201" s="302">
        <f t="shared" si="42"/>
        <v>0.26966534471034809</v>
      </c>
      <c r="Q201" s="302">
        <f t="shared" si="42"/>
        <v>0.25612882154894523</v>
      </c>
      <c r="R201" s="302">
        <f t="shared" si="42"/>
        <v>0.23990371213692863</v>
      </c>
      <c r="S201" s="302">
        <f t="shared" si="42"/>
        <v>0.22720737374213137</v>
      </c>
      <c r="T201" s="302">
        <f t="shared" si="42"/>
        <v>0.23744315135285174</v>
      </c>
      <c r="U201" s="302">
        <f t="shared" si="42"/>
        <v>0.23957039738484495</v>
      </c>
      <c r="V201" s="302">
        <f t="shared" si="42"/>
        <v>0.2445687545565432</v>
      </c>
      <c r="W201" s="302">
        <f t="shared" si="42"/>
        <v>0.23613376826092364</v>
      </c>
      <c r="X201" s="302">
        <f t="shared" si="42"/>
        <v>0.2441799465902075</v>
      </c>
      <c r="Y201" s="302">
        <f t="shared" si="42"/>
        <v>0.24678642259651729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1.0000000000000002</v>
      </c>
      <c r="F204" s="232">
        <f t="shared" si="44"/>
        <v>0.99999999999999989</v>
      </c>
      <c r="G204" s="232">
        <f t="shared" si="44"/>
        <v>0.99999999999999978</v>
      </c>
      <c r="H204" s="232">
        <f t="shared" si="44"/>
        <v>0.99999999999999978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0.99999999999999978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1</v>
      </c>
      <c r="Q204" s="232">
        <f t="shared" si="44"/>
        <v>1</v>
      </c>
      <c r="R204" s="232">
        <f t="shared" si="44"/>
        <v>1</v>
      </c>
      <c r="S204" s="232">
        <f t="shared" si="44"/>
        <v>1.0000000000000002</v>
      </c>
      <c r="T204" s="232">
        <f t="shared" si="44"/>
        <v>1.0000000000000002</v>
      </c>
      <c r="U204" s="232">
        <f t="shared" si="44"/>
        <v>1</v>
      </c>
      <c r="V204" s="232">
        <f t="shared" si="44"/>
        <v>1</v>
      </c>
      <c r="W204" s="232">
        <f t="shared" si="44"/>
        <v>1</v>
      </c>
      <c r="X204" s="232">
        <f t="shared" si="44"/>
        <v>1</v>
      </c>
      <c r="Y204" s="232">
        <f t="shared" si="44"/>
        <v>0.99999999999999978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2.1706416407186028E-3</v>
      </c>
      <c r="C209" s="300">
        <f t="shared" si="49"/>
        <v>2.3184020877871372E-3</v>
      </c>
      <c r="D209" s="300">
        <f t="shared" si="49"/>
        <v>2.3452451294284542E-3</v>
      </c>
      <c r="E209" s="300">
        <f t="shared" si="49"/>
        <v>2.2346225603118957E-3</v>
      </c>
      <c r="F209" s="300">
        <f t="shared" si="49"/>
        <v>2.4851666831305851E-3</v>
      </c>
      <c r="G209" s="300">
        <f t="shared" si="49"/>
        <v>2.4808565562628748E-3</v>
      </c>
      <c r="H209" s="300">
        <f t="shared" si="49"/>
        <v>2.2316360044331929E-3</v>
      </c>
      <c r="I209" s="300">
        <f t="shared" si="49"/>
        <v>2.3936378621233936E-3</v>
      </c>
      <c r="J209" s="300">
        <f t="shared" si="49"/>
        <v>2.0273458008625636E-3</v>
      </c>
      <c r="K209" s="300">
        <f t="shared" si="49"/>
        <v>2.0339049814211657E-3</v>
      </c>
      <c r="L209" s="300">
        <f t="shared" si="49"/>
        <v>2.0746185214654844E-3</v>
      </c>
      <c r="M209" s="300">
        <f t="shared" si="49"/>
        <v>1.9242448469839054E-3</v>
      </c>
      <c r="N209" s="300">
        <f t="shared" si="49"/>
        <v>1.6286983442568444E-3</v>
      </c>
      <c r="O209" s="300">
        <f t="shared" si="49"/>
        <v>1.7799392254925863E-3</v>
      </c>
      <c r="P209" s="300">
        <f t="shared" si="49"/>
        <v>1.6219448655290128E-3</v>
      </c>
      <c r="Q209" s="300">
        <f t="shared" si="49"/>
        <v>1.6113317328241194E-3</v>
      </c>
      <c r="R209" s="300">
        <f t="shared" si="49"/>
        <v>1.5971414778021054E-3</v>
      </c>
      <c r="S209" s="300">
        <f t="shared" si="49"/>
        <v>1.5870413213578661E-3</v>
      </c>
      <c r="T209" s="300">
        <f t="shared" si="49"/>
        <v>1.4711301585288335E-3</v>
      </c>
      <c r="U209" s="300">
        <f t="shared" si="49"/>
        <v>1.3479992706001149E-3</v>
      </c>
      <c r="V209" s="300">
        <f t="shared" si="49"/>
        <v>1.2258961455742022E-3</v>
      </c>
      <c r="W209" s="300">
        <f t="shared" si="49"/>
        <v>1.2114379170855847E-3</v>
      </c>
      <c r="X209" s="300">
        <f t="shared" si="49"/>
        <v>8.9059915161316988E-4</v>
      </c>
      <c r="Y209" s="300">
        <f t="shared" si="49"/>
        <v>7.0460875828008934E-4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0.59676266492578933</v>
      </c>
      <c r="C210" s="301">
        <f t="shared" si="50"/>
        <v>0.58985585430354459</v>
      </c>
      <c r="D210" s="301">
        <f t="shared" si="50"/>
        <v>0.60608453832757592</v>
      </c>
      <c r="E210" s="301">
        <f t="shared" si="50"/>
        <v>0.5969387993131211</v>
      </c>
      <c r="F210" s="301">
        <f t="shared" si="50"/>
        <v>0.55733189916266834</v>
      </c>
      <c r="G210" s="301">
        <f t="shared" si="50"/>
        <v>0.54577707067044556</v>
      </c>
      <c r="H210" s="301">
        <f t="shared" si="50"/>
        <v>0.56482156588460897</v>
      </c>
      <c r="I210" s="301">
        <f t="shared" si="50"/>
        <v>0.55934992823595786</v>
      </c>
      <c r="J210" s="301">
        <f t="shared" si="50"/>
        <v>0.55646572004784089</v>
      </c>
      <c r="K210" s="301">
        <f t="shared" si="50"/>
        <v>0.55489095348882467</v>
      </c>
      <c r="L210" s="301">
        <f t="shared" si="50"/>
        <v>0.5593820171598356</v>
      </c>
      <c r="M210" s="301">
        <f t="shared" si="50"/>
        <v>0.55209745097464735</v>
      </c>
      <c r="N210" s="301">
        <f t="shared" si="50"/>
        <v>0.52282024682234929</v>
      </c>
      <c r="O210" s="301">
        <f t="shared" si="50"/>
        <v>0.53489715312406139</v>
      </c>
      <c r="P210" s="301">
        <f t="shared" si="50"/>
        <v>0.52051615585454358</v>
      </c>
      <c r="Q210" s="301">
        <f t="shared" si="50"/>
        <v>0.52822386266285981</v>
      </c>
      <c r="R210" s="301">
        <f t="shared" si="50"/>
        <v>0.53322298029623993</v>
      </c>
      <c r="S210" s="301">
        <f t="shared" si="50"/>
        <v>0.5412309844324753</v>
      </c>
      <c r="T210" s="301">
        <f t="shared" si="50"/>
        <v>0.53732558555777943</v>
      </c>
      <c r="U210" s="301">
        <f t="shared" si="50"/>
        <v>0.53611400782159602</v>
      </c>
      <c r="V210" s="301">
        <f t="shared" si="50"/>
        <v>0.53993579665891211</v>
      </c>
      <c r="W210" s="301">
        <f t="shared" si="50"/>
        <v>0.54203847597561661</v>
      </c>
      <c r="X210" s="301">
        <f t="shared" si="50"/>
        <v>0.53805588653672742</v>
      </c>
      <c r="Y210" s="301">
        <f t="shared" si="50"/>
        <v>0.53330504453501759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0.59676266492578933</v>
      </c>
      <c r="C211" s="302">
        <f t="shared" si="51"/>
        <v>0.58985585430354459</v>
      </c>
      <c r="D211" s="302">
        <f t="shared" si="51"/>
        <v>0.60608453832757592</v>
      </c>
      <c r="E211" s="302">
        <f t="shared" si="51"/>
        <v>0.5969387993131211</v>
      </c>
      <c r="F211" s="302">
        <f t="shared" si="51"/>
        <v>0.55733189916266834</v>
      </c>
      <c r="G211" s="302">
        <f t="shared" si="51"/>
        <v>0.54577707067044556</v>
      </c>
      <c r="H211" s="302">
        <f t="shared" si="51"/>
        <v>0.56482156588460897</v>
      </c>
      <c r="I211" s="302">
        <f t="shared" si="51"/>
        <v>0.55934992823595786</v>
      </c>
      <c r="J211" s="302">
        <f t="shared" si="51"/>
        <v>0.55646572004784089</v>
      </c>
      <c r="K211" s="302">
        <f t="shared" si="51"/>
        <v>0.55489095348882467</v>
      </c>
      <c r="L211" s="302">
        <f t="shared" si="51"/>
        <v>0.5593820171598356</v>
      </c>
      <c r="M211" s="302">
        <f t="shared" si="51"/>
        <v>0.55209745097464735</v>
      </c>
      <c r="N211" s="302">
        <f t="shared" si="51"/>
        <v>0.52282024682234929</v>
      </c>
      <c r="O211" s="302">
        <f t="shared" si="51"/>
        <v>0.53489715312406139</v>
      </c>
      <c r="P211" s="302">
        <f t="shared" si="51"/>
        <v>0.52051615585454358</v>
      </c>
      <c r="Q211" s="302">
        <f t="shared" si="51"/>
        <v>0.52822386266285981</v>
      </c>
      <c r="R211" s="302">
        <f t="shared" si="51"/>
        <v>0.53322298029623993</v>
      </c>
      <c r="S211" s="302">
        <f t="shared" si="51"/>
        <v>0.5412309844324753</v>
      </c>
      <c r="T211" s="302">
        <f t="shared" si="51"/>
        <v>0.53732558555777943</v>
      </c>
      <c r="U211" s="302">
        <f t="shared" si="51"/>
        <v>0.53611400782159602</v>
      </c>
      <c r="V211" s="302">
        <f t="shared" si="51"/>
        <v>0.53993579665891211</v>
      </c>
      <c r="W211" s="302">
        <f t="shared" si="51"/>
        <v>0.54203847597561661</v>
      </c>
      <c r="X211" s="302">
        <f t="shared" si="51"/>
        <v>0.53805588653672742</v>
      </c>
      <c r="Y211" s="302">
        <f t="shared" si="51"/>
        <v>0.53330504453501759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0.23837826282329155</v>
      </c>
      <c r="C213" s="301">
        <f t="shared" si="53"/>
        <v>0.25524467291687508</v>
      </c>
      <c r="D213" s="301">
        <f t="shared" si="53"/>
        <v>0.25983031454159206</v>
      </c>
      <c r="E213" s="301">
        <f t="shared" si="53"/>
        <v>0.24898855573897652</v>
      </c>
      <c r="F213" s="301">
        <f t="shared" si="53"/>
        <v>0.27843136495272497</v>
      </c>
      <c r="G213" s="301">
        <f t="shared" si="53"/>
        <v>0.2796642487383218</v>
      </c>
      <c r="H213" s="301">
        <f t="shared" si="53"/>
        <v>0.25444555434399213</v>
      </c>
      <c r="I213" s="301">
        <f t="shared" si="53"/>
        <v>0.26459345878565793</v>
      </c>
      <c r="J213" s="301">
        <f t="shared" si="53"/>
        <v>0.22634369025784104</v>
      </c>
      <c r="K213" s="301">
        <f t="shared" si="53"/>
        <v>0.23210087585085867</v>
      </c>
      <c r="L213" s="301">
        <f t="shared" si="53"/>
        <v>0.24373634177550058</v>
      </c>
      <c r="M213" s="301">
        <f t="shared" si="53"/>
        <v>0.23560316121798563</v>
      </c>
      <c r="N213" s="301">
        <f t="shared" si="53"/>
        <v>0.20578491100446869</v>
      </c>
      <c r="O213" s="301">
        <f t="shared" si="53"/>
        <v>0.23619480850132391</v>
      </c>
      <c r="P213" s="301">
        <f t="shared" si="53"/>
        <v>0.22231182692727253</v>
      </c>
      <c r="Q213" s="301">
        <f t="shared" si="53"/>
        <v>0.22974175930986079</v>
      </c>
      <c r="R213" s="301">
        <f t="shared" si="53"/>
        <v>0.24103758912587736</v>
      </c>
      <c r="S213" s="301">
        <f t="shared" si="53"/>
        <v>0.24537671411390816</v>
      </c>
      <c r="T213" s="301">
        <f t="shared" si="53"/>
        <v>0.24281162847844637</v>
      </c>
      <c r="U213" s="301">
        <f t="shared" si="53"/>
        <v>0.23944435005973555</v>
      </c>
      <c r="V213" s="301">
        <f t="shared" si="53"/>
        <v>0.23681615454473748</v>
      </c>
      <c r="W213" s="301">
        <f t="shared" si="53"/>
        <v>0.24423287696368026</v>
      </c>
      <c r="X213" s="301">
        <f t="shared" si="53"/>
        <v>0.24277353674226862</v>
      </c>
      <c r="Y213" s="301">
        <f t="shared" si="53"/>
        <v>0.24164639279207156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0.23837826282329155</v>
      </c>
      <c r="C214" s="302">
        <f t="shared" si="54"/>
        <v>0.25524467291687508</v>
      </c>
      <c r="D214" s="302">
        <f t="shared" si="54"/>
        <v>0.25983031454159206</v>
      </c>
      <c r="E214" s="302">
        <f t="shared" si="54"/>
        <v>0.24898855573897652</v>
      </c>
      <c r="F214" s="302">
        <f t="shared" si="54"/>
        <v>0.27843136495272497</v>
      </c>
      <c r="G214" s="302">
        <f t="shared" si="54"/>
        <v>0.2796642487383218</v>
      </c>
      <c r="H214" s="302">
        <f t="shared" si="54"/>
        <v>0.25444555434399213</v>
      </c>
      <c r="I214" s="302">
        <f t="shared" si="54"/>
        <v>0.26459345878565793</v>
      </c>
      <c r="J214" s="302">
        <f t="shared" si="54"/>
        <v>0.22634369025784104</v>
      </c>
      <c r="K214" s="302">
        <f t="shared" si="54"/>
        <v>0.23210087585085867</v>
      </c>
      <c r="L214" s="302">
        <f t="shared" si="54"/>
        <v>0.24373634177550058</v>
      </c>
      <c r="M214" s="302">
        <f t="shared" si="54"/>
        <v>0.23560316121798563</v>
      </c>
      <c r="N214" s="302">
        <f t="shared" si="54"/>
        <v>0.20578491100446869</v>
      </c>
      <c r="O214" s="302">
        <f t="shared" si="54"/>
        <v>0.23619480850132391</v>
      </c>
      <c r="P214" s="302">
        <f t="shared" si="54"/>
        <v>0.22231182692727253</v>
      </c>
      <c r="Q214" s="302">
        <f t="shared" si="54"/>
        <v>0.22974175930986079</v>
      </c>
      <c r="R214" s="302">
        <f t="shared" si="54"/>
        <v>0.24103758912587736</v>
      </c>
      <c r="S214" s="302">
        <f t="shared" si="54"/>
        <v>0.24537671411390816</v>
      </c>
      <c r="T214" s="302">
        <f t="shared" si="54"/>
        <v>0.24281162847844637</v>
      </c>
      <c r="U214" s="302">
        <f t="shared" si="54"/>
        <v>0.23944435005973555</v>
      </c>
      <c r="V214" s="302">
        <f t="shared" si="54"/>
        <v>0.23681615454473748</v>
      </c>
      <c r="W214" s="302">
        <f t="shared" si="54"/>
        <v>0.24423287696368026</v>
      </c>
      <c r="X214" s="302">
        <f t="shared" si="54"/>
        <v>0.24277353674226862</v>
      </c>
      <c r="Y214" s="302">
        <f t="shared" si="54"/>
        <v>0.24164639279207156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0.1176132512626689</v>
      </c>
      <c r="C216" s="301">
        <f t="shared" si="56"/>
        <v>0.10913602985957881</v>
      </c>
      <c r="D216" s="301">
        <f t="shared" si="56"/>
        <v>9.3161406515076331E-2</v>
      </c>
      <c r="E216" s="301">
        <f t="shared" si="56"/>
        <v>0.11677055889883023</v>
      </c>
      <c r="F216" s="301">
        <f t="shared" si="56"/>
        <v>0.11835054841217625</v>
      </c>
      <c r="G216" s="301">
        <f t="shared" si="56"/>
        <v>0.12074157179697527</v>
      </c>
      <c r="H216" s="301">
        <f t="shared" si="56"/>
        <v>0.12115047166114877</v>
      </c>
      <c r="I216" s="301">
        <f t="shared" si="56"/>
        <v>0.1196656929620659</v>
      </c>
      <c r="J216" s="301">
        <f t="shared" si="56"/>
        <v>0.12755179853414164</v>
      </c>
      <c r="K216" s="301">
        <f t="shared" si="56"/>
        <v>0.12957900046927637</v>
      </c>
      <c r="L216" s="301">
        <f t="shared" si="56"/>
        <v>0.11550867100690139</v>
      </c>
      <c r="M216" s="301">
        <f t="shared" si="56"/>
        <v>0.12803122868544786</v>
      </c>
      <c r="N216" s="301">
        <f t="shared" si="56"/>
        <v>0.14438185118693228</v>
      </c>
      <c r="O216" s="301">
        <f t="shared" si="56"/>
        <v>0.13474843513056858</v>
      </c>
      <c r="P216" s="301">
        <f t="shared" si="56"/>
        <v>0.14482550183297555</v>
      </c>
      <c r="Q216" s="301">
        <f t="shared" si="56"/>
        <v>0.14136341196400762</v>
      </c>
      <c r="R216" s="301">
        <f t="shared" si="56"/>
        <v>0.13824298254289882</v>
      </c>
      <c r="S216" s="301">
        <f t="shared" si="56"/>
        <v>0.13302000834079633</v>
      </c>
      <c r="T216" s="301">
        <f t="shared" si="56"/>
        <v>0.13770750509307025</v>
      </c>
      <c r="U216" s="301">
        <f t="shared" si="56"/>
        <v>0.13705990124842571</v>
      </c>
      <c r="V216" s="301">
        <f t="shared" si="56"/>
        <v>0.13852553447181748</v>
      </c>
      <c r="W216" s="301">
        <f t="shared" si="56"/>
        <v>0.13765916172620038</v>
      </c>
      <c r="X216" s="301">
        <f t="shared" si="56"/>
        <v>0.14170541370199827</v>
      </c>
      <c r="Y216" s="301">
        <f t="shared" si="56"/>
        <v>0.1426137766577141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2.7586092923017912E-2</v>
      </c>
      <c r="C217" s="302">
        <f t="shared" si="57"/>
        <v>2.9537941848371604E-2</v>
      </c>
      <c r="D217" s="302">
        <f t="shared" si="57"/>
        <v>3.0068610771254372E-2</v>
      </c>
      <c r="E217" s="302">
        <f t="shared" si="57"/>
        <v>2.8813958764667649E-2</v>
      </c>
      <c r="F217" s="302">
        <f t="shared" si="57"/>
        <v>3.2221199262461017E-2</v>
      </c>
      <c r="G217" s="302">
        <f t="shared" si="57"/>
        <v>3.2363873541021271E-2</v>
      </c>
      <c r="H217" s="302">
        <f t="shared" si="57"/>
        <v>2.9445464627726708E-2</v>
      </c>
      <c r="I217" s="302">
        <f t="shared" si="57"/>
        <v>3.0619821012348957E-2</v>
      </c>
      <c r="J217" s="302">
        <f t="shared" si="57"/>
        <v>2.6193403702334139E-2</v>
      </c>
      <c r="K217" s="302">
        <f t="shared" si="57"/>
        <v>2.6859648413001317E-2</v>
      </c>
      <c r="L217" s="302">
        <f t="shared" si="57"/>
        <v>2.820615140533882E-2</v>
      </c>
      <c r="M217" s="302">
        <f t="shared" si="57"/>
        <v>2.7264946985262953E-2</v>
      </c>
      <c r="N217" s="302">
        <f t="shared" si="57"/>
        <v>2.3814258942445706E-2</v>
      </c>
      <c r="O217" s="302">
        <f t="shared" si="57"/>
        <v>2.7333414792446858E-2</v>
      </c>
      <c r="P217" s="302">
        <f t="shared" si="57"/>
        <v>2.5726820234644291E-2</v>
      </c>
      <c r="Q217" s="302">
        <f t="shared" si="57"/>
        <v>2.6586641942757672E-2</v>
      </c>
      <c r="R217" s="302">
        <f t="shared" si="57"/>
        <v>2.7893840876320772E-2</v>
      </c>
      <c r="S217" s="302">
        <f t="shared" si="57"/>
        <v>2.8395981900870212E-2</v>
      </c>
      <c r="T217" s="302">
        <f t="shared" si="57"/>
        <v>2.8099139857232201E-2</v>
      </c>
      <c r="U217" s="302">
        <f t="shared" si="57"/>
        <v>2.7709464832940709E-2</v>
      </c>
      <c r="V217" s="302">
        <f t="shared" si="57"/>
        <v>2.7405319459793409E-2</v>
      </c>
      <c r="W217" s="302">
        <f t="shared" si="57"/>
        <v>2.8263612457695021E-2</v>
      </c>
      <c r="X217" s="302">
        <f t="shared" si="57"/>
        <v>2.8094731728062386E-2</v>
      </c>
      <c r="Y217" s="302">
        <f t="shared" si="57"/>
        <v>2.7964294089246288E-2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9.0027158339650984E-2</v>
      </c>
      <c r="C218" s="302">
        <f t="shared" si="58"/>
        <v>7.9598088011207185E-2</v>
      </c>
      <c r="D218" s="302">
        <f t="shared" si="58"/>
        <v>6.3092795743821969E-2</v>
      </c>
      <c r="E218" s="302">
        <f t="shared" si="58"/>
        <v>8.795660013416258E-2</v>
      </c>
      <c r="F218" s="302">
        <f t="shared" si="58"/>
        <v>8.6129349149715234E-2</v>
      </c>
      <c r="G218" s="302">
        <f t="shared" si="58"/>
        <v>8.8377698255953999E-2</v>
      </c>
      <c r="H218" s="302">
        <f t="shared" si="58"/>
        <v>9.1705007033422062E-2</v>
      </c>
      <c r="I218" s="302">
        <f t="shared" si="58"/>
        <v>8.9045871949716929E-2</v>
      </c>
      <c r="J218" s="302">
        <f t="shared" si="58"/>
        <v>0.1013583948318075</v>
      </c>
      <c r="K218" s="302">
        <f t="shared" si="58"/>
        <v>0.10271935205627505</v>
      </c>
      <c r="L218" s="302">
        <f t="shared" si="58"/>
        <v>8.7302519601562559E-2</v>
      </c>
      <c r="M218" s="302">
        <f t="shared" si="58"/>
        <v>0.10076628170018491</v>
      </c>
      <c r="N218" s="302">
        <f t="shared" si="58"/>
        <v>0.12056759224448656</v>
      </c>
      <c r="O218" s="302">
        <f t="shared" si="58"/>
        <v>0.10741502033812173</v>
      </c>
      <c r="P218" s="302">
        <f t="shared" si="58"/>
        <v>0.11909868159833124</v>
      </c>
      <c r="Q218" s="302">
        <f t="shared" si="58"/>
        <v>0.11477677002124993</v>
      </c>
      <c r="R218" s="302">
        <f t="shared" si="58"/>
        <v>0.11034914166657805</v>
      </c>
      <c r="S218" s="302">
        <f t="shared" si="58"/>
        <v>0.10462402643992615</v>
      </c>
      <c r="T218" s="302">
        <f t="shared" si="58"/>
        <v>0.10960836523583806</v>
      </c>
      <c r="U218" s="302">
        <f t="shared" si="58"/>
        <v>0.109350436415485</v>
      </c>
      <c r="V218" s="302">
        <f t="shared" si="58"/>
        <v>0.11112021501202407</v>
      </c>
      <c r="W218" s="302">
        <f t="shared" si="58"/>
        <v>0.10939554926850537</v>
      </c>
      <c r="X218" s="302">
        <f t="shared" si="58"/>
        <v>0.11361068197393588</v>
      </c>
      <c r="Y218" s="302">
        <f t="shared" si="58"/>
        <v>0.1146494825684678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4.5075179347531608E-2</v>
      </c>
      <c r="C220" s="310">
        <f t="shared" si="60"/>
        <v>4.3445040832214447E-2</v>
      </c>
      <c r="D220" s="310">
        <f t="shared" si="60"/>
        <v>3.8578495486327288E-2</v>
      </c>
      <c r="E220" s="310">
        <f t="shared" si="60"/>
        <v>3.5067463488760532E-2</v>
      </c>
      <c r="F220" s="310">
        <f t="shared" si="60"/>
        <v>4.3401020789299763E-2</v>
      </c>
      <c r="G220" s="310">
        <f t="shared" si="60"/>
        <v>5.133625223799447E-2</v>
      </c>
      <c r="H220" s="310">
        <f t="shared" si="60"/>
        <v>5.7350772105816787E-2</v>
      </c>
      <c r="I220" s="310">
        <f t="shared" si="60"/>
        <v>5.3997282154194977E-2</v>
      </c>
      <c r="J220" s="310">
        <f t="shared" si="60"/>
        <v>8.7611445359313866E-2</v>
      </c>
      <c r="K220" s="310">
        <f t="shared" si="60"/>
        <v>8.1395265209619053E-2</v>
      </c>
      <c r="L220" s="310">
        <f t="shared" si="60"/>
        <v>7.9298351536296871E-2</v>
      </c>
      <c r="M220" s="310">
        <f t="shared" si="60"/>
        <v>8.2343914274935273E-2</v>
      </c>
      <c r="N220" s="310">
        <f t="shared" si="60"/>
        <v>0.12538429264199286</v>
      </c>
      <c r="O220" s="310">
        <f t="shared" si="60"/>
        <v>9.2379664018553478E-2</v>
      </c>
      <c r="P220" s="310">
        <f t="shared" si="60"/>
        <v>0.11072457051967936</v>
      </c>
      <c r="Q220" s="310">
        <f t="shared" si="60"/>
        <v>9.9059634330447566E-2</v>
      </c>
      <c r="R220" s="310">
        <f t="shared" si="60"/>
        <v>8.5899306557181879E-2</v>
      </c>
      <c r="S220" s="310">
        <f t="shared" si="60"/>
        <v>7.8785251791462452E-2</v>
      </c>
      <c r="T220" s="310">
        <f t="shared" si="60"/>
        <v>8.0684150712175218E-2</v>
      </c>
      <c r="U220" s="310">
        <f t="shared" si="60"/>
        <v>8.6033741599642694E-2</v>
      </c>
      <c r="V220" s="310">
        <f t="shared" si="60"/>
        <v>8.3496618178958745E-2</v>
      </c>
      <c r="W220" s="310">
        <f t="shared" si="60"/>
        <v>7.4858047417417292E-2</v>
      </c>
      <c r="X220" s="310">
        <f t="shared" si="60"/>
        <v>7.6574563867392462E-2</v>
      </c>
      <c r="Y220" s="310">
        <f t="shared" si="60"/>
        <v>8.1730177256916614E-2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1.5832509906070729</v>
      </c>
      <c r="C243" s="272">
        <f>IF(C$72=0,0,C$72/NFM_fec!C$72)</f>
        <v>1.5384601085113974</v>
      </c>
      <c r="D243" s="272">
        <f>IF(D$72=0,0,D$72/NFM_fec!D$72)</f>
        <v>1.869137885019541</v>
      </c>
      <c r="E243" s="272">
        <f>IF(E$72=0,0,E$72/NFM_fec!E$72)</f>
        <v>1.6176662733146838</v>
      </c>
      <c r="F243" s="272">
        <f>IF(F$72=0,0,F$72/NFM_fec!F$72)</f>
        <v>1.5716395550950237</v>
      </c>
      <c r="G243" s="272">
        <f>IF(G$72=0,0,G$72/NFM_fec!G$72)</f>
        <v>1.5400197686313477</v>
      </c>
      <c r="H243" s="272">
        <f>IF(H$72=0,0,H$72/NFM_fec!H$72)</f>
        <v>1.5501612508036287</v>
      </c>
      <c r="I243" s="272">
        <f>IF(I$72=0,0,I$72/NFM_fec!I$72)</f>
        <v>1.5942823139499596</v>
      </c>
      <c r="J243" s="272">
        <f>IF(J$72=0,0,J$72/NFM_fec!J$72)</f>
        <v>1.3959558907680119</v>
      </c>
      <c r="K243" s="272">
        <f>IF(K$72=0,0,K$72/NFM_fec!K$72)</f>
        <v>1.4258947782779292</v>
      </c>
      <c r="L243" s="272">
        <f>IF(L$72=0,0,L$72/NFM_fec!L$72)</f>
        <v>1.6031640716190487</v>
      </c>
      <c r="M243" s="272">
        <f>IF(M$72=0,0,M$72/NFM_fec!M$72)</f>
        <v>1.5010768330888262</v>
      </c>
      <c r="N243" s="272">
        <f>IF(N$72=0,0,N$72/NFM_fec!N$72)</f>
        <v>1.1943081295808573</v>
      </c>
      <c r="O243" s="272">
        <f>IF(O$72=0,0,O$72/NFM_fec!O$72)</f>
        <v>1.383523738018638</v>
      </c>
      <c r="P243" s="272">
        <f>IF(P$72=0,0,P$72/NFM_fec!P$72)</f>
        <v>1.2667227069794174</v>
      </c>
      <c r="Q243" s="272">
        <f>IF(Q$72=0,0,Q$72/NFM_fec!Q$72)</f>
        <v>1.3199872070325247</v>
      </c>
      <c r="R243" s="272">
        <f>IF(R$72=0,0,R$72/NFM_fec!R$72)</f>
        <v>1.3978585820970113</v>
      </c>
      <c r="S243" s="272">
        <f>IF(S$72=0,0,S$72/NFM_fec!S$72)</f>
        <v>1.5137796568696789</v>
      </c>
      <c r="T243" s="272">
        <f>IF(T$72=0,0,T$72/NFM_fec!T$72)</f>
        <v>1.4586048777642366</v>
      </c>
      <c r="U243" s="272">
        <f>IF(U$72=0,0,U$72/NFM_fec!U$72)</f>
        <v>1.4598738905836339</v>
      </c>
      <c r="V243" s="272">
        <f>IF(V$72=0,0,V$72/NFM_fec!V$72)</f>
        <v>1.4544850000592044</v>
      </c>
      <c r="W243" s="272">
        <f>IF(W$72=0,0,W$72/NFM_fec!W$72)</f>
        <v>1.5014728394250962</v>
      </c>
      <c r="X243" s="272">
        <f>IF(X$72=0,0,X$72/NFM_fec!X$72)</f>
        <v>1.438749339780842</v>
      </c>
      <c r="Y243" s="272">
        <f>IF(Y$72=0,0,Y$72/NFM_fec!Y$72)</f>
        <v>1.4411006026105964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1.5693795723619579</v>
      </c>
      <c r="C248" s="275">
        <f>IF(C$77=0,0,C$77/NFM_fec!C$77)</f>
        <v>1.5964527347894131</v>
      </c>
      <c r="D248" s="275">
        <f>IF(D$77=0,0,D$77/NFM_fec!D$77)</f>
        <v>2.0180044665772696</v>
      </c>
      <c r="E248" s="275">
        <f>IF(E$77=0,0,E$77/NFM_fec!E$77)</f>
        <v>1.5767848882168478</v>
      </c>
      <c r="F248" s="275">
        <f>IF(F$77=0,0,F$77/NFM_fec!F$77)</f>
        <v>1.5430838757006247</v>
      </c>
      <c r="G248" s="275">
        <f>IF(G$77=0,0,G$77/NFM_fec!G$77)</f>
        <v>1.4828097562165063</v>
      </c>
      <c r="H248" s="275">
        <f>IF(H$77=0,0,H$77/NFM_fec!H$77)</f>
        <v>1.4256366732342494</v>
      </c>
      <c r="I248" s="275">
        <f>IF(I$77=0,0,I$77/NFM_fec!I$77)</f>
        <v>1.5772240849941341</v>
      </c>
      <c r="J248" s="275">
        <f>IF(J$77=0,0,J$77/NFM_fec!J$77)</f>
        <v>1.2773586501307788</v>
      </c>
      <c r="K248" s="275">
        <f>IF(K$77=0,0,K$77/NFM_fec!K$77)</f>
        <v>1.2473939749014822</v>
      </c>
      <c r="L248" s="275">
        <f>IF(L$77=0,0,L$77/NFM_fec!L$77)</f>
        <v>1.393077355969899</v>
      </c>
      <c r="M248" s="275">
        <f>IF(M$77=0,0,M$77/NFM_fec!M$77)</f>
        <v>1.1459190859902524</v>
      </c>
      <c r="N248" s="275">
        <f>IF(N$77=0,0,N$77/NFM_fec!N$77)</f>
        <v>0.78963963324882291</v>
      </c>
      <c r="O248" s="275">
        <f>IF(O$77=0,0,O$77/NFM_fec!O$77)</f>
        <v>0.88491259894491214</v>
      </c>
      <c r="P248" s="275">
        <f>IF(P$77=0,0,P$77/NFM_fec!P$77)</f>
        <v>0.7259689373743502</v>
      </c>
      <c r="Q248" s="275">
        <f>IF(Q$77=0,0,Q$77/NFM_fec!Q$77)</f>
        <v>0.71297118732652098</v>
      </c>
      <c r="R248" s="275">
        <f>IF(R$77=0,0,R$77/NFM_fec!R$77)</f>
        <v>0.68811169822075269</v>
      </c>
      <c r="S248" s="275">
        <f>IF(S$77=0,0,S$77/NFM_fec!S$77)</f>
        <v>0.72140632819287731</v>
      </c>
      <c r="T248" s="275">
        <f>IF(T$77=0,0,T$77/NFM_fec!T$77)</f>
        <v>0.60141049484596143</v>
      </c>
      <c r="U248" s="275">
        <f>IF(U$77=0,0,U$77/NFM_fec!U$77)</f>
        <v>0.51878557426536065</v>
      </c>
      <c r="V248" s="275">
        <f>IF(V$77=0,0,V$77/NFM_fec!V$77)</f>
        <v>0.4345135278849892</v>
      </c>
      <c r="W248" s="275">
        <f>IF(W$77=0,0,W$77/NFM_fec!W$77)</f>
        <v>0.41600745557994268</v>
      </c>
      <c r="X248" s="275">
        <f>IF(X$77=0,0,X$77/NFM_fec!X$77)</f>
        <v>0.21660736616713319</v>
      </c>
      <c r="Y248" s="275">
        <f>IF(Y$77=0,0,Y$77/NFM_fec!Y$77)</f>
        <v>0.13687958980968215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1.5785396259526867</v>
      </c>
      <c r="C249" s="276">
        <f>IF(C$83=0,0,C$83/NFM_fec!C$83)</f>
        <v>1.6138242177918463</v>
      </c>
      <c r="D249" s="276">
        <f>IF(D$83=0,0,D$83/NFM_fec!D$83)</f>
        <v>2.0657274697317365</v>
      </c>
      <c r="E249" s="276">
        <f>IF(E$83=0,0,E$83/NFM_fec!E$83)</f>
        <v>1.6325136184761913</v>
      </c>
      <c r="F249" s="276">
        <f>IF(F$83=0,0,F$83/NFM_fec!F$83)</f>
        <v>1.615244035200897</v>
      </c>
      <c r="G249" s="276">
        <f>IF(G$83=0,0,G$83/NFM_fec!G$83)</f>
        <v>1.5713219291010394</v>
      </c>
      <c r="H249" s="276">
        <f>IF(H$83=0,0,H$83/NFM_fec!H$83)</f>
        <v>1.5453640995956957</v>
      </c>
      <c r="I249" s="276">
        <f>IF(I$83=0,0,I$83/NFM_fec!I$83)</f>
        <v>1.6072734036443199</v>
      </c>
      <c r="J249" s="276">
        <f>IF(J$83=0,0,J$83/NFM_fec!J$83)</f>
        <v>1.3277717357506209</v>
      </c>
      <c r="K249" s="276">
        <f>IF(K$83=0,0,K$83/NFM_fec!K$83)</f>
        <v>1.3544768750439682</v>
      </c>
      <c r="L249" s="276">
        <f>IF(L$83=0,0,L$83/NFM_fec!L$83)</f>
        <v>1.6030351565104541</v>
      </c>
      <c r="M249" s="276">
        <f>IF(M$83=0,0,M$83/NFM_fec!M$83)</f>
        <v>1.4318498377469147</v>
      </c>
      <c r="N249" s="276">
        <f>IF(N$83=0,0,N$83/NFM_fec!N$83)</f>
        <v>1.0504994524512208</v>
      </c>
      <c r="O249" s="276">
        <f>IF(O$83=0,0,O$83/NFM_fec!O$83)</f>
        <v>1.2981861200504687</v>
      </c>
      <c r="P249" s="276">
        <f>IF(P$83=0,0,P$83/NFM_fec!P$83)</f>
        <v>1.1360451143813537</v>
      </c>
      <c r="Q249" s="276">
        <f>IF(Q$83=0,0,Q$83/NFM_fec!Q$83)</f>
        <v>1.2070041447334057</v>
      </c>
      <c r="R249" s="276">
        <f>IF(R$83=0,0,R$83/NFM_fec!R$83)</f>
        <v>1.3047569852723613</v>
      </c>
      <c r="S249" s="276">
        <f>IF(S$83=0,0,S$83/NFM_fec!S$83)</f>
        <v>1.4354807791085029</v>
      </c>
      <c r="T249" s="276">
        <f>IF(T$83=0,0,T$83/NFM_fec!T$83)</f>
        <v>1.363221665177569</v>
      </c>
      <c r="U249" s="276">
        <f>IF(U$83=0,0,U$83/NFM_fec!U$83)</f>
        <v>1.3613759303029347</v>
      </c>
      <c r="V249" s="276">
        <f>IF(V$83=0,0,V$83/NFM_fec!V$83)</f>
        <v>1.3478488451739721</v>
      </c>
      <c r="W249" s="276">
        <f>IF(W$83=0,0,W$83/NFM_fec!W$83)</f>
        <v>1.4051381958583087</v>
      </c>
      <c r="X249" s="276">
        <f>IF(X$83=0,0,X$83/NFM_fec!X$83)</f>
        <v>1.3346919499160352</v>
      </c>
      <c r="Y249" s="276">
        <f>IF(Y$83=0,0,Y$83/NFM_fec!Y$83)</f>
        <v>1.3323560619248755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1.5785396259526874</v>
      </c>
      <c r="C250" s="276">
        <f>IF(C$90=0,0,C$90/NFM_fec!C$90)</f>
        <v>1.6138242177918458</v>
      </c>
      <c r="D250" s="276">
        <f>IF(D$90=0,0,D$90/NFM_fec!D$90)</f>
        <v>2.065727469731736</v>
      </c>
      <c r="E250" s="276">
        <f>IF(E$90=0,0,E$90/NFM_fec!E$90)</f>
        <v>1.6325136184761913</v>
      </c>
      <c r="F250" s="276">
        <f>IF(F$90=0,0,F$90/NFM_fec!F$90)</f>
        <v>1.6152440352008965</v>
      </c>
      <c r="G250" s="276">
        <f>IF(G$90=0,0,G$90/NFM_fec!G$90)</f>
        <v>1.5713219291010387</v>
      </c>
      <c r="H250" s="276">
        <f>IF(H$90=0,0,H$90/NFM_fec!H$90)</f>
        <v>1.545364099595695</v>
      </c>
      <c r="I250" s="276">
        <f>IF(I$90=0,0,I$90/NFM_fec!I$90)</f>
        <v>1.6072734036443206</v>
      </c>
      <c r="J250" s="276">
        <f>IF(J$90=0,0,J$90/NFM_fec!J$90)</f>
        <v>1.3277717357506207</v>
      </c>
      <c r="K250" s="276">
        <f>IF(K$90=0,0,K$90/NFM_fec!K$90)</f>
        <v>1.3544768750439686</v>
      </c>
      <c r="L250" s="276">
        <f>IF(L$90=0,0,L$90/NFM_fec!L$90)</f>
        <v>1.6030351565104539</v>
      </c>
      <c r="M250" s="276">
        <f>IF(M$90=0,0,M$90/NFM_fec!M$90)</f>
        <v>1.4318498377469151</v>
      </c>
      <c r="N250" s="276">
        <f>IF(N$90=0,0,N$90/NFM_fec!N$90)</f>
        <v>1.0504994524512206</v>
      </c>
      <c r="O250" s="276">
        <f>IF(O$90=0,0,O$90/NFM_fec!O$90)</f>
        <v>1.2981861200504685</v>
      </c>
      <c r="P250" s="276">
        <f>IF(P$90=0,0,P$90/NFM_fec!P$90)</f>
        <v>1.1360451143813535</v>
      </c>
      <c r="Q250" s="276">
        <f>IF(Q$90=0,0,Q$90/NFM_fec!Q$90)</f>
        <v>1.2070041447334059</v>
      </c>
      <c r="R250" s="276">
        <f>IF(R$90=0,0,R$90/NFM_fec!R$90)</f>
        <v>1.3047569852723617</v>
      </c>
      <c r="S250" s="276">
        <f>IF(S$90=0,0,S$90/NFM_fec!S$90)</f>
        <v>1.4354807791085036</v>
      </c>
      <c r="T250" s="276">
        <f>IF(T$90=0,0,T$90/NFM_fec!T$90)</f>
        <v>1.363221665177569</v>
      </c>
      <c r="U250" s="276">
        <f>IF(U$90=0,0,U$90/NFM_fec!U$90)</f>
        <v>1.3613759303029349</v>
      </c>
      <c r="V250" s="276">
        <f>IF(V$90=0,0,V$90/NFM_fec!V$90)</f>
        <v>1.3478488451739721</v>
      </c>
      <c r="W250" s="276">
        <f>IF(W$90=0,0,W$90/NFM_fec!W$90)</f>
        <v>1.4051381958583089</v>
      </c>
      <c r="X250" s="276">
        <f>IF(X$90=0,0,X$90/NFM_fec!X$90)</f>
        <v>1.3346919499160357</v>
      </c>
      <c r="Y250" s="276">
        <f>IF(Y$90=0,0,Y$90/NFM_fec!Y$90)</f>
        <v>1.332356061924876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1.7297482914659079</v>
      </c>
      <c r="C251" s="277">
        <f>IF(C$97=0,0,C$97/NFM_fec!C$97)</f>
        <v>1.489724386955811</v>
      </c>
      <c r="D251" s="277">
        <f>IF(D$97=0,0,D$97/NFM_fec!D$97)</f>
        <v>1.5818469055502746</v>
      </c>
      <c r="E251" s="277">
        <f>IF(E$97=0,0,E$97/NFM_fec!E$97)</f>
        <v>1.7199340403778127</v>
      </c>
      <c r="F251" s="277">
        <f>IF(F$97=0,0,F$97/NFM_fec!F$97)</f>
        <v>1.5989812333681228</v>
      </c>
      <c r="G251" s="277">
        <f>IF(G$97=0,0,G$97/NFM_fec!G$97)</f>
        <v>1.5961182804404399</v>
      </c>
      <c r="H251" s="277">
        <f>IF(H$97=0,0,H$97/NFM_fec!H$97)</f>
        <v>1.6993352084794662</v>
      </c>
      <c r="I251" s="277">
        <f>IF(I$97=0,0,I$97/NFM_fec!I$97)</f>
        <v>1.7015477553192575</v>
      </c>
      <c r="J251" s="277">
        <f>IF(J$97=0,0,J$97/NFM_fec!J$97)</f>
        <v>1.6921704312250474</v>
      </c>
      <c r="K251" s="277">
        <f>IF(K$97=0,0,K$97/NFM_fec!K$97)</f>
        <v>1.7381348317787448</v>
      </c>
      <c r="L251" s="277">
        <f>IF(L$97=0,0,L$97/NFM_fec!L$97)</f>
        <v>1.7454483192787118</v>
      </c>
      <c r="M251" s="277">
        <f>IF(M$97=0,0,M$97/NFM_fec!M$97)</f>
        <v>1.8210926446299052</v>
      </c>
      <c r="N251" s="277">
        <f>IF(N$97=0,0,N$97/NFM_fec!N$97)</f>
        <v>1.6838178430339164</v>
      </c>
      <c r="O251" s="277">
        <f>IF(O$97=0,0,O$97/NFM_fec!O$97)</f>
        <v>1.740738987241967</v>
      </c>
      <c r="P251" s="277">
        <f>IF(P$97=0,0,P$97/NFM_fec!P$97)</f>
        <v>1.7409663012290819</v>
      </c>
      <c r="Q251" s="277">
        <f>IF(Q$97=0,0,Q$97/NFM_fec!Q$97)</f>
        <v>1.751397222729687</v>
      </c>
      <c r="R251" s="277">
        <f>IF(R$97=0,0,R$97/NFM_fec!R$97)</f>
        <v>1.7871562256055944</v>
      </c>
      <c r="S251" s="277">
        <f>IF(S$97=0,0,S$97/NFM_fec!S$97)</f>
        <v>1.8765508121044394</v>
      </c>
      <c r="T251" s="277">
        <f>IF(T$97=0,0,T$97/NFM_fec!T$97)</f>
        <v>1.8669174734619416</v>
      </c>
      <c r="U251" s="277">
        <f>IF(U$97=0,0,U$97/NFM_fec!U$97)</f>
        <v>1.8791599868005864</v>
      </c>
      <c r="V251" s="277">
        <f>IF(V$97=0,0,V$97/NFM_fec!V$97)</f>
        <v>1.8987961860893214</v>
      </c>
      <c r="W251" s="277">
        <f>IF(W$97=0,0,W$97/NFM_fec!W$97)</f>
        <v>1.9268048758211955</v>
      </c>
      <c r="X251" s="277">
        <f>IF(X$97=0,0,X$97/NFM_fec!X$97)</f>
        <v>1.8914577629809948</v>
      </c>
      <c r="Y251" s="277">
        <f>IF(Y$97=0,0,Y$97/NFM_fec!Y$97)</f>
        <v>1.9218520222330662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1.7792720587630149</v>
      </c>
      <c r="C253" s="272">
        <f>IF(C$115=0,0,(C$115-C$158)/NFM_fec!C$115)</f>
        <v>1.7022448761393163</v>
      </c>
      <c r="D253" s="272">
        <f>IF(D$115=0,0,(D$115-D$158)/NFM_fec!D$115)</f>
        <v>2.1217199526191508</v>
      </c>
      <c r="E253" s="272">
        <f>IF(E$115=0,0,(E$115-E$158)/NFM_fec!E$115)</f>
        <v>1.7903401707123263</v>
      </c>
      <c r="F253" s="272">
        <f>IF(F$115=0,0,(F$115-F$158)/NFM_fec!F$115)</f>
        <v>1.5961909846729727</v>
      </c>
      <c r="G253" s="272">
        <f>IF(G$115=0,0,(G$115-G$158)/NFM_fec!G$115)</f>
        <v>1.5380474149455807</v>
      </c>
      <c r="H253" s="272">
        <f>IF(H$115=0,0,(H$115-H$158)/NFM_fec!H$115)</f>
        <v>1.6383046924903513</v>
      </c>
      <c r="I253" s="272">
        <f>IF(I$115=0,0,(I$115-I$158)/NFM_fec!I$115)</f>
        <v>1.6505786891443317</v>
      </c>
      <c r="J253" s="272">
        <f>IF(J$115=0,0,(J$115-J$158)/NFM_fec!J$115)</f>
        <v>1.5251660493781356</v>
      </c>
      <c r="K253" s="272">
        <f>IF(K$115=0,0,(K$115-K$158)/NFM_fec!K$115)</f>
        <v>1.5339464661100286</v>
      </c>
      <c r="L253" s="272">
        <f>IF(L$115=0,0,(L$115-L$158)/NFM_fec!L$115)</f>
        <v>1.7265623723462791</v>
      </c>
      <c r="M253" s="272">
        <f>IF(M$115=0,0,(M$115-M$158)/NFM_fec!M$115)</f>
        <v>1.5985372634615505</v>
      </c>
      <c r="N253" s="272">
        <f>IF(N$115=0,0,(N$115-N$158)/NFM_fec!N$115)</f>
        <v>1.2803747933486562</v>
      </c>
      <c r="O253" s="272">
        <f>IF(O$115=0,0,(O$115-O$158)/NFM_fec!O$115)</f>
        <v>1.4357219424018299</v>
      </c>
      <c r="P253" s="272">
        <f>IF(P$115=0,0,(P$115-P$158)/NFM_fec!P$115)</f>
        <v>1.310293019246322</v>
      </c>
      <c r="Q253" s="272">
        <f>IF(Q$115=0,0,(Q$115-Q$158)/NFM_fec!Q$115)</f>
        <v>1.3642675566967715</v>
      </c>
      <c r="R253" s="272">
        <f>IF(R$115=0,0,(R$115-R$158)/NFM_fec!R$115)</f>
        <v>1.4284084740159111</v>
      </c>
      <c r="S253" s="272">
        <f>IF(S$115=0,0,(S$115-S$158)/NFM_fec!S$115)</f>
        <v>1.555511659731297</v>
      </c>
      <c r="T253" s="272">
        <f>IF(T$115=0,0,(T$115-T$158)/NFM_fec!T$115)</f>
        <v>1.4909910989642683</v>
      </c>
      <c r="U253" s="272">
        <f>IF(U$115=0,0,(U$115-U$158)/NFM_fec!U$115)</f>
        <v>1.4996503737535971</v>
      </c>
      <c r="V253" s="272">
        <f>IF(V$115=0,0,(V$115-V$158)/NFM_fec!V$115)</f>
        <v>1.5034961128678943</v>
      </c>
      <c r="W253" s="272">
        <f>IF(W$115=0,0,(W$115-W$158)/NFM_fec!W$115)</f>
        <v>1.5369733630522264</v>
      </c>
      <c r="X253" s="272">
        <f>IF(X$115=0,0,(X$115-X$158)/NFM_fec!X$115)</f>
        <v>1.4646890545189455</v>
      </c>
      <c r="Y253" s="272">
        <f>IF(Y$115=0,0,(Y$115-Y$158)/NFM_fec!Y$115)</f>
        <v>1.460299970655951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1.5693795723619579</v>
      </c>
      <c r="C258" s="275">
        <f>IF(C$120=0,0,C$120/NFM_fec!C$120)</f>
        <v>1.5964527347894117</v>
      </c>
      <c r="D258" s="275">
        <f>IF(D$120=0,0,D$120/NFM_fec!D$120)</f>
        <v>2.0180044665772701</v>
      </c>
      <c r="E258" s="275">
        <f>IF(E$120=0,0,E$120/NFM_fec!E$120)</f>
        <v>1.5767848882168476</v>
      </c>
      <c r="F258" s="275">
        <f>IF(F$120=0,0,F$120/NFM_fec!F$120)</f>
        <v>1.5430838757006256</v>
      </c>
      <c r="G258" s="275">
        <f>IF(G$120=0,0,G$120/NFM_fec!G$120)</f>
        <v>1.4828097562165068</v>
      </c>
      <c r="H258" s="275">
        <f>IF(H$120=0,0,H$120/NFM_fec!H$120)</f>
        <v>1.4256366732342489</v>
      </c>
      <c r="I258" s="275">
        <f>IF(I$120=0,0,I$120/NFM_fec!I$120)</f>
        <v>1.5772240849941348</v>
      </c>
      <c r="J258" s="275">
        <f>IF(J$120=0,0,J$120/NFM_fec!J$120)</f>
        <v>1.2773586501307794</v>
      </c>
      <c r="K258" s="275">
        <f>IF(K$120=0,0,K$120/NFM_fec!K$120)</f>
        <v>1.2473939749014822</v>
      </c>
      <c r="L258" s="275">
        <f>IF(L$120=0,0,L$120/NFM_fec!L$120)</f>
        <v>1.393077355969899</v>
      </c>
      <c r="M258" s="275">
        <f>IF(M$120=0,0,M$120/NFM_fec!M$120)</f>
        <v>1.1459190859902526</v>
      </c>
      <c r="N258" s="275">
        <f>IF(N$120=0,0,N$120/NFM_fec!N$120)</f>
        <v>0.78963963324882269</v>
      </c>
      <c r="O258" s="275">
        <f>IF(O$120=0,0,O$120/NFM_fec!O$120)</f>
        <v>0.88491259894491214</v>
      </c>
      <c r="P258" s="275">
        <f>IF(P$120=0,0,P$120/NFM_fec!P$120)</f>
        <v>0.72596893737434964</v>
      </c>
      <c r="Q258" s="275">
        <f>IF(Q$120=0,0,Q$120/NFM_fec!Q$120)</f>
        <v>0.71297118732652109</v>
      </c>
      <c r="R258" s="275">
        <f>IF(R$120=0,0,R$120/NFM_fec!R$120)</f>
        <v>0.6881116982207528</v>
      </c>
      <c r="S258" s="275">
        <f>IF(S$120=0,0,S$120/NFM_fec!S$120)</f>
        <v>0.7214063281928772</v>
      </c>
      <c r="T258" s="275">
        <f>IF(T$120=0,0,T$120/NFM_fec!T$120)</f>
        <v>0.60141049484596143</v>
      </c>
      <c r="U258" s="275">
        <f>IF(U$120=0,0,U$120/NFM_fec!U$120)</f>
        <v>0.51878557426536054</v>
      </c>
      <c r="V258" s="275">
        <f>IF(V$120=0,0,V$120/NFM_fec!V$120)</f>
        <v>0.43451352788498926</v>
      </c>
      <c r="W258" s="275">
        <f>IF(W$120=0,0,W$120/NFM_fec!W$120)</f>
        <v>0.41600745557994262</v>
      </c>
      <c r="X258" s="275">
        <f>IF(X$120=0,0,X$120/NFM_fec!X$120)</f>
        <v>0.21660736616713314</v>
      </c>
      <c r="Y258" s="275">
        <f>IF(Y$120=0,0,Y$120/NFM_fec!Y$120)</f>
        <v>0.13687958980968218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1.9580142889397267</v>
      </c>
      <c r="C259" s="276">
        <f>IF(C$126=0,0,C$126/NFM_fec!C$126)</f>
        <v>1.872683934611074</v>
      </c>
      <c r="D259" s="276">
        <f>IF(D$126=0,0,D$126/NFM_fec!D$126)</f>
        <v>2.3889155013510943</v>
      </c>
      <c r="E259" s="276">
        <f>IF(E$126=0,0,E$126/NFM_fec!E$126)</f>
        <v>1.9561604633067624</v>
      </c>
      <c r="F259" s="276">
        <f>IF(F$126=0,0,F$126/NFM_fec!F$126)</f>
        <v>1.6527168165793573</v>
      </c>
      <c r="G259" s="276">
        <f>IF(G$126=0,0,G$126/NFM_fec!G$126)</f>
        <v>1.5713219291010387</v>
      </c>
      <c r="H259" s="276">
        <f>IF(H$126=0,0,H$126/NFM_fec!H$126)</f>
        <v>1.7350202355314994</v>
      </c>
      <c r="I259" s="276">
        <f>IF(I$126=0,0,I$126/NFM_fec!I$126)</f>
        <v>1.7265392915249187</v>
      </c>
      <c r="J259" s="276">
        <f>IF(J$126=0,0,J$126/NFM_fec!J$126)</f>
        <v>1.6391680788041556</v>
      </c>
      <c r="K259" s="276">
        <f>IF(K$126=0,0,K$126/NFM_fec!K$126)</f>
        <v>1.6318622727453131</v>
      </c>
      <c r="L259" s="276">
        <f>IF(L$126=0,0,L$126/NFM_fec!L$126)</f>
        <v>1.8521364179204463</v>
      </c>
      <c r="M259" s="276">
        <f>IF(M$126=0,0,M$126/NFM_fec!M$126)</f>
        <v>1.6903473392843897</v>
      </c>
      <c r="N259" s="276">
        <f>IF(N$126=0,0,N$126/NFM_fec!N$126)</f>
        <v>1.3453404632355304</v>
      </c>
      <c r="O259" s="276">
        <f>IF(O$126=0,0,O$126/NFM_fec!O$126)</f>
        <v>1.4887574016046186</v>
      </c>
      <c r="P259" s="276">
        <f>IF(P$126=0,0,P$126/NFM_fec!P$126)</f>
        <v>1.3469982174393134</v>
      </c>
      <c r="Q259" s="276">
        <f>IF(Q$126=0,0,Q$126/NFM_fec!Q$126)</f>
        <v>1.4057665348798689</v>
      </c>
      <c r="R259" s="276">
        <f>IF(R$126=0,0,R$126/NFM_fec!R$126)</f>
        <v>1.4647240853294157</v>
      </c>
      <c r="S259" s="276">
        <f>IF(S$126=0,0,S$126/NFM_fec!S$126)</f>
        <v>1.6052754157071083</v>
      </c>
      <c r="T259" s="276">
        <f>IF(T$126=0,0,T$126/NFM_fec!T$126)</f>
        <v>1.5301157267663781</v>
      </c>
      <c r="U259" s="276">
        <f>IF(U$126=0,0,U$126/NFM_fec!U$126)</f>
        <v>1.5443663547654973</v>
      </c>
      <c r="V259" s="276">
        <f>IF(V$126=0,0,V$126/NFM_fec!V$126)</f>
        <v>1.5542906426041829</v>
      </c>
      <c r="W259" s="276">
        <f>IF(W$126=0,0,W$126/NFM_fec!W$126)</f>
        <v>1.5806103370642031</v>
      </c>
      <c r="X259" s="276">
        <f>IF(X$126=0,0,X$126/NFM_fec!X$126)</f>
        <v>1.500857314318961</v>
      </c>
      <c r="Y259" s="276">
        <f>IF(Y$126=0,0,Y$126/NFM_fec!Y$126)</f>
        <v>1.4928303597231256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1.5785396259526874</v>
      </c>
      <c r="C260" s="276">
        <f>IF(C$134=0,0,C$134/NFM_fec!C$134)</f>
        <v>1.6138242177918456</v>
      </c>
      <c r="D260" s="276">
        <f>IF(D$134=0,0,D$134/NFM_fec!D$134)</f>
        <v>2.0657274697317369</v>
      </c>
      <c r="E260" s="276">
        <f>IF(E$134=0,0,E$134/NFM_fec!E$134)</f>
        <v>1.6325136184761919</v>
      </c>
      <c r="F260" s="276">
        <f>IF(F$134=0,0,F$134/NFM_fec!F$134)</f>
        <v>1.6152440352008968</v>
      </c>
      <c r="G260" s="276">
        <f>IF(G$134=0,0,G$134/NFM_fec!G$134)</f>
        <v>1.5713219291010392</v>
      </c>
      <c r="H260" s="276">
        <f>IF(H$134=0,0,H$134/NFM_fec!H$134)</f>
        <v>1.5453640995956954</v>
      </c>
      <c r="I260" s="276">
        <f>IF(I$134=0,0,I$134/NFM_fec!I$134)</f>
        <v>1.6072734036443204</v>
      </c>
      <c r="J260" s="276">
        <f>IF(J$134=0,0,J$134/NFM_fec!J$134)</f>
        <v>1.3277717357506214</v>
      </c>
      <c r="K260" s="276">
        <f>IF(K$134=0,0,K$134/NFM_fec!K$134)</f>
        <v>1.3544768750439684</v>
      </c>
      <c r="L260" s="276">
        <f>IF(L$134=0,0,L$134/NFM_fec!L$134)</f>
        <v>1.6030351565104539</v>
      </c>
      <c r="M260" s="276">
        <f>IF(M$134=0,0,M$134/NFM_fec!M$134)</f>
        <v>1.4318498377469151</v>
      </c>
      <c r="N260" s="276">
        <f>IF(N$134=0,0,N$134/NFM_fec!N$134)</f>
        <v>1.0504994524512212</v>
      </c>
      <c r="O260" s="276">
        <f>IF(O$134=0,0,O$134/NFM_fec!O$134)</f>
        <v>1.2981861200504687</v>
      </c>
      <c r="P260" s="276">
        <f>IF(P$134=0,0,P$134/NFM_fec!P$134)</f>
        <v>1.1360451143813535</v>
      </c>
      <c r="Q260" s="276">
        <f>IF(Q$134=0,0,Q$134/NFM_fec!Q$134)</f>
        <v>1.2070041447334063</v>
      </c>
      <c r="R260" s="276">
        <f>IF(R$134=0,0,R$134/NFM_fec!R$134)</f>
        <v>1.3047569852723615</v>
      </c>
      <c r="S260" s="276">
        <f>IF(S$134=0,0,S$134/NFM_fec!S$134)</f>
        <v>1.4354807791085031</v>
      </c>
      <c r="T260" s="276">
        <f>IF(T$134=0,0,T$134/NFM_fec!T$134)</f>
        <v>1.3632216651775684</v>
      </c>
      <c r="U260" s="276">
        <f>IF(U$134=0,0,U$134/NFM_fec!U$134)</f>
        <v>1.3613759303029347</v>
      </c>
      <c r="V260" s="276">
        <f>IF(V$134=0,0,V$134/NFM_fec!V$134)</f>
        <v>1.347848845173973</v>
      </c>
      <c r="W260" s="276">
        <f>IF(W$134=0,0,W$134/NFM_fec!W$134)</f>
        <v>1.4051381958583089</v>
      </c>
      <c r="X260" s="276">
        <f>IF(X$134=0,0,X$134/NFM_fec!X$134)</f>
        <v>1.3346919499160355</v>
      </c>
      <c r="Y260" s="276">
        <f>IF(Y$134=0,0,Y$134/NFM_fec!Y$134)</f>
        <v>1.3323560619248764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1.7547124979044593</v>
      </c>
      <c r="C261" s="277">
        <f>IF(C$141=0,0,C$141/NFM_fec!C$141)</f>
        <v>1.4695523749247799</v>
      </c>
      <c r="D261" s="277">
        <f>IF(D$141=0,0,D$141/NFM_fec!D$141)</f>
        <v>1.5041807715033275</v>
      </c>
      <c r="E261" s="277">
        <f>IF(E$141=0,0,E$141/NFM_fec!E$141)</f>
        <v>1.7343910429969214</v>
      </c>
      <c r="F261" s="277">
        <f>IF(F$141=0,0,F$141/NFM_fec!F$141)</f>
        <v>1.5962715845716804</v>
      </c>
      <c r="G261" s="277">
        <f>IF(G$141=0,0,G$141/NFM_fec!G$141)</f>
        <v>1.6002674116447473</v>
      </c>
      <c r="H261" s="277">
        <f>IF(H$141=0,0,H$141/NFM_fec!H$141)</f>
        <v>1.7250553685172332</v>
      </c>
      <c r="I261" s="277">
        <f>IF(I$141=0,0,I$141/NFM_fec!I$141)</f>
        <v>1.717326957600176</v>
      </c>
      <c r="J261" s="277">
        <f>IF(J$141=0,0,J$141/NFM_fec!J$141)</f>
        <v>1.7530185020777171</v>
      </c>
      <c r="K261" s="277">
        <f>IF(K$141=0,0,K$141/NFM_fec!K$141)</f>
        <v>1.8025359630602826</v>
      </c>
      <c r="L261" s="277">
        <f>IF(L$141=0,0,L$141/NFM_fec!L$141)</f>
        <v>1.7691978533737798</v>
      </c>
      <c r="M261" s="277">
        <f>IF(M$141=0,0,M$141/NFM_fec!M$141)</f>
        <v>1.8868061223564339</v>
      </c>
      <c r="N261" s="277">
        <f>IF(N$141=0,0,N$141/NFM_fec!N$141)</f>
        <v>1.7908331885919619</v>
      </c>
      <c r="O261" s="277">
        <f>IF(O$141=0,0,O$141/NFM_fec!O$141)</f>
        <v>1.815758949908989</v>
      </c>
      <c r="P261" s="277">
        <f>IF(P$141=0,0,P$141/NFM_fec!P$141)</f>
        <v>1.8440499263883969</v>
      </c>
      <c r="Q261" s="277">
        <f>IF(Q$141=0,0,Q$141/NFM_fec!Q$141)</f>
        <v>1.8441080230243885</v>
      </c>
      <c r="R261" s="277">
        <f>IF(R$141=0,0,R$141/NFM_fec!R$141)</f>
        <v>1.8695173395652109</v>
      </c>
      <c r="S261" s="277">
        <f>IF(S$141=0,0,S$141/NFM_fec!S$141)</f>
        <v>1.9519708997039191</v>
      </c>
      <c r="T261" s="277">
        <f>IF(T$141=0,0,T$141/NFM_fec!T$141)</f>
        <v>1.9533088033285428</v>
      </c>
      <c r="U261" s="277">
        <f>IF(U$141=0,0,U$141/NFM_fec!U$141)</f>
        <v>1.9680456893234148</v>
      </c>
      <c r="V261" s="277">
        <f>IF(V$141=0,0,V$141/NFM_fec!V$141)</f>
        <v>1.9935258166101297</v>
      </c>
      <c r="W261" s="277">
        <f>IF(W$141=0,0,W$141/NFM_fec!W$141)</f>
        <v>2.0167583228114814</v>
      </c>
      <c r="X261" s="277">
        <f>IF(X$141=0,0,X$141/NFM_fec!X$141)</f>
        <v>1.9880688907558766</v>
      </c>
      <c r="Y261" s="277">
        <f>IF(Y$141=0,0,Y$141/NFM_fec!Y$141)</f>
        <v>2.025010823737269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CZ: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3029.5883911416731</v>
      </c>
      <c r="C3" s="203">
        <f t="shared" si="0"/>
        <v>2658.1946871690993</v>
      </c>
      <c r="D3" s="203">
        <f t="shared" si="0"/>
        <v>2407.3949206435123</v>
      </c>
      <c r="E3" s="203">
        <f t="shared" si="0"/>
        <v>2573.7550593850287</v>
      </c>
      <c r="F3" s="203">
        <f t="shared" si="0"/>
        <v>2797.1151986988925</v>
      </c>
      <c r="G3" s="203">
        <f t="shared" si="0"/>
        <v>2927.7745829073046</v>
      </c>
      <c r="H3" s="203">
        <f t="shared" si="0"/>
        <v>2879.0781108597275</v>
      </c>
      <c r="I3" s="203">
        <f t="shared" si="0"/>
        <v>2877.0588358678551</v>
      </c>
      <c r="J3" s="203">
        <f t="shared" si="0"/>
        <v>2855.851646982017</v>
      </c>
      <c r="K3" s="203">
        <f t="shared" si="0"/>
        <v>2458.0085727072992</v>
      </c>
      <c r="L3" s="203">
        <f t="shared" si="0"/>
        <v>2576.935737009544</v>
      </c>
      <c r="M3" s="203">
        <f t="shared" si="0"/>
        <v>2632.3273686431739</v>
      </c>
      <c r="N3" s="203">
        <f t="shared" si="0"/>
        <v>2843.5008841303461</v>
      </c>
      <c r="O3" s="203">
        <f t="shared" si="0"/>
        <v>2703.6235315186241</v>
      </c>
      <c r="P3" s="203">
        <f t="shared" si="0"/>
        <v>3167.6540452047925</v>
      </c>
      <c r="Q3" s="203">
        <f t="shared" si="0"/>
        <v>3477.467052</v>
      </c>
      <c r="R3" s="203">
        <f t="shared" si="0"/>
        <v>3330.5484009611819</v>
      </c>
      <c r="S3" s="203">
        <f t="shared" si="0"/>
        <v>3841.872158191879</v>
      </c>
      <c r="T3" s="203">
        <f t="shared" si="0"/>
        <v>3517.4706443152813</v>
      </c>
      <c r="U3" s="203">
        <f t="shared" si="0"/>
        <v>3703.3268708960377</v>
      </c>
      <c r="V3" s="203">
        <f t="shared" si="0"/>
        <v>3230.5267813267819</v>
      </c>
      <c r="W3" s="203">
        <f t="shared" si="0"/>
        <v>2959.0634922364479</v>
      </c>
      <c r="X3" s="203">
        <f t="shared" si="0"/>
        <v>4166.2706267269705</v>
      </c>
      <c r="Y3" s="203">
        <f t="shared" si="0"/>
        <v>3847.5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2247.979755283649</v>
      </c>
      <c r="C4" s="241">
        <f t="shared" si="1"/>
        <v>1901.4150545554994</v>
      </c>
      <c r="D4" s="241">
        <f t="shared" si="1"/>
        <v>1643.9513713180083</v>
      </c>
      <c r="E4" s="241">
        <f t="shared" si="1"/>
        <v>1767.6338700386755</v>
      </c>
      <c r="F4" s="241">
        <f t="shared" si="1"/>
        <v>1960.7504885819794</v>
      </c>
      <c r="G4" s="241">
        <f t="shared" si="1"/>
        <v>1965.9505374198859</v>
      </c>
      <c r="H4" s="241">
        <f t="shared" si="1"/>
        <v>1872.2041289592757</v>
      </c>
      <c r="I4" s="241">
        <f t="shared" si="1"/>
        <v>1927.5171339633375</v>
      </c>
      <c r="J4" s="241">
        <f t="shared" si="1"/>
        <v>1960.206730369755</v>
      </c>
      <c r="K4" s="241">
        <f t="shared" si="1"/>
        <v>1510.4361135975264</v>
      </c>
      <c r="L4" s="241">
        <f t="shared" si="1"/>
        <v>1512.4037115588549</v>
      </c>
      <c r="M4" s="241">
        <f t="shared" si="1"/>
        <v>1639.463369717432</v>
      </c>
      <c r="N4" s="241">
        <f t="shared" si="1"/>
        <v>1821.0706993373879</v>
      </c>
      <c r="O4" s="241">
        <f t="shared" si="1"/>
        <v>1678.1167263610314</v>
      </c>
      <c r="P4" s="241">
        <f t="shared" si="1"/>
        <v>2054.8561161531925</v>
      </c>
      <c r="Q4" s="241">
        <f t="shared" si="1"/>
        <v>2409.3751320000001</v>
      </c>
      <c r="R4" s="241">
        <f t="shared" si="1"/>
        <v>2285.322261511712</v>
      </c>
      <c r="S4" s="241">
        <f t="shared" si="1"/>
        <v>2757.0474631812522</v>
      </c>
      <c r="T4" s="241">
        <f t="shared" si="1"/>
        <v>2533.5798695775438</v>
      </c>
      <c r="U4" s="241">
        <f t="shared" si="1"/>
        <v>2585.8865581644909</v>
      </c>
      <c r="V4" s="241">
        <f t="shared" si="1"/>
        <v>2031.7292182720762</v>
      </c>
      <c r="W4" s="241">
        <f t="shared" si="1"/>
        <v>1862.9643180137757</v>
      </c>
      <c r="X4" s="241">
        <f t="shared" si="1"/>
        <v>3061.5801932832028</v>
      </c>
      <c r="Y4" s="241">
        <f t="shared" si="1"/>
        <v>2679.6</v>
      </c>
      <c r="DA4" s="83"/>
    </row>
    <row r="5" spans="1:105" ht="12" customHeight="1" x14ac:dyDescent="0.25">
      <c r="A5" s="99" t="s">
        <v>59</v>
      </c>
      <c r="B5" s="282">
        <v>940.24209932260396</v>
      </c>
      <c r="C5" s="282">
        <v>786.12077537774849</v>
      </c>
      <c r="D5" s="282">
        <v>1044.2326139222471</v>
      </c>
      <c r="E5" s="282">
        <v>1082.8016952817629</v>
      </c>
      <c r="F5" s="282">
        <v>1425.522080665181</v>
      </c>
      <c r="G5" s="282">
        <v>1427.411121667978</v>
      </c>
      <c r="H5" s="282">
        <v>1266.3294206362041</v>
      </c>
      <c r="I5" s="282">
        <v>1117.3040702626161</v>
      </c>
      <c r="J5" s="282">
        <v>1073.0844366784061</v>
      </c>
      <c r="K5" s="282">
        <v>812.12582967514663</v>
      </c>
      <c r="L5" s="282">
        <v>856.3866595987497</v>
      </c>
      <c r="M5" s="282">
        <v>900.50534327884054</v>
      </c>
      <c r="N5" s="282">
        <v>1003.6122173301439</v>
      </c>
      <c r="O5" s="282">
        <v>841.94668552665644</v>
      </c>
      <c r="P5" s="282">
        <v>1111.856639069121</v>
      </c>
      <c r="Q5" s="282">
        <v>1355.0200090722381</v>
      </c>
      <c r="R5" s="282">
        <v>1137.7900386174799</v>
      </c>
      <c r="S5" s="282">
        <v>1605.4024680241359</v>
      </c>
      <c r="T5" s="282">
        <v>1403.33294899509</v>
      </c>
      <c r="U5" s="282">
        <v>1402.8754001505049</v>
      </c>
      <c r="V5" s="282">
        <v>907.26788981769914</v>
      </c>
      <c r="W5" s="282">
        <v>1158.3288269347761</v>
      </c>
      <c r="X5" s="282">
        <v>2037.45818571411</v>
      </c>
      <c r="Y5" s="282">
        <v>1573.1084790223599</v>
      </c>
      <c r="DA5" s="94" t="s">
        <v>938</v>
      </c>
    </row>
    <row r="6" spans="1:105" ht="12" customHeight="1" x14ac:dyDescent="0.25">
      <c r="A6" s="99" t="s">
        <v>49</v>
      </c>
      <c r="B6" s="282">
        <v>1307.737655961045</v>
      </c>
      <c r="C6" s="282">
        <v>1115.2942791777509</v>
      </c>
      <c r="D6" s="282">
        <v>599.71875739576126</v>
      </c>
      <c r="E6" s="282">
        <v>684.83217475691254</v>
      </c>
      <c r="F6" s="282">
        <v>535.22840791679846</v>
      </c>
      <c r="G6" s="282">
        <v>538.53941575190788</v>
      </c>
      <c r="H6" s="282">
        <v>605.87470832307167</v>
      </c>
      <c r="I6" s="282">
        <v>810.21306370072148</v>
      </c>
      <c r="J6" s="282">
        <v>887.12229369134889</v>
      </c>
      <c r="K6" s="282">
        <v>698.31028392237977</v>
      </c>
      <c r="L6" s="282">
        <v>656.01705196010516</v>
      </c>
      <c r="M6" s="282">
        <v>738.95802643859145</v>
      </c>
      <c r="N6" s="282">
        <v>817.45848200724402</v>
      </c>
      <c r="O6" s="282">
        <v>836.17004083437496</v>
      </c>
      <c r="P6" s="282">
        <v>942.99947708407171</v>
      </c>
      <c r="Q6" s="282">
        <v>1054.3551229277621</v>
      </c>
      <c r="R6" s="282">
        <v>1147.5322228942321</v>
      </c>
      <c r="S6" s="282">
        <v>1151.644995157116</v>
      </c>
      <c r="T6" s="282">
        <v>1130.2469205824541</v>
      </c>
      <c r="U6" s="282">
        <v>1183.011158013986</v>
      </c>
      <c r="V6" s="282">
        <v>1124.4613284543771</v>
      </c>
      <c r="W6" s="282">
        <v>704.63549107899962</v>
      </c>
      <c r="X6" s="282">
        <v>1024.1220075690931</v>
      </c>
      <c r="Y6" s="282">
        <v>1106.49152097764</v>
      </c>
      <c r="DA6" s="94" t="s">
        <v>939</v>
      </c>
    </row>
    <row r="7" spans="1:105" ht="12" customHeight="1" x14ac:dyDescent="0.25">
      <c r="A7" s="49" t="s">
        <v>50</v>
      </c>
      <c r="B7" s="242">
        <v>781.60863585802406</v>
      </c>
      <c r="C7" s="242">
        <v>756.7796326135998</v>
      </c>
      <c r="D7" s="242">
        <v>763.44354932550391</v>
      </c>
      <c r="E7" s="242">
        <v>806.12118934635328</v>
      </c>
      <c r="F7" s="242">
        <v>836.3647101169131</v>
      </c>
      <c r="G7" s="242">
        <v>961.82404548741886</v>
      </c>
      <c r="H7" s="242">
        <v>1006.873981900452</v>
      </c>
      <c r="I7" s="242">
        <v>949.54170190451737</v>
      </c>
      <c r="J7" s="242">
        <v>895.6449166122618</v>
      </c>
      <c r="K7" s="242">
        <v>947.57245910977304</v>
      </c>
      <c r="L7" s="242">
        <v>1064.5320254506889</v>
      </c>
      <c r="M7" s="242">
        <v>992.86399892574207</v>
      </c>
      <c r="N7" s="242">
        <v>1022.430184792958</v>
      </c>
      <c r="O7" s="242">
        <v>1025.5068051575929</v>
      </c>
      <c r="P7" s="242">
        <v>1112.7979290516</v>
      </c>
      <c r="Q7" s="242">
        <v>1068.0919200000001</v>
      </c>
      <c r="R7" s="242">
        <v>1045.2261394494701</v>
      </c>
      <c r="S7" s="242">
        <v>1084.824695010627</v>
      </c>
      <c r="T7" s="242">
        <v>983.89077473773762</v>
      </c>
      <c r="U7" s="242">
        <v>1117.440312731547</v>
      </c>
      <c r="V7" s="242">
        <v>1198.797563054706</v>
      </c>
      <c r="W7" s="242">
        <v>1096.099174222672</v>
      </c>
      <c r="X7" s="242">
        <v>1104.6904334437679</v>
      </c>
      <c r="Y7" s="242">
        <v>1167.9000000000001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1227.813729704166</v>
      </c>
      <c r="C10" s="241">
        <v>959.42259070819853</v>
      </c>
      <c r="D10" s="241">
        <v>1376.5700751229961</v>
      </c>
      <c r="E10" s="241">
        <v>1488.372044309858</v>
      </c>
      <c r="F10" s="241">
        <v>2145.9635514235379</v>
      </c>
      <c r="G10" s="241">
        <v>2071.7050476904042</v>
      </c>
      <c r="H10" s="241">
        <v>1953.7448562793541</v>
      </c>
      <c r="I10" s="241">
        <v>1460.4134757947761</v>
      </c>
      <c r="J10" s="241">
        <v>1351.4481232510179</v>
      </c>
      <c r="K10" s="241">
        <v>2105.9508197068349</v>
      </c>
      <c r="L10" s="241">
        <v>1358.370951561024</v>
      </c>
      <c r="M10" s="241">
        <v>1321.5639044156551</v>
      </c>
      <c r="N10" s="241">
        <v>1401.692987205133</v>
      </c>
      <c r="O10" s="241">
        <v>1314.7464346927261</v>
      </c>
      <c r="P10" s="241">
        <v>1494.636953533633</v>
      </c>
      <c r="Q10" s="241">
        <v>1659.980575947129</v>
      </c>
      <c r="R10" s="241">
        <v>1365.7291605539681</v>
      </c>
      <c r="S10" s="241">
        <v>1808.107602937914</v>
      </c>
      <c r="T10" s="241">
        <v>1520.4593663809501</v>
      </c>
      <c r="U10" s="241">
        <v>1469.3638025861931</v>
      </c>
      <c r="V10" s="241">
        <v>1048.5433322372171</v>
      </c>
      <c r="W10" s="241">
        <v>1394.1839721573419</v>
      </c>
      <c r="X10" s="241">
        <v>1731.316050074327</v>
      </c>
      <c r="Y10" s="241">
        <v>1332.0095495568009</v>
      </c>
      <c r="DA10" s="83" t="s">
        <v>942</v>
      </c>
    </row>
    <row r="11" spans="1:105" ht="12" customHeight="1" x14ac:dyDescent="0.25">
      <c r="A11" s="107" t="s">
        <v>943</v>
      </c>
      <c r="B11" s="282">
        <v>600.77246167458043</v>
      </c>
      <c r="C11" s="282">
        <v>508.05104220658887</v>
      </c>
      <c r="D11" s="282">
        <v>275.83575155190653</v>
      </c>
      <c r="E11" s="282">
        <v>302.73694338132992</v>
      </c>
      <c r="F11" s="282">
        <v>239.30741116363069</v>
      </c>
      <c r="G11" s="282">
        <v>239.6904850467262</v>
      </c>
      <c r="H11" s="282">
        <v>295.36056520456418</v>
      </c>
      <c r="I11" s="282">
        <v>386.87159202349659</v>
      </c>
      <c r="J11" s="282">
        <v>425.31913676505559</v>
      </c>
      <c r="K11" s="282">
        <v>567.86233399185562</v>
      </c>
      <c r="L11" s="282">
        <v>438.88442633310979</v>
      </c>
      <c r="M11" s="282">
        <v>448.36746566764151</v>
      </c>
      <c r="N11" s="282">
        <v>495.22261079347828</v>
      </c>
      <c r="O11" s="282">
        <v>486.02966035004471</v>
      </c>
      <c r="P11" s="282">
        <v>602.64498774184847</v>
      </c>
      <c r="Q11" s="282">
        <v>709.72052244734664</v>
      </c>
      <c r="R11" s="282">
        <v>634.35195602765873</v>
      </c>
      <c r="S11" s="282">
        <v>752.04002468500448</v>
      </c>
      <c r="T11" s="282">
        <v>618.57305580859338</v>
      </c>
      <c r="U11" s="282">
        <v>622.04586287819541</v>
      </c>
      <c r="V11" s="282">
        <v>454.85107113486657</v>
      </c>
      <c r="W11" s="282">
        <v>468.88217019730672</v>
      </c>
      <c r="X11" s="282">
        <v>685.30047569197745</v>
      </c>
      <c r="Y11" s="282">
        <v>562.77636871367508</v>
      </c>
      <c r="DA11" s="94" t="s">
        <v>944</v>
      </c>
    </row>
    <row r="12" spans="1:105" ht="12" customHeight="1" x14ac:dyDescent="0.25">
      <c r="A12" s="49" t="s">
        <v>945</v>
      </c>
      <c r="B12" s="242">
        <v>151.93782858845961</v>
      </c>
      <c r="C12" s="242">
        <v>145.87285592496681</v>
      </c>
      <c r="D12" s="242">
        <v>148.5822843188285</v>
      </c>
      <c r="E12" s="242">
        <v>150.78869440068411</v>
      </c>
      <c r="F12" s="242">
        <v>158.23402326322719</v>
      </c>
      <c r="G12" s="242">
        <v>181.14072763828869</v>
      </c>
      <c r="H12" s="242">
        <v>207.69784178941259</v>
      </c>
      <c r="I12" s="242">
        <v>191.85309975605</v>
      </c>
      <c r="J12" s="242">
        <v>181.69981038745161</v>
      </c>
      <c r="K12" s="242">
        <v>335.90644653326098</v>
      </c>
      <c r="L12" s="242">
        <v>284.23583580272299</v>
      </c>
      <c r="M12" s="242">
        <v>253.47975977958339</v>
      </c>
      <c r="N12" s="242">
        <v>259.14444449820542</v>
      </c>
      <c r="O12" s="242">
        <v>289.06912496611022</v>
      </c>
      <c r="P12" s="242">
        <v>306.81662012748188</v>
      </c>
      <c r="Q12" s="242">
        <v>290.43270533390302</v>
      </c>
      <c r="R12" s="242">
        <v>283.34525752272589</v>
      </c>
      <c r="S12" s="242">
        <v>268.61823127590839</v>
      </c>
      <c r="T12" s="242">
        <v>223.35891926184979</v>
      </c>
      <c r="U12" s="242">
        <v>252.39742988093889</v>
      </c>
      <c r="V12" s="242">
        <v>274.7688048979706</v>
      </c>
      <c r="W12" s="242">
        <v>242.44046548842499</v>
      </c>
      <c r="X12" s="242">
        <v>209.88820483058831</v>
      </c>
      <c r="Y12" s="242">
        <v>221.77966772619081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1364.237477449074</v>
      </c>
      <c r="C15" s="241">
        <v>1364.237477449074</v>
      </c>
      <c r="D15" s="241">
        <v>1498.6251070053941</v>
      </c>
      <c r="E15" s="241">
        <v>1633.012736561715</v>
      </c>
      <c r="F15" s="241">
        <v>2304.9508843433191</v>
      </c>
      <c r="G15" s="241">
        <v>2304.9508843433191</v>
      </c>
      <c r="H15" s="241">
        <v>2304.9508843433191</v>
      </c>
      <c r="I15" s="241">
        <v>2170.5632547869982</v>
      </c>
      <c r="J15" s="241">
        <v>2170.5632547869982</v>
      </c>
      <c r="K15" s="241">
        <v>2304.9508843433191</v>
      </c>
      <c r="L15" s="241">
        <v>2170.5632547869982</v>
      </c>
      <c r="M15" s="241">
        <v>2170.5632547869982</v>
      </c>
      <c r="N15" s="241">
        <v>2036.175625230677</v>
      </c>
      <c r="O15" s="241">
        <v>2036.175625230677</v>
      </c>
      <c r="P15" s="241">
        <v>2036.175625230677</v>
      </c>
      <c r="Q15" s="241">
        <v>1901.787995674357</v>
      </c>
      <c r="R15" s="241">
        <v>1901.787995674357</v>
      </c>
      <c r="S15" s="241">
        <v>2036.175625230677</v>
      </c>
      <c r="T15" s="241">
        <v>2036.175625230677</v>
      </c>
      <c r="U15" s="241">
        <v>1901.787995674357</v>
      </c>
      <c r="V15" s="241">
        <v>1901.787995674357</v>
      </c>
      <c r="W15" s="241">
        <v>1901.787995674357</v>
      </c>
      <c r="X15" s="241">
        <v>1901.787995674357</v>
      </c>
      <c r="Y15" s="241">
        <v>1901.787995674357</v>
      </c>
      <c r="DA15" s="83" t="s">
        <v>947</v>
      </c>
    </row>
    <row r="16" spans="1:105" ht="12" customHeight="1" x14ac:dyDescent="0.25">
      <c r="A16" s="107" t="s">
        <v>943</v>
      </c>
      <c r="B16" s="282">
        <v>667.52495741620044</v>
      </c>
      <c r="C16" s="282">
        <v>602.70513044916129</v>
      </c>
      <c r="D16" s="282">
        <v>602.70513044916129</v>
      </c>
      <c r="E16" s="282">
        <v>537.88530348212214</v>
      </c>
      <c r="F16" s="282">
        <v>537.88530348212214</v>
      </c>
      <c r="G16" s="282">
        <v>537.88530348212214</v>
      </c>
      <c r="H16" s="282">
        <v>473.06547651508299</v>
      </c>
      <c r="I16" s="282">
        <v>473.06547651508299</v>
      </c>
      <c r="J16" s="282">
        <v>473.06547651508299</v>
      </c>
      <c r="K16" s="282">
        <v>602.70513044916129</v>
      </c>
      <c r="L16" s="282">
        <v>602.70513044916129</v>
      </c>
      <c r="M16" s="282">
        <v>537.88530348212214</v>
      </c>
      <c r="N16" s="282">
        <v>537.88530348212214</v>
      </c>
      <c r="O16" s="282">
        <v>537.88530348212214</v>
      </c>
      <c r="P16" s="282">
        <v>667.52495741620044</v>
      </c>
      <c r="Q16" s="282">
        <v>797.16461135027873</v>
      </c>
      <c r="R16" s="282">
        <v>732.34478438323958</v>
      </c>
      <c r="S16" s="282">
        <v>797.16461135027873</v>
      </c>
      <c r="T16" s="282">
        <v>732.34478438323958</v>
      </c>
      <c r="U16" s="282">
        <v>732.34478438323958</v>
      </c>
      <c r="V16" s="282">
        <v>667.52495741620044</v>
      </c>
      <c r="W16" s="282">
        <v>667.52495741620044</v>
      </c>
      <c r="X16" s="282">
        <v>732.34478438323958</v>
      </c>
      <c r="Y16" s="282">
        <v>667.52495741620044</v>
      </c>
      <c r="DA16" s="94" t="s">
        <v>948</v>
      </c>
    </row>
    <row r="17" spans="1:105" ht="12" customHeight="1" x14ac:dyDescent="0.25">
      <c r="A17" s="49" t="s">
        <v>945</v>
      </c>
      <c r="B17" s="242">
        <v>168.81980954273291</v>
      </c>
      <c r="C17" s="242">
        <v>168.81980954273291</v>
      </c>
      <c r="D17" s="242">
        <v>168.81980954273291</v>
      </c>
      <c r="E17" s="242">
        <v>168.81980954273291</v>
      </c>
      <c r="F17" s="242">
        <v>168.81980954273291</v>
      </c>
      <c r="G17" s="242">
        <v>200.37510664027769</v>
      </c>
      <c r="H17" s="242">
        <v>231.93040373782239</v>
      </c>
      <c r="I17" s="242">
        <v>216.15275518905011</v>
      </c>
      <c r="J17" s="242">
        <v>216.15275518905011</v>
      </c>
      <c r="K17" s="242">
        <v>358.15159212800143</v>
      </c>
      <c r="L17" s="242">
        <v>358.15159212800143</v>
      </c>
      <c r="M17" s="242">
        <v>342.37394357922898</v>
      </c>
      <c r="N17" s="242">
        <v>342.37394357922898</v>
      </c>
      <c r="O17" s="242">
        <v>342.37394357922898</v>
      </c>
      <c r="P17" s="242">
        <v>326.59629503045659</v>
      </c>
      <c r="Q17" s="242">
        <v>326.59629503045659</v>
      </c>
      <c r="R17" s="242">
        <v>310.81864648168431</v>
      </c>
      <c r="S17" s="242">
        <v>310.81864648168431</v>
      </c>
      <c r="T17" s="242">
        <v>295.04099793291192</v>
      </c>
      <c r="U17" s="242">
        <v>295.04099793291192</v>
      </c>
      <c r="V17" s="242">
        <v>295.04099793291192</v>
      </c>
      <c r="W17" s="242">
        <v>279.26334938413947</v>
      </c>
      <c r="X17" s="242">
        <v>279.26334938413947</v>
      </c>
      <c r="Y17" s="242">
        <v>263.48570083536708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268.77525911264138</v>
      </c>
      <c r="E19" s="241">
        <v>134.38762955632069</v>
      </c>
      <c r="F19" s="241">
        <v>671.93814778160345</v>
      </c>
      <c r="G19" s="241">
        <v>134.38762955632069</v>
      </c>
      <c r="H19" s="241">
        <v>0</v>
      </c>
      <c r="I19" s="241">
        <v>0</v>
      </c>
      <c r="J19" s="241">
        <v>0</v>
      </c>
      <c r="K19" s="241">
        <v>134.38762955632069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268.77525911264138</v>
      </c>
      <c r="T19" s="241">
        <v>0</v>
      </c>
      <c r="U19" s="241">
        <v>0</v>
      </c>
      <c r="V19" s="241">
        <v>0</v>
      </c>
      <c r="W19" s="241">
        <v>0</v>
      </c>
      <c r="X19" s="241">
        <v>134.38762955632069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64.819826967039148</v>
      </c>
      <c r="K20" s="282">
        <v>129.6396539340783</v>
      </c>
      <c r="L20" s="282">
        <v>0</v>
      </c>
      <c r="M20" s="282">
        <v>0</v>
      </c>
      <c r="N20" s="282">
        <v>0</v>
      </c>
      <c r="O20" s="282">
        <v>64.819826967039148</v>
      </c>
      <c r="P20" s="282">
        <v>129.6396539340783</v>
      </c>
      <c r="Q20" s="282">
        <v>129.6396539340783</v>
      </c>
      <c r="R20" s="282">
        <v>0</v>
      </c>
      <c r="S20" s="282">
        <v>64.819826967039148</v>
      </c>
      <c r="T20" s="282">
        <v>0</v>
      </c>
      <c r="U20" s="282">
        <v>0</v>
      </c>
      <c r="V20" s="282">
        <v>0</v>
      </c>
      <c r="W20" s="282">
        <v>0</v>
      </c>
      <c r="X20" s="282">
        <v>64.819826967039148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15.77764854877238</v>
      </c>
      <c r="E21" s="242">
        <v>0</v>
      </c>
      <c r="F21" s="242">
        <v>15.77764854877238</v>
      </c>
      <c r="G21" s="242">
        <v>31.555297097544759</v>
      </c>
      <c r="H21" s="242">
        <v>31.555297097544759</v>
      </c>
      <c r="I21" s="242">
        <v>0</v>
      </c>
      <c r="J21" s="242">
        <v>0</v>
      </c>
      <c r="K21" s="242">
        <v>157.77648548772379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134.38762955632137</v>
      </c>
      <c r="E23" s="241">
        <f t="shared" si="2"/>
        <v>0</v>
      </c>
      <c r="F23" s="241">
        <f t="shared" si="2"/>
        <v>0</v>
      </c>
      <c r="G23" s="241">
        <f t="shared" si="2"/>
        <v>134.38762955632092</v>
      </c>
      <c r="H23" s="241">
        <f t="shared" si="2"/>
        <v>0</v>
      </c>
      <c r="I23" s="241">
        <f t="shared" si="2"/>
        <v>134.38762955632092</v>
      </c>
      <c r="J23" s="241">
        <f t="shared" si="2"/>
        <v>0</v>
      </c>
      <c r="K23" s="241">
        <f t="shared" si="2"/>
        <v>0</v>
      </c>
      <c r="L23" s="241">
        <f t="shared" si="2"/>
        <v>134.38762955632092</v>
      </c>
      <c r="M23" s="241">
        <f t="shared" si="2"/>
        <v>0</v>
      </c>
      <c r="N23" s="241">
        <f t="shared" si="2"/>
        <v>134.38762955632114</v>
      </c>
      <c r="O23" s="241">
        <f t="shared" si="2"/>
        <v>0</v>
      </c>
      <c r="P23" s="241">
        <f t="shared" si="2"/>
        <v>0</v>
      </c>
      <c r="Q23" s="241">
        <f t="shared" si="2"/>
        <v>134.38762955632001</v>
      </c>
      <c r="R23" s="241">
        <f t="shared" si="2"/>
        <v>0</v>
      </c>
      <c r="S23" s="241">
        <f t="shared" si="2"/>
        <v>134.38762955632114</v>
      </c>
      <c r="T23" s="241">
        <f t="shared" si="2"/>
        <v>0</v>
      </c>
      <c r="U23" s="241">
        <f t="shared" si="2"/>
        <v>134.38762955632001</v>
      </c>
      <c r="V23" s="241">
        <f t="shared" si="2"/>
        <v>0</v>
      </c>
      <c r="W23" s="241">
        <f t="shared" si="2"/>
        <v>0</v>
      </c>
      <c r="X23" s="241">
        <f t="shared" si="2"/>
        <v>134.38762955632069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64.819826967039148</v>
      </c>
      <c r="D24" s="282">
        <f t="shared" si="3"/>
        <v>0</v>
      </c>
      <c r="E24" s="282">
        <f t="shared" si="3"/>
        <v>64.819826967039148</v>
      </c>
      <c r="F24" s="282">
        <f t="shared" si="3"/>
        <v>0</v>
      </c>
      <c r="G24" s="282">
        <f t="shared" si="3"/>
        <v>0</v>
      </c>
      <c r="H24" s="282">
        <f t="shared" si="3"/>
        <v>64.819826967039148</v>
      </c>
      <c r="I24" s="282">
        <f t="shared" si="3"/>
        <v>0</v>
      </c>
      <c r="J24" s="282">
        <f t="shared" si="3"/>
        <v>64.819826967039148</v>
      </c>
      <c r="K24" s="282">
        <f t="shared" si="3"/>
        <v>0</v>
      </c>
      <c r="L24" s="282">
        <f t="shared" si="3"/>
        <v>0</v>
      </c>
      <c r="M24" s="282">
        <f t="shared" si="3"/>
        <v>64.819826967039148</v>
      </c>
      <c r="N24" s="282">
        <f t="shared" si="3"/>
        <v>0</v>
      </c>
      <c r="O24" s="282">
        <f t="shared" si="3"/>
        <v>64.819826967039148</v>
      </c>
      <c r="P24" s="282">
        <f t="shared" si="3"/>
        <v>0</v>
      </c>
      <c r="Q24" s="282">
        <f t="shared" si="3"/>
        <v>0</v>
      </c>
      <c r="R24" s="282">
        <f t="shared" si="3"/>
        <v>64.819826967039148</v>
      </c>
      <c r="S24" s="282">
        <f t="shared" si="3"/>
        <v>0</v>
      </c>
      <c r="T24" s="282">
        <f t="shared" si="3"/>
        <v>64.819826967039148</v>
      </c>
      <c r="U24" s="282">
        <f t="shared" si="3"/>
        <v>0</v>
      </c>
      <c r="V24" s="282">
        <f t="shared" si="3"/>
        <v>64.819826967039148</v>
      </c>
      <c r="W24" s="282">
        <f t="shared" si="3"/>
        <v>0</v>
      </c>
      <c r="X24" s="282">
        <f t="shared" si="3"/>
        <v>0</v>
      </c>
      <c r="Y24" s="282">
        <f t="shared" si="3"/>
        <v>64.819826967039148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15.77764854877239</v>
      </c>
      <c r="E25" s="242">
        <f t="shared" si="4"/>
        <v>0</v>
      </c>
      <c r="F25" s="242">
        <f t="shared" si="4"/>
        <v>15.77764854877239</v>
      </c>
      <c r="G25" s="242">
        <f t="shared" si="4"/>
        <v>0</v>
      </c>
      <c r="H25" s="242">
        <f t="shared" si="4"/>
        <v>0</v>
      </c>
      <c r="I25" s="242">
        <f t="shared" si="4"/>
        <v>15.777648548772277</v>
      </c>
      <c r="J25" s="242">
        <f t="shared" si="4"/>
        <v>0</v>
      </c>
      <c r="K25" s="242">
        <f t="shared" si="4"/>
        <v>15.777648548772504</v>
      </c>
      <c r="L25" s="242">
        <f t="shared" si="4"/>
        <v>0</v>
      </c>
      <c r="M25" s="242">
        <f t="shared" si="4"/>
        <v>15.777648548772447</v>
      </c>
      <c r="N25" s="242">
        <f t="shared" si="4"/>
        <v>0</v>
      </c>
      <c r="O25" s="242">
        <f t="shared" si="4"/>
        <v>0</v>
      </c>
      <c r="P25" s="242">
        <f t="shared" si="4"/>
        <v>15.77764854877239</v>
      </c>
      <c r="Q25" s="242">
        <f t="shared" si="4"/>
        <v>0</v>
      </c>
      <c r="R25" s="242">
        <f t="shared" si="4"/>
        <v>15.777648548772277</v>
      </c>
      <c r="S25" s="242">
        <f t="shared" si="4"/>
        <v>0</v>
      </c>
      <c r="T25" s="242">
        <f t="shared" si="4"/>
        <v>15.77764854877239</v>
      </c>
      <c r="U25" s="242">
        <f t="shared" si="4"/>
        <v>0</v>
      </c>
      <c r="V25" s="242">
        <f t="shared" si="4"/>
        <v>0</v>
      </c>
      <c r="W25" s="242">
        <f t="shared" si="4"/>
        <v>15.777648548772447</v>
      </c>
      <c r="X25" s="242">
        <f t="shared" si="4"/>
        <v>0</v>
      </c>
      <c r="Y25" s="242">
        <f t="shared" si="4"/>
        <v>15.77764854877239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136.42374774490804</v>
      </c>
      <c r="C27" s="241">
        <f t="shared" si="5"/>
        <v>404.81488674087552</v>
      </c>
      <c r="D27" s="241">
        <f t="shared" si="5"/>
        <v>122.055031882398</v>
      </c>
      <c r="E27" s="241">
        <f t="shared" si="5"/>
        <v>144.64069225185699</v>
      </c>
      <c r="F27" s="241">
        <f t="shared" si="5"/>
        <v>158.98733291978124</v>
      </c>
      <c r="G27" s="241">
        <f t="shared" si="5"/>
        <v>233.24583665291493</v>
      </c>
      <c r="H27" s="241">
        <f t="shared" si="5"/>
        <v>351.20602806396505</v>
      </c>
      <c r="I27" s="241">
        <f t="shared" si="5"/>
        <v>710.14977899222208</v>
      </c>
      <c r="J27" s="241">
        <f t="shared" si="5"/>
        <v>819.11513153598025</v>
      </c>
      <c r="K27" s="241">
        <f t="shared" si="5"/>
        <v>199.00006463648424</v>
      </c>
      <c r="L27" s="241">
        <f t="shared" si="5"/>
        <v>812.19230322597423</v>
      </c>
      <c r="M27" s="241">
        <f t="shared" si="5"/>
        <v>848.9993503713431</v>
      </c>
      <c r="N27" s="241">
        <f t="shared" si="5"/>
        <v>634.48263802554402</v>
      </c>
      <c r="O27" s="241">
        <f t="shared" si="5"/>
        <v>721.42919053795094</v>
      </c>
      <c r="P27" s="241">
        <f t="shared" si="5"/>
        <v>541.53867169704404</v>
      </c>
      <c r="Q27" s="241">
        <f t="shared" si="5"/>
        <v>241.80741972722808</v>
      </c>
      <c r="R27" s="241">
        <f t="shared" si="5"/>
        <v>536.05883512038895</v>
      </c>
      <c r="S27" s="241">
        <f t="shared" si="5"/>
        <v>228.06802229276309</v>
      </c>
      <c r="T27" s="241">
        <f t="shared" si="5"/>
        <v>515.71625884972696</v>
      </c>
      <c r="U27" s="241">
        <f t="shared" si="5"/>
        <v>432.42419308816397</v>
      </c>
      <c r="V27" s="241">
        <f t="shared" si="5"/>
        <v>853.24466343713993</v>
      </c>
      <c r="W27" s="241">
        <f t="shared" si="5"/>
        <v>507.60402351701509</v>
      </c>
      <c r="X27" s="241">
        <f t="shared" si="5"/>
        <v>170.47194560003004</v>
      </c>
      <c r="Y27" s="241">
        <f t="shared" si="5"/>
        <v>569.77844611755609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66.75249574162001</v>
      </c>
      <c r="C28" s="282">
        <f t="shared" si="6"/>
        <v>94.654088242572413</v>
      </c>
      <c r="D28" s="282">
        <f t="shared" si="6"/>
        <v>326.86937889725476</v>
      </c>
      <c r="E28" s="282">
        <f t="shared" si="6"/>
        <v>235.14836010079222</v>
      </c>
      <c r="F28" s="282">
        <f t="shared" si="6"/>
        <v>298.57789231849142</v>
      </c>
      <c r="G28" s="282">
        <f t="shared" si="6"/>
        <v>298.19481843539597</v>
      </c>
      <c r="H28" s="282">
        <f t="shared" si="6"/>
        <v>177.70491131051881</v>
      </c>
      <c r="I28" s="282">
        <f t="shared" si="6"/>
        <v>86.193884491586402</v>
      </c>
      <c r="J28" s="282">
        <f t="shared" si="6"/>
        <v>47.746339750027403</v>
      </c>
      <c r="K28" s="282">
        <f t="shared" si="6"/>
        <v>34.842796457305667</v>
      </c>
      <c r="L28" s="282">
        <f t="shared" si="6"/>
        <v>163.8207041160515</v>
      </c>
      <c r="M28" s="282">
        <f t="shared" si="6"/>
        <v>89.517837814480629</v>
      </c>
      <c r="N28" s="282">
        <f t="shared" si="6"/>
        <v>42.662692688643858</v>
      </c>
      <c r="O28" s="282">
        <f t="shared" si="6"/>
        <v>51.855643132077432</v>
      </c>
      <c r="P28" s="282">
        <f t="shared" si="6"/>
        <v>64.879969674351969</v>
      </c>
      <c r="Q28" s="282">
        <f t="shared" si="6"/>
        <v>87.444088902932094</v>
      </c>
      <c r="R28" s="282">
        <f t="shared" si="6"/>
        <v>97.992828355580855</v>
      </c>
      <c r="S28" s="282">
        <f t="shared" si="6"/>
        <v>45.124586665274251</v>
      </c>
      <c r="T28" s="282">
        <f t="shared" si="6"/>
        <v>113.7717285746462</v>
      </c>
      <c r="U28" s="282">
        <f t="shared" si="6"/>
        <v>110.29892150504418</v>
      </c>
      <c r="V28" s="282">
        <f t="shared" si="6"/>
        <v>212.67388628133386</v>
      </c>
      <c r="W28" s="282">
        <f t="shared" si="6"/>
        <v>198.64278721889372</v>
      </c>
      <c r="X28" s="282">
        <f t="shared" si="6"/>
        <v>47.044308691262131</v>
      </c>
      <c r="Y28" s="282">
        <f t="shared" si="6"/>
        <v>104.74858870252535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16.881980954273303</v>
      </c>
      <c r="C29" s="242">
        <f t="shared" si="7"/>
        <v>22.946953617766098</v>
      </c>
      <c r="D29" s="242">
        <f t="shared" si="7"/>
        <v>20.237525223904413</v>
      </c>
      <c r="E29" s="242">
        <f t="shared" si="7"/>
        <v>18.031115142048805</v>
      </c>
      <c r="F29" s="242">
        <f t="shared" si="7"/>
        <v>10.585786279505726</v>
      </c>
      <c r="G29" s="242">
        <f t="shared" si="7"/>
        <v>19.234379001988998</v>
      </c>
      <c r="H29" s="242">
        <f t="shared" si="7"/>
        <v>24.232561948409796</v>
      </c>
      <c r="I29" s="242">
        <f t="shared" si="7"/>
        <v>24.299655433000112</v>
      </c>
      <c r="J29" s="242">
        <f t="shared" si="7"/>
        <v>34.452944801598505</v>
      </c>
      <c r="K29" s="242">
        <f t="shared" si="7"/>
        <v>22.24514559474045</v>
      </c>
      <c r="L29" s="242">
        <f t="shared" si="7"/>
        <v>73.915756325278437</v>
      </c>
      <c r="M29" s="242">
        <f t="shared" si="7"/>
        <v>88.894183799645589</v>
      </c>
      <c r="N29" s="242">
        <f t="shared" si="7"/>
        <v>83.229499081023562</v>
      </c>
      <c r="O29" s="242">
        <f t="shared" si="7"/>
        <v>53.304818613118755</v>
      </c>
      <c r="P29" s="242">
        <f t="shared" si="7"/>
        <v>19.779674902974705</v>
      </c>
      <c r="Q29" s="242">
        <f t="shared" si="7"/>
        <v>36.163589696553572</v>
      </c>
      <c r="R29" s="242">
        <f t="shared" si="7"/>
        <v>27.473388958958424</v>
      </c>
      <c r="S29" s="242">
        <f t="shared" si="7"/>
        <v>42.200415205775926</v>
      </c>
      <c r="T29" s="242">
        <f t="shared" si="7"/>
        <v>71.682078671062129</v>
      </c>
      <c r="U29" s="242">
        <f t="shared" si="7"/>
        <v>42.643568051973034</v>
      </c>
      <c r="V29" s="242">
        <f t="shared" si="7"/>
        <v>20.272193034941324</v>
      </c>
      <c r="W29" s="242">
        <f t="shared" si="7"/>
        <v>36.822883895714483</v>
      </c>
      <c r="X29" s="242">
        <f t="shared" si="7"/>
        <v>69.375144553551166</v>
      </c>
      <c r="Y29" s="242">
        <f t="shared" si="7"/>
        <v>41.706033109176275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1582.9842808604551</v>
      </c>
      <c r="C32" s="210">
        <v>1276.334774954531</v>
      </c>
      <c r="D32" s="210">
        <v>1272.845414570306</v>
      </c>
      <c r="E32" s="210">
        <v>1528.772675277809</v>
      </c>
      <c r="F32" s="210">
        <v>1861.415477752633</v>
      </c>
      <c r="G32" s="210">
        <v>1861.374127535526</v>
      </c>
      <c r="H32" s="210">
        <v>1753.826009741329</v>
      </c>
      <c r="I32" s="210">
        <v>1424.4949938143041</v>
      </c>
      <c r="J32" s="210">
        <v>1333.129690358468</v>
      </c>
      <c r="K32" s="210">
        <v>1510.4416050559751</v>
      </c>
      <c r="L32" s="210">
        <v>1116.400502217828</v>
      </c>
      <c r="M32" s="210">
        <v>1078.2611420980741</v>
      </c>
      <c r="N32" s="210">
        <v>1083.389429467059</v>
      </c>
      <c r="O32" s="210">
        <v>1039.565231070445</v>
      </c>
      <c r="P32" s="210">
        <v>976.42162135357353</v>
      </c>
      <c r="Q32" s="210">
        <v>933.05199507892951</v>
      </c>
      <c r="R32" s="210">
        <v>866.65555341076379</v>
      </c>
      <c r="S32" s="210">
        <v>1048.3417922208689</v>
      </c>
      <c r="T32" s="210">
        <v>1044.5331122901689</v>
      </c>
      <c r="U32" s="210">
        <v>1045.503760989094</v>
      </c>
      <c r="V32" s="210">
        <v>1055.885190968213</v>
      </c>
      <c r="W32" s="210">
        <v>1103.386028335771</v>
      </c>
      <c r="X32" s="210">
        <v>1103.4882457676581</v>
      </c>
      <c r="Y32" s="210">
        <v>1013.643322075822</v>
      </c>
      <c r="DA32" s="109" t="s">
        <v>953</v>
      </c>
    </row>
    <row r="33" spans="1:105" ht="12" customHeight="1" x14ac:dyDescent="0.25">
      <c r="A33" s="24" t="s">
        <v>28</v>
      </c>
      <c r="B33" s="213">
        <v>830.4731728288906</v>
      </c>
      <c r="C33" s="213">
        <v>539.3998280309545</v>
      </c>
      <c r="D33" s="213">
        <v>568.17489251934649</v>
      </c>
      <c r="E33" s="213">
        <v>784.97463456577793</v>
      </c>
      <c r="F33" s="213">
        <v>932.10679277730003</v>
      </c>
      <c r="G33" s="213">
        <v>891.03723129836635</v>
      </c>
      <c r="H33" s="213">
        <v>887.97317282889082</v>
      </c>
      <c r="I33" s="213">
        <v>557.65434221840064</v>
      </c>
      <c r="J33" s="213">
        <v>573.30214961306956</v>
      </c>
      <c r="K33" s="213">
        <v>807.24780739466883</v>
      </c>
      <c r="L33" s="213">
        <v>269.07566638005147</v>
      </c>
      <c r="M33" s="213">
        <v>248.70060189165949</v>
      </c>
      <c r="N33" s="213">
        <v>228.685554600172</v>
      </c>
      <c r="O33" s="213">
        <v>228.1512467755804</v>
      </c>
      <c r="P33" s="213">
        <v>196.6101461736888</v>
      </c>
      <c r="Q33" s="213">
        <v>185.7858125537403</v>
      </c>
      <c r="R33" s="213">
        <v>197.57841788478069</v>
      </c>
      <c r="S33" s="213">
        <v>286.24376612209801</v>
      </c>
      <c r="T33" s="213">
        <v>276.36706792777301</v>
      </c>
      <c r="U33" s="213">
        <v>241.87420464316429</v>
      </c>
      <c r="V33" s="213">
        <v>228.4672398968186</v>
      </c>
      <c r="W33" s="213">
        <v>229.50455717970769</v>
      </c>
      <c r="X33" s="213">
        <v>209.41668099742051</v>
      </c>
      <c r="Y33" s="213">
        <v>250.1390369733447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41.758297506448827</v>
      </c>
      <c r="C34" s="204">
        <f t="shared" si="8"/>
        <v>16.986672398968189</v>
      </c>
      <c r="D34" s="204">
        <f t="shared" si="8"/>
        <v>13.26500429922614</v>
      </c>
      <c r="E34" s="204">
        <f t="shared" si="8"/>
        <v>12.47652622527945</v>
      </c>
      <c r="F34" s="204">
        <f t="shared" si="8"/>
        <v>158.58177128116941</v>
      </c>
      <c r="G34" s="204">
        <f t="shared" si="8"/>
        <v>142.1825451418745</v>
      </c>
      <c r="H34" s="204">
        <f t="shared" si="8"/>
        <v>52.057437661220973</v>
      </c>
      <c r="I34" s="204">
        <f t="shared" si="8"/>
        <v>46.539380911435941</v>
      </c>
      <c r="J34" s="204">
        <f t="shared" si="8"/>
        <v>46.474376612209802</v>
      </c>
      <c r="K34" s="204">
        <f t="shared" si="8"/>
        <v>32.237833190025789</v>
      </c>
      <c r="L34" s="204">
        <f t="shared" si="8"/>
        <v>117.78641444539983</v>
      </c>
      <c r="M34" s="204">
        <f t="shared" si="8"/>
        <v>93.867411865864142</v>
      </c>
      <c r="N34" s="204">
        <f t="shared" si="8"/>
        <v>80.841358555460005</v>
      </c>
      <c r="O34" s="204">
        <f t="shared" si="8"/>
        <v>57.562682717110917</v>
      </c>
      <c r="P34" s="204">
        <f t="shared" si="8"/>
        <v>58.416165090283741</v>
      </c>
      <c r="Q34" s="204">
        <f t="shared" si="8"/>
        <v>40.715563198624245</v>
      </c>
      <c r="R34" s="204">
        <f t="shared" si="8"/>
        <v>13.456061908856405</v>
      </c>
      <c r="S34" s="204">
        <f t="shared" si="8"/>
        <v>37.300343938091132</v>
      </c>
      <c r="T34" s="204">
        <f t="shared" si="8"/>
        <v>45.41272570937231</v>
      </c>
      <c r="U34" s="204">
        <f t="shared" si="8"/>
        <v>66.336113499570089</v>
      </c>
      <c r="V34" s="204">
        <f t="shared" si="8"/>
        <v>91.264402407566621</v>
      </c>
      <c r="W34" s="204">
        <f t="shared" si="8"/>
        <v>105.49226139294926</v>
      </c>
      <c r="X34" s="204">
        <f t="shared" si="8"/>
        <v>123.11633705932935</v>
      </c>
      <c r="Y34" s="204">
        <f t="shared" si="8"/>
        <v>87.060619088564053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3.1384350816852971</v>
      </c>
      <c r="Q36" s="204">
        <v>2.0922613929492688</v>
      </c>
      <c r="R36" s="204">
        <v>3.1384350816852971</v>
      </c>
      <c r="S36" s="204">
        <v>7.3230438521066201</v>
      </c>
      <c r="T36" s="204">
        <v>6.2768701633705932</v>
      </c>
      <c r="U36" s="204">
        <v>6.2768701633705932</v>
      </c>
      <c r="V36" s="204">
        <v>4.184608770421324</v>
      </c>
      <c r="W36" s="204">
        <v>5.2306964746345654</v>
      </c>
      <c r="X36" s="204">
        <v>3.1384350816852971</v>
      </c>
      <c r="Y36" s="204">
        <v>5.2306964746345654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957</v>
      </c>
    </row>
    <row r="38" spans="1:105" ht="12" customHeight="1" x14ac:dyDescent="0.25">
      <c r="A38" s="18" t="s">
        <v>32</v>
      </c>
      <c r="B38" s="204">
        <v>41.758297506448827</v>
      </c>
      <c r="C38" s="204">
        <v>16.986672398968189</v>
      </c>
      <c r="D38" s="204">
        <v>13.26500429922614</v>
      </c>
      <c r="E38" s="204">
        <v>12.47652622527945</v>
      </c>
      <c r="F38" s="204">
        <v>158.58177128116941</v>
      </c>
      <c r="G38" s="204">
        <v>142.1825451418745</v>
      </c>
      <c r="H38" s="204">
        <v>52.057437661220973</v>
      </c>
      <c r="I38" s="204">
        <v>46.539380911435941</v>
      </c>
      <c r="J38" s="204">
        <v>46.474376612209802</v>
      </c>
      <c r="K38" s="204">
        <v>32.237833190025789</v>
      </c>
      <c r="L38" s="204">
        <v>27.431126397248491</v>
      </c>
      <c r="M38" s="204">
        <v>11.31616509028375</v>
      </c>
      <c r="N38" s="204">
        <v>5.6619088564058462</v>
      </c>
      <c r="O38" s="204">
        <v>0.94282029234737741</v>
      </c>
      <c r="P38" s="204">
        <v>0.94342218400687861</v>
      </c>
      <c r="Q38" s="204">
        <v>1.886844368013757</v>
      </c>
      <c r="R38" s="204">
        <v>1.886844368013757</v>
      </c>
      <c r="S38" s="204">
        <v>1.886844368013757</v>
      </c>
      <c r="T38" s="204">
        <v>0.94342218400687861</v>
      </c>
      <c r="U38" s="204">
        <v>0</v>
      </c>
      <c r="V38" s="204">
        <v>0.94350816852966468</v>
      </c>
      <c r="W38" s="204">
        <v>1.886844368013757</v>
      </c>
      <c r="X38" s="204">
        <v>1.886844368013757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90.355288048151337</v>
      </c>
      <c r="M39" s="204">
        <v>82.551246775580395</v>
      </c>
      <c r="N39" s="204">
        <v>75.17944969905416</v>
      </c>
      <c r="O39" s="204">
        <v>56.619862424763539</v>
      </c>
      <c r="P39" s="204">
        <v>54.334307824591569</v>
      </c>
      <c r="Q39" s="204">
        <v>36.736457437661223</v>
      </c>
      <c r="R39" s="204">
        <v>8.430782459157351</v>
      </c>
      <c r="S39" s="204">
        <v>28.090455717970759</v>
      </c>
      <c r="T39" s="204">
        <v>38.192433361994837</v>
      </c>
      <c r="U39" s="204">
        <v>60.059243336199494</v>
      </c>
      <c r="V39" s="204">
        <v>86.13628546861564</v>
      </c>
      <c r="W39" s="204">
        <v>98.374720550300935</v>
      </c>
      <c r="X39" s="204">
        <v>118.0910576096303</v>
      </c>
      <c r="Y39" s="204">
        <v>81.829922613929483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199.6560619088564</v>
      </c>
      <c r="C40" s="204">
        <f t="shared" si="9"/>
        <v>201.5692175408426</v>
      </c>
      <c r="D40" s="204">
        <f t="shared" si="9"/>
        <v>207.0077386070507</v>
      </c>
      <c r="E40" s="204">
        <f t="shared" si="9"/>
        <v>220.85124677558036</v>
      </c>
      <c r="F40" s="204">
        <f t="shared" si="9"/>
        <v>239.50988822012042</v>
      </c>
      <c r="G40" s="204">
        <f t="shared" si="9"/>
        <v>281.04041272570942</v>
      </c>
      <c r="H40" s="204">
        <f t="shared" si="9"/>
        <v>281.85726569217542</v>
      </c>
      <c r="I40" s="204">
        <f t="shared" si="9"/>
        <v>276.4402407566638</v>
      </c>
      <c r="J40" s="204">
        <f t="shared" si="9"/>
        <v>192.13241616509029</v>
      </c>
      <c r="K40" s="204">
        <f t="shared" si="9"/>
        <v>180.71797076526221</v>
      </c>
      <c r="L40" s="204">
        <f t="shared" si="9"/>
        <v>202.9831470335339</v>
      </c>
      <c r="M40" s="204">
        <f t="shared" si="9"/>
        <v>204.51900257953571</v>
      </c>
      <c r="N40" s="204">
        <f t="shared" si="9"/>
        <v>238.29896818572652</v>
      </c>
      <c r="O40" s="204">
        <f t="shared" si="9"/>
        <v>244.65227858985375</v>
      </c>
      <c r="P40" s="204">
        <f t="shared" si="9"/>
        <v>199.45305245055886</v>
      </c>
      <c r="Q40" s="204">
        <f t="shared" si="9"/>
        <v>207.52846087704216</v>
      </c>
      <c r="R40" s="204">
        <f t="shared" si="9"/>
        <v>193.96956147893377</v>
      </c>
      <c r="S40" s="204">
        <f t="shared" si="9"/>
        <v>251.50971625107485</v>
      </c>
      <c r="T40" s="204">
        <f t="shared" si="9"/>
        <v>250.91607910576096</v>
      </c>
      <c r="U40" s="204">
        <f t="shared" si="9"/>
        <v>272.52691315563197</v>
      </c>
      <c r="V40" s="204">
        <f t="shared" si="9"/>
        <v>306.0441141965631</v>
      </c>
      <c r="W40" s="204">
        <f t="shared" si="9"/>
        <v>305.81708797608252</v>
      </c>
      <c r="X40" s="204">
        <f t="shared" si="9"/>
        <v>310.66562385478107</v>
      </c>
      <c r="Y40" s="204">
        <f t="shared" si="9"/>
        <v>235.90472041426909</v>
      </c>
      <c r="DA40" s="71"/>
    </row>
    <row r="41" spans="1:105" ht="12" customHeight="1" x14ac:dyDescent="0.25">
      <c r="A41" s="18" t="s">
        <v>73</v>
      </c>
      <c r="B41" s="204">
        <v>199.6560619088564</v>
      </c>
      <c r="C41" s="204">
        <v>201.5692175408426</v>
      </c>
      <c r="D41" s="204">
        <v>204.64316423043849</v>
      </c>
      <c r="E41" s="204">
        <v>218.61564918314701</v>
      </c>
      <c r="F41" s="204">
        <v>238.67153912295791</v>
      </c>
      <c r="G41" s="204">
        <v>281.04041272570942</v>
      </c>
      <c r="H41" s="204">
        <v>281.85726569217542</v>
      </c>
      <c r="I41" s="204">
        <v>276.4402407566638</v>
      </c>
      <c r="J41" s="204">
        <v>192.13241616509029</v>
      </c>
      <c r="K41" s="204">
        <v>180.71797076526221</v>
      </c>
      <c r="L41" s="204">
        <v>171.21668099742041</v>
      </c>
      <c r="M41" s="204">
        <v>167.06792777300089</v>
      </c>
      <c r="N41" s="204">
        <v>205.05159071367149</v>
      </c>
      <c r="O41" s="204">
        <v>212.14531384350809</v>
      </c>
      <c r="P41" s="204">
        <v>169.883920894239</v>
      </c>
      <c r="Q41" s="204">
        <v>176.95614789337921</v>
      </c>
      <c r="R41" s="204">
        <v>163.5644883920894</v>
      </c>
      <c r="S41" s="204">
        <v>221.04471195184871</v>
      </c>
      <c r="T41" s="204">
        <v>217.02364574376611</v>
      </c>
      <c r="U41" s="204">
        <v>244.3104901117799</v>
      </c>
      <c r="V41" s="204">
        <v>280.77764816044959</v>
      </c>
      <c r="W41" s="204">
        <v>273.72267697006362</v>
      </c>
      <c r="X41" s="204">
        <v>277.21601078513362</v>
      </c>
      <c r="Y41" s="204">
        <v>205.28700760257519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2.36457437661221</v>
      </c>
      <c r="E42" s="204">
        <v>2.2355975924333622</v>
      </c>
      <c r="F42" s="204">
        <v>0.83834909716251071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31.766466036113499</v>
      </c>
      <c r="M42" s="204">
        <v>37.45107480653482</v>
      </c>
      <c r="N42" s="204">
        <v>33.247377472055028</v>
      </c>
      <c r="O42" s="204">
        <v>32.506964746345652</v>
      </c>
      <c r="P42" s="204">
        <v>29.56913155631986</v>
      </c>
      <c r="Q42" s="204">
        <v>30.57231298366294</v>
      </c>
      <c r="R42" s="204">
        <v>30.405073086844361</v>
      </c>
      <c r="S42" s="204">
        <v>30.465004299226141</v>
      </c>
      <c r="T42" s="204">
        <v>33.89243336199484</v>
      </c>
      <c r="U42" s="204">
        <v>28.2164230438521</v>
      </c>
      <c r="V42" s="204">
        <v>25.266466036113499</v>
      </c>
      <c r="W42" s="204">
        <v>32.094411006018923</v>
      </c>
      <c r="X42" s="204">
        <v>33.449613069647462</v>
      </c>
      <c r="Y42" s="204">
        <v>30.617712811693892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5.6367314193543283</v>
      </c>
      <c r="C43" s="204">
        <f t="shared" si="10"/>
        <v>14.70081106803017</v>
      </c>
      <c r="D43" s="204">
        <f t="shared" si="10"/>
        <v>6.715577940899359</v>
      </c>
      <c r="E43" s="204">
        <f t="shared" si="10"/>
        <v>8.0197088117727162</v>
      </c>
      <c r="F43" s="204">
        <f t="shared" si="10"/>
        <v>4.9296651988922715</v>
      </c>
      <c r="G43" s="204">
        <f t="shared" si="10"/>
        <v>4.2984611554739631</v>
      </c>
      <c r="H43" s="204">
        <f t="shared" si="10"/>
        <v>4.1221404378029307</v>
      </c>
      <c r="I43" s="204">
        <f t="shared" si="10"/>
        <v>7.1886309596180586</v>
      </c>
      <c r="J43" s="204">
        <f t="shared" si="10"/>
        <v>6.8469732475481662</v>
      </c>
      <c r="K43" s="204">
        <f t="shared" si="10"/>
        <v>5.1514932760956409</v>
      </c>
      <c r="L43" s="204">
        <f t="shared" si="10"/>
        <v>3.1340361817150124</v>
      </c>
      <c r="M43" s="204">
        <f t="shared" si="10"/>
        <v>4.6718041788991505</v>
      </c>
      <c r="N43" s="204">
        <f t="shared" si="10"/>
        <v>4.8814329064400059</v>
      </c>
      <c r="O43" s="204">
        <f t="shared" si="10"/>
        <v>6.1513875622768781</v>
      </c>
      <c r="P43" s="204">
        <f t="shared" si="10"/>
        <v>4.4205035547774107</v>
      </c>
      <c r="Q43" s="204">
        <f t="shared" si="10"/>
        <v>4.6159675638823767</v>
      </c>
      <c r="R43" s="204">
        <f t="shared" si="10"/>
        <v>5.4176342362154273</v>
      </c>
      <c r="S43" s="204">
        <f t="shared" si="10"/>
        <v>5.6757561073695175</v>
      </c>
      <c r="T43" s="204">
        <f t="shared" si="10"/>
        <v>5.9316505532815125</v>
      </c>
      <c r="U43" s="204">
        <f t="shared" si="10"/>
        <v>6.1170026056030631</v>
      </c>
      <c r="V43" s="204">
        <f t="shared" si="10"/>
        <v>6.6249116813667381</v>
      </c>
      <c r="W43" s="204">
        <f t="shared" si="10"/>
        <v>7.4633513657074833</v>
      </c>
      <c r="X43" s="204">
        <f t="shared" si="10"/>
        <v>9.5250294795150925</v>
      </c>
      <c r="Y43" s="204">
        <f t="shared" si="10"/>
        <v>11.792341988294362</v>
      </c>
      <c r="DA43" s="71"/>
    </row>
    <row r="44" spans="1:105" ht="12" customHeight="1" x14ac:dyDescent="0.25">
      <c r="A44" s="18" t="s">
        <v>38</v>
      </c>
      <c r="B44" s="204">
        <v>5.5411865864144456</v>
      </c>
      <c r="C44" s="204">
        <v>14.42631126397248</v>
      </c>
      <c r="D44" s="204">
        <v>6.5204643164230429</v>
      </c>
      <c r="E44" s="204">
        <v>7.8819432502149613</v>
      </c>
      <c r="F44" s="204">
        <v>4.5380911435941522</v>
      </c>
      <c r="G44" s="204">
        <v>3.9171109200343932</v>
      </c>
      <c r="H44" s="204">
        <v>3.702149613069647</v>
      </c>
      <c r="I44" s="204">
        <v>6.974290627687016</v>
      </c>
      <c r="J44" s="204">
        <v>6.6398968185726561</v>
      </c>
      <c r="K44" s="204">
        <v>4.8246775580395527</v>
      </c>
      <c r="L44" s="204">
        <v>2.7228718830610492</v>
      </c>
      <c r="M44" s="204">
        <v>4.0365434221840069</v>
      </c>
      <c r="N44" s="204">
        <v>4.0603611349957012</v>
      </c>
      <c r="O44" s="204">
        <v>5.0874462596732579</v>
      </c>
      <c r="P44" s="204">
        <v>3.2483233018056761</v>
      </c>
      <c r="Q44" s="204">
        <v>3.2961306964746342</v>
      </c>
      <c r="R44" s="204">
        <v>3.9170249355116069</v>
      </c>
      <c r="S44" s="204">
        <v>3.4582975064488388</v>
      </c>
      <c r="T44" s="204">
        <v>3.345657781599312</v>
      </c>
      <c r="U44" s="204">
        <v>3.1032674118658639</v>
      </c>
      <c r="V44" s="204">
        <v>3.0431642304385211</v>
      </c>
      <c r="W44" s="204">
        <v>3.5303525365434218</v>
      </c>
      <c r="X44" s="204">
        <v>3.2206362854686161</v>
      </c>
      <c r="Y44" s="204">
        <v>4.0580395528804809</v>
      </c>
      <c r="DA44" s="71" t="s">
        <v>962</v>
      </c>
    </row>
    <row r="45" spans="1:105" ht="12" customHeight="1" x14ac:dyDescent="0.25">
      <c r="A45" s="18" t="s">
        <v>74</v>
      </c>
      <c r="B45" s="204">
        <v>7.1625107480653469E-2</v>
      </c>
      <c r="C45" s="204">
        <v>0.23886500429922611</v>
      </c>
      <c r="D45" s="204">
        <v>0.1194325021496131</v>
      </c>
      <c r="E45" s="204">
        <v>0</v>
      </c>
      <c r="F45" s="204">
        <v>0.16715391229578669</v>
      </c>
      <c r="G45" s="204">
        <v>9.5528804815133275E-2</v>
      </c>
      <c r="H45" s="204">
        <v>4.7807394668959592E-2</v>
      </c>
      <c r="I45" s="204">
        <v>0.14333619948409279</v>
      </c>
      <c r="J45" s="204">
        <v>7.1625107480653469E-2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0.26500429922613927</v>
      </c>
      <c r="T45" s="204">
        <v>0.25073086844368009</v>
      </c>
      <c r="U45" s="204">
        <v>0.23052450558899401</v>
      </c>
      <c r="V45" s="204">
        <v>0.23585140962769099</v>
      </c>
      <c r="W45" s="204">
        <v>0.14370308152716529</v>
      </c>
      <c r="X45" s="204">
        <v>0.22663753816822771</v>
      </c>
      <c r="Y45" s="204">
        <v>0.23698207928205869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2.391972545922905E-2</v>
      </c>
      <c r="C49" s="204">
        <v>3.5634799758463342E-2</v>
      </c>
      <c r="D49" s="204">
        <v>7.5681122326703029E-2</v>
      </c>
      <c r="E49" s="204">
        <v>0.13776556155775491</v>
      </c>
      <c r="F49" s="204">
        <v>0.2244201430023329</v>
      </c>
      <c r="G49" s="204">
        <v>0.28582143062443682</v>
      </c>
      <c r="H49" s="204">
        <v>0.37218343006432408</v>
      </c>
      <c r="I49" s="204">
        <v>7.1004132446949406E-2</v>
      </c>
      <c r="J49" s="204">
        <v>0.13545132149485639</v>
      </c>
      <c r="K49" s="204">
        <v>0.32681571805608789</v>
      </c>
      <c r="L49" s="204">
        <v>0.4111642986539632</v>
      </c>
      <c r="M49" s="204">
        <v>0.63526075671514348</v>
      </c>
      <c r="N49" s="204">
        <v>0.82107177144430477</v>
      </c>
      <c r="O49" s="204">
        <v>1.06394130260362</v>
      </c>
      <c r="P49" s="204">
        <v>1.1721802529717349</v>
      </c>
      <c r="Q49" s="204">
        <v>1.3198368674077421</v>
      </c>
      <c r="R49" s="204">
        <v>1.5006093007038199</v>
      </c>
      <c r="S49" s="204">
        <v>1.952454301694539</v>
      </c>
      <c r="T49" s="204">
        <v>2.33526190323852</v>
      </c>
      <c r="U49" s="204">
        <v>2.783210688148205</v>
      </c>
      <c r="V49" s="204">
        <v>3.3458960413005259</v>
      </c>
      <c r="W49" s="204">
        <v>3.789295747636896</v>
      </c>
      <c r="X49" s="204">
        <v>6.0777556558782484</v>
      </c>
      <c r="Y49" s="204">
        <v>7.4973203561318229</v>
      </c>
      <c r="DA49" s="71" t="s">
        <v>967</v>
      </c>
    </row>
    <row r="50" spans="1:105" ht="12" customHeight="1" x14ac:dyDescent="0.25">
      <c r="A50" s="14" t="s">
        <v>39</v>
      </c>
      <c r="B50" s="204">
        <v>230.65348237317281</v>
      </c>
      <c r="C50" s="204">
        <v>208.75133276010311</v>
      </c>
      <c r="D50" s="204">
        <v>201.58589853826311</v>
      </c>
      <c r="E50" s="204">
        <v>189.3809114359415</v>
      </c>
      <c r="F50" s="204">
        <v>202.03972484952709</v>
      </c>
      <c r="G50" s="204">
        <v>209.10954428202919</v>
      </c>
      <c r="H50" s="204">
        <v>194.11006018916589</v>
      </c>
      <c r="I50" s="204">
        <v>203.13843508168529</v>
      </c>
      <c r="J50" s="204">
        <v>201.99200343938091</v>
      </c>
      <c r="K50" s="204">
        <v>193.08306104901121</v>
      </c>
      <c r="L50" s="204">
        <v>211.64135855545999</v>
      </c>
      <c r="M50" s="204">
        <v>212.57282889079971</v>
      </c>
      <c r="N50" s="204">
        <v>212.02347377472049</v>
      </c>
      <c r="O50" s="204">
        <v>206.3150472914875</v>
      </c>
      <c r="P50" s="204">
        <v>197.5733447979363</v>
      </c>
      <c r="Q50" s="204">
        <v>190.1929492691315</v>
      </c>
      <c r="R50" s="204">
        <v>178.84780739466891</v>
      </c>
      <c r="S50" s="204">
        <v>176.6260533104041</v>
      </c>
      <c r="T50" s="204">
        <v>182.52674118658641</v>
      </c>
      <c r="U50" s="204">
        <v>175.64144453998281</v>
      </c>
      <c r="V50" s="204">
        <v>166.84049871023211</v>
      </c>
      <c r="W50" s="204">
        <v>177.2763542562339</v>
      </c>
      <c r="X50" s="204">
        <v>173.3527944969905</v>
      </c>
      <c r="Y50" s="204">
        <v>147.50455717970769</v>
      </c>
      <c r="DA50" s="71" t="s">
        <v>968</v>
      </c>
    </row>
    <row r="51" spans="1:105" ht="12" customHeight="1" x14ac:dyDescent="0.25">
      <c r="A51" s="21" t="s">
        <v>40</v>
      </c>
      <c r="B51" s="207">
        <v>274.80653482373168</v>
      </c>
      <c r="C51" s="207">
        <v>294.92691315563201</v>
      </c>
      <c r="D51" s="207">
        <v>276.09630266552023</v>
      </c>
      <c r="E51" s="207">
        <v>313.06964746345648</v>
      </c>
      <c r="F51" s="207">
        <v>324.24763542562329</v>
      </c>
      <c r="G51" s="207">
        <v>333.70593293207219</v>
      </c>
      <c r="H51" s="207">
        <v>333.70593293207219</v>
      </c>
      <c r="I51" s="207">
        <v>333.53396388650037</v>
      </c>
      <c r="J51" s="207">
        <v>312.38177128116939</v>
      </c>
      <c r="K51" s="207">
        <v>292.0034393809114</v>
      </c>
      <c r="L51" s="207">
        <v>311.7798796216681</v>
      </c>
      <c r="M51" s="207">
        <v>313.92949269131549</v>
      </c>
      <c r="N51" s="207">
        <v>318.65864144454002</v>
      </c>
      <c r="O51" s="207">
        <v>296.73258813413582</v>
      </c>
      <c r="P51" s="207">
        <v>319.94840928632851</v>
      </c>
      <c r="Q51" s="207">
        <v>304.21324161650898</v>
      </c>
      <c r="R51" s="207">
        <v>277.38607050730872</v>
      </c>
      <c r="S51" s="207">
        <v>290.98615649183142</v>
      </c>
      <c r="T51" s="207">
        <v>283.37884780739472</v>
      </c>
      <c r="U51" s="207">
        <v>283.00808254514192</v>
      </c>
      <c r="V51" s="207">
        <v>256.64402407566638</v>
      </c>
      <c r="W51" s="207">
        <v>277.83241616509031</v>
      </c>
      <c r="X51" s="207">
        <v>277.41177987962158</v>
      </c>
      <c r="Y51" s="207">
        <v>281.24204643164228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1582.9842808604549</v>
      </c>
      <c r="C52" s="284">
        <f t="shared" si="11"/>
        <v>1276.3347749545301</v>
      </c>
      <c r="D52" s="284">
        <f t="shared" si="11"/>
        <v>1272.845414570306</v>
      </c>
      <c r="E52" s="284">
        <f t="shared" si="11"/>
        <v>1528.7726752778085</v>
      </c>
      <c r="F52" s="284">
        <f t="shared" si="11"/>
        <v>1861.415477752633</v>
      </c>
      <c r="G52" s="284">
        <f t="shared" si="11"/>
        <v>1861.3741275355258</v>
      </c>
      <c r="H52" s="284">
        <f t="shared" si="11"/>
        <v>1753.8260097413288</v>
      </c>
      <c r="I52" s="284">
        <f t="shared" si="11"/>
        <v>1424.4949938143036</v>
      </c>
      <c r="J52" s="284">
        <f t="shared" si="11"/>
        <v>1333.129690358468</v>
      </c>
      <c r="K52" s="284">
        <f t="shared" si="11"/>
        <v>1510.4416050559748</v>
      </c>
      <c r="L52" s="284">
        <f t="shared" si="11"/>
        <v>1116.4005022178283</v>
      </c>
      <c r="M52" s="284">
        <f t="shared" si="11"/>
        <v>1078.2611420980743</v>
      </c>
      <c r="N52" s="284">
        <f t="shared" si="11"/>
        <v>1083.3894294670595</v>
      </c>
      <c r="O52" s="284">
        <f t="shared" si="11"/>
        <v>1039.5652310704456</v>
      </c>
      <c r="P52" s="284">
        <f t="shared" si="11"/>
        <v>976.42162135357387</v>
      </c>
      <c r="Q52" s="284">
        <f t="shared" si="11"/>
        <v>933.05199507892939</v>
      </c>
      <c r="R52" s="284">
        <f t="shared" si="11"/>
        <v>866.65555341076379</v>
      </c>
      <c r="S52" s="284">
        <f t="shared" si="11"/>
        <v>1048.3417922208687</v>
      </c>
      <c r="T52" s="284">
        <f t="shared" si="11"/>
        <v>1044.5331122901689</v>
      </c>
      <c r="U52" s="284">
        <f t="shared" si="11"/>
        <v>1045.503760989094</v>
      </c>
      <c r="V52" s="284">
        <f t="shared" si="11"/>
        <v>1055.885190968213</v>
      </c>
      <c r="W52" s="284">
        <f t="shared" si="11"/>
        <v>1103.3860283357701</v>
      </c>
      <c r="X52" s="284">
        <f t="shared" si="11"/>
        <v>1103.4882457676576</v>
      </c>
      <c r="Y52" s="284">
        <f t="shared" si="11"/>
        <v>1013.6433220758224</v>
      </c>
      <c r="DA52" s="118"/>
    </row>
    <row r="53" spans="1:105" ht="12" customHeight="1" x14ac:dyDescent="0.25">
      <c r="A53" s="51" t="s">
        <v>48</v>
      </c>
      <c r="B53" s="237">
        <f>CHI_fec!B5-B58</f>
        <v>1243.0563863872555</v>
      </c>
      <c r="C53" s="237">
        <f>CHI_fec!C5-C58</f>
        <v>981.50248282047028</v>
      </c>
      <c r="D53" s="237">
        <f>CHI_fec!D5-D58</f>
        <v>1129.1536185189073</v>
      </c>
      <c r="E53" s="237">
        <f>CHI_fec!E5-E58</f>
        <v>1358.2725420358361</v>
      </c>
      <c r="F53" s="237">
        <f>CHI_fec!F5-F58</f>
        <v>1734.7821681196217</v>
      </c>
      <c r="G53" s="237">
        <f>CHI_fec!G5-G58</f>
        <v>1726.2630642996783</v>
      </c>
      <c r="H53" s="237">
        <f>CHI_fec!H5-H58</f>
        <v>1593.5988762833963</v>
      </c>
      <c r="I53" s="237">
        <f>CHI_fec!I5-I58</f>
        <v>1225.3227301945469</v>
      </c>
      <c r="J53" s="237">
        <f>CHI_fec!J5-J58</f>
        <v>1121.7822789024865</v>
      </c>
      <c r="K53" s="237">
        <f>CHI_fec!K5-K58</f>
        <v>1288.013283589117</v>
      </c>
      <c r="L53" s="237">
        <f>CHI_fec!L5-L58</f>
        <v>921.57228175455884</v>
      </c>
      <c r="M53" s="237">
        <f>CHI_fec!M5-M58</f>
        <v>887.39821733104486</v>
      </c>
      <c r="N53" s="237">
        <f>CHI_fec!N5-N58</f>
        <v>887.80536034645138</v>
      </c>
      <c r="O53" s="237">
        <f>CHI_fec!O5-O58</f>
        <v>836.85281429908855</v>
      </c>
      <c r="P53" s="237">
        <f>CHI_fec!P5-P58</f>
        <v>773.47508941468868</v>
      </c>
      <c r="Q53" s="237">
        <f>CHI_fec!Q5-Q58</f>
        <v>728.1180242645471</v>
      </c>
      <c r="R53" s="237">
        <f>CHI_fec!R5-R58</f>
        <v>661.53176306545788</v>
      </c>
      <c r="S53" s="237">
        <f>CHI_fec!S5-S58</f>
        <v>833.78978153679964</v>
      </c>
      <c r="T53" s="237">
        <f>CHI_fec!T5-T58</f>
        <v>834.24896042640376</v>
      </c>
      <c r="U53" s="237">
        <f>CHI_fec!U5-U58</f>
        <v>825.38659919567135</v>
      </c>
      <c r="V53" s="237">
        <f>CHI_fec!V5-V58</f>
        <v>816.46451313908278</v>
      </c>
      <c r="W53" s="237">
        <f>CHI_fec!W5-W58</f>
        <v>904.00727676843781</v>
      </c>
      <c r="X53" s="237">
        <f>CHI_fec!X5-X58</f>
        <v>890.75384697765639</v>
      </c>
      <c r="Y53" s="237">
        <f>CHI_fec!Y5-Y58</f>
        <v>802.2256544900888</v>
      </c>
      <c r="DA53" s="83"/>
    </row>
    <row r="54" spans="1:105" ht="12" customHeight="1" x14ac:dyDescent="0.25">
      <c r="A54" s="99" t="s">
        <v>49</v>
      </c>
      <c r="B54" s="238">
        <f>CHI_fec!B61</f>
        <v>302.23201350956288</v>
      </c>
      <c r="C54" s="238">
        <f>CHI_fec!C61</f>
        <v>258.33387894113201</v>
      </c>
      <c r="D54" s="238">
        <f>CHI_fec!D61</f>
        <v>106.8719915641594</v>
      </c>
      <c r="E54" s="238">
        <f>CHI_fec!E61</f>
        <v>131.62204643257209</v>
      </c>
      <c r="F54" s="238">
        <f>CHI_fec!F61</f>
        <v>86.296620517308511</v>
      </c>
      <c r="G54" s="238">
        <f>CHI_fec!G61</f>
        <v>88.723647509746442</v>
      </c>
      <c r="H54" s="238">
        <f>CHI_fec!H61</f>
        <v>111.66702290409189</v>
      </c>
      <c r="I54" s="238">
        <f>CHI_fec!I61</f>
        <v>153.37720798336611</v>
      </c>
      <c r="J54" s="238">
        <f>CHI_fec!J61</f>
        <v>168.151721678016</v>
      </c>
      <c r="K54" s="238">
        <f>CHI_fec!K61</f>
        <v>176.72823963010771</v>
      </c>
      <c r="L54" s="238">
        <f>CHI_fec!L61</f>
        <v>143.4873438756965</v>
      </c>
      <c r="M54" s="238">
        <f>CHI_fec!M61</f>
        <v>142.97849591153351</v>
      </c>
      <c r="N54" s="238">
        <f>CHI_fec!N61</f>
        <v>146.27370486487681</v>
      </c>
      <c r="O54" s="238">
        <f>CHI_fec!O61</f>
        <v>153.25367145928271</v>
      </c>
      <c r="P54" s="238">
        <f>CHI_fec!P61</f>
        <v>149.27785896668681</v>
      </c>
      <c r="Q54" s="238">
        <f>CHI_fec!Q61</f>
        <v>166.45828532665891</v>
      </c>
      <c r="R54" s="238">
        <f>CHI_fec!R61</f>
        <v>162.82418205257639</v>
      </c>
      <c r="S54" s="238">
        <f>CHI_fec!S61</f>
        <v>171.15609972581939</v>
      </c>
      <c r="T54" s="238">
        <f>CHI_fec!T61</f>
        <v>163.44647153511309</v>
      </c>
      <c r="U54" s="238">
        <f>CHI_fec!U61</f>
        <v>171.50963337076089</v>
      </c>
      <c r="V54" s="238">
        <f>CHI_fec!V61</f>
        <v>190.95645694444511</v>
      </c>
      <c r="W54" s="238">
        <f>CHI_fec!W61</f>
        <v>147.92656851583709</v>
      </c>
      <c r="X54" s="238">
        <f>CHI_fec!X61</f>
        <v>158.45189186347031</v>
      </c>
      <c r="Y54" s="238">
        <f>CHI_fec!Y61</f>
        <v>154.45425123995531</v>
      </c>
      <c r="DA54" s="94"/>
    </row>
    <row r="55" spans="1:105" ht="12" customHeight="1" x14ac:dyDescent="0.25">
      <c r="A55" s="52" t="s">
        <v>50</v>
      </c>
      <c r="B55" s="239">
        <f>CHI_fec!B110</f>
        <v>37.695880963636512</v>
      </c>
      <c r="C55" s="239">
        <f>CHI_fec!C110</f>
        <v>36.498413192927828</v>
      </c>
      <c r="D55" s="239">
        <f>CHI_fec!D110</f>
        <v>36.819804487239431</v>
      </c>
      <c r="E55" s="239">
        <f>CHI_fec!E110</f>
        <v>38.87808680940033</v>
      </c>
      <c r="F55" s="239">
        <f>CHI_fec!F110</f>
        <v>40.336689115702612</v>
      </c>
      <c r="G55" s="239">
        <f>CHI_fec!G110</f>
        <v>46.387415726101253</v>
      </c>
      <c r="H55" s="239">
        <f>CHI_fec!H110</f>
        <v>48.560110553840573</v>
      </c>
      <c r="I55" s="239">
        <f>CHI_fec!I110</f>
        <v>45.795055636390529</v>
      </c>
      <c r="J55" s="239">
        <f>CHI_fec!J110</f>
        <v>43.195689777965462</v>
      </c>
      <c r="K55" s="239">
        <f>CHI_fec!K110</f>
        <v>45.700081836750172</v>
      </c>
      <c r="L55" s="239">
        <f>CHI_fec!L110</f>
        <v>51.34087658757295</v>
      </c>
      <c r="M55" s="239">
        <f>CHI_fec!M110</f>
        <v>47.88442885549609</v>
      </c>
      <c r="N55" s="239">
        <f>CHI_fec!N110</f>
        <v>49.310364255731088</v>
      </c>
      <c r="O55" s="239">
        <f>CHI_fec!O110</f>
        <v>49.458745312074292</v>
      </c>
      <c r="P55" s="239">
        <f>CHI_fec!P110</f>
        <v>53.668672972198337</v>
      </c>
      <c r="Q55" s="239">
        <f>CHI_fec!Q110</f>
        <v>38.475685487723332</v>
      </c>
      <c r="R55" s="239">
        <f>CHI_fec!R110</f>
        <v>42.299608292729523</v>
      </c>
      <c r="S55" s="239">
        <f>CHI_fec!S110</f>
        <v>43.395910958249729</v>
      </c>
      <c r="T55" s="239">
        <f>CHI_fec!T110</f>
        <v>46.837680328651949</v>
      </c>
      <c r="U55" s="239">
        <f>CHI_fec!U110</f>
        <v>48.607528422661687</v>
      </c>
      <c r="V55" s="239">
        <f>CHI_fec!V110</f>
        <v>48.464220884685211</v>
      </c>
      <c r="W55" s="239">
        <f>CHI_fec!W110</f>
        <v>51.452183051495183</v>
      </c>
      <c r="X55" s="239">
        <f>CHI_fec!X110</f>
        <v>54.282506926530999</v>
      </c>
      <c r="Y55" s="239">
        <f>CHI_fec!Y110</f>
        <v>56.963416345778363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1417.8384302338411</v>
      </c>
      <c r="C58" s="210">
        <v>1502.3859615155391</v>
      </c>
      <c r="D58" s="210">
        <v>1324.786262568661</v>
      </c>
      <c r="E58" s="210">
        <v>1276.863503102767</v>
      </c>
      <c r="F58" s="210">
        <v>1719.912567618828</v>
      </c>
      <c r="G58" s="210">
        <v>1908.3935590878859</v>
      </c>
      <c r="H58" s="210">
        <v>1769.551615695771</v>
      </c>
      <c r="I58" s="210">
        <v>1585.9593181217281</v>
      </c>
      <c r="J58" s="210">
        <v>1877.308576642017</v>
      </c>
      <c r="K58" s="210">
        <v>1651.9045122804589</v>
      </c>
      <c r="L58" s="210">
        <v>2120.9049810576721</v>
      </c>
      <c r="M58" s="210">
        <v>1936.5667996703589</v>
      </c>
      <c r="N58" s="210">
        <v>2058.092657474132</v>
      </c>
      <c r="O58" s="210">
        <v>1982.0183384282409</v>
      </c>
      <c r="P58" s="210">
        <v>2117.5480651017601</v>
      </c>
      <c r="Q58" s="210">
        <v>1581.5747952038639</v>
      </c>
      <c r="R58" s="210">
        <v>1051.458389974794</v>
      </c>
      <c r="S58" s="210">
        <v>2261.650565383221</v>
      </c>
      <c r="T58" s="210">
        <v>2128.7161669140778</v>
      </c>
      <c r="U58" s="210">
        <v>2179.943171542418</v>
      </c>
      <c r="V58" s="210">
        <v>1689.6398126578449</v>
      </c>
      <c r="W58" s="210">
        <v>2049.5730081718252</v>
      </c>
      <c r="X58" s="210">
        <v>2041.439124781662</v>
      </c>
      <c r="Y58" s="210">
        <v>1705.304294670294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322.0034393809114</v>
      </c>
      <c r="M59" s="213">
        <v>307.49638865004289</v>
      </c>
      <c r="N59" s="213">
        <v>345.67661220980222</v>
      </c>
      <c r="O59" s="213">
        <v>361.75047291487527</v>
      </c>
      <c r="P59" s="213">
        <v>341.85296646603609</v>
      </c>
      <c r="Q59" s="213">
        <v>376.2020636285468</v>
      </c>
      <c r="R59" s="213">
        <v>363.25339638865</v>
      </c>
      <c r="S59" s="213">
        <v>342.23852106620808</v>
      </c>
      <c r="T59" s="213">
        <v>328.80687876182282</v>
      </c>
      <c r="U59" s="213">
        <v>324.95365434221839</v>
      </c>
      <c r="V59" s="213">
        <v>264.61057609630262</v>
      </c>
      <c r="W59" s="213">
        <v>302.04875322441961</v>
      </c>
      <c r="X59" s="213">
        <v>272.11874462596728</v>
      </c>
      <c r="Y59" s="213">
        <v>281.94307824591567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1417.8384302338413</v>
      </c>
      <c r="C60" s="204">
        <f t="shared" si="12"/>
        <v>1502.3859615155384</v>
      </c>
      <c r="D60" s="204">
        <f t="shared" si="12"/>
        <v>1324.7862625686607</v>
      </c>
      <c r="E60" s="204">
        <f t="shared" si="12"/>
        <v>1276.863503102767</v>
      </c>
      <c r="F60" s="204">
        <f t="shared" si="12"/>
        <v>1719.9125676188278</v>
      </c>
      <c r="G60" s="204">
        <f t="shared" si="12"/>
        <v>1908.3935590878857</v>
      </c>
      <c r="H60" s="204">
        <f t="shared" si="12"/>
        <v>1769.5516156957706</v>
      </c>
      <c r="I60" s="204">
        <f t="shared" si="12"/>
        <v>1585.9593181217283</v>
      </c>
      <c r="J60" s="204">
        <f t="shared" si="12"/>
        <v>1781.0059111218111</v>
      </c>
      <c r="K60" s="204">
        <f t="shared" si="12"/>
        <v>1592.940625780029</v>
      </c>
      <c r="L60" s="204">
        <f t="shared" si="12"/>
        <v>1708.2953507911202</v>
      </c>
      <c r="M60" s="204">
        <f t="shared" si="12"/>
        <v>1534.0790094725946</v>
      </c>
      <c r="N60" s="204">
        <f t="shared" si="12"/>
        <v>1615.4469996925327</v>
      </c>
      <c r="O60" s="204">
        <f t="shared" si="12"/>
        <v>1527.7055267343458</v>
      </c>
      <c r="P60" s="204">
        <f t="shared" si="12"/>
        <v>1681.1766119633246</v>
      </c>
      <c r="Q60" s="204">
        <f t="shared" si="12"/>
        <v>1109.4569964076477</v>
      </c>
      <c r="R60" s="204">
        <f t="shared" si="12"/>
        <v>587.92528593352131</v>
      </c>
      <c r="S60" s="204">
        <f t="shared" si="12"/>
        <v>1830.6760168019648</v>
      </c>
      <c r="T60" s="204">
        <f t="shared" si="12"/>
        <v>1710.7788496311896</v>
      </c>
      <c r="U60" s="204">
        <f t="shared" si="12"/>
        <v>1757.7491904590131</v>
      </c>
      <c r="V60" s="204">
        <f t="shared" si="12"/>
        <v>1329.8239055211293</v>
      </c>
      <c r="W60" s="204">
        <f t="shared" si="12"/>
        <v>1665.2288981116353</v>
      </c>
      <c r="X60" s="204">
        <f t="shared" si="12"/>
        <v>1707.6427361316189</v>
      </c>
      <c r="Y60" s="204">
        <f t="shared" si="12"/>
        <v>1370.7496944983257</v>
      </c>
      <c r="DA60" s="71"/>
    </row>
    <row r="61" spans="1:105" ht="12" customHeight="1" x14ac:dyDescent="0.25">
      <c r="A61" s="18" t="s">
        <v>30</v>
      </c>
      <c r="B61" s="204">
        <v>58.259759243336198</v>
      </c>
      <c r="C61" s="204">
        <v>45.068873602751488</v>
      </c>
      <c r="D61" s="204">
        <v>18.68710232158211</v>
      </c>
      <c r="E61" s="204">
        <v>16.488650042992258</v>
      </c>
      <c r="F61" s="204">
        <v>12.091659501289771</v>
      </c>
      <c r="G61" s="204">
        <v>14.29011177987962</v>
      </c>
      <c r="H61" s="204">
        <v>13.190885640584691</v>
      </c>
      <c r="I61" s="204">
        <v>13.190885640584691</v>
      </c>
      <c r="J61" s="204">
        <v>16.488650042992258</v>
      </c>
      <c r="K61" s="204">
        <v>14.29011177987962</v>
      </c>
      <c r="L61" s="204">
        <v>9.8932072226999139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91.191401547721412</v>
      </c>
      <c r="C62" s="204">
        <v>77.276956147893372</v>
      </c>
      <c r="D62" s="204">
        <v>69.896818572656912</v>
      </c>
      <c r="E62" s="204">
        <v>77.358899398108335</v>
      </c>
      <c r="F62" s="204">
        <v>116.48684436801371</v>
      </c>
      <c r="G62" s="204">
        <v>112.25090283748921</v>
      </c>
      <c r="H62" s="204">
        <v>117.0564918314703</v>
      </c>
      <c r="I62" s="204">
        <v>108.3046431642304</v>
      </c>
      <c r="J62" s="204">
        <v>115.1442820292347</v>
      </c>
      <c r="K62" s="204">
        <v>99.422355975924319</v>
      </c>
      <c r="L62" s="204">
        <v>97.340326741186573</v>
      </c>
      <c r="M62" s="204">
        <v>94.183147033533956</v>
      </c>
      <c r="N62" s="204">
        <v>97.29148753224419</v>
      </c>
      <c r="O62" s="204">
        <v>117.168271711092</v>
      </c>
      <c r="P62" s="204">
        <v>163.19862424763539</v>
      </c>
      <c r="Q62" s="204">
        <v>109.8452278589854</v>
      </c>
      <c r="R62" s="204">
        <v>108.79905417024931</v>
      </c>
      <c r="S62" s="204">
        <v>269.9054170249355</v>
      </c>
      <c r="T62" s="204">
        <v>253.16706792777299</v>
      </c>
      <c r="U62" s="204">
        <v>299.19750644883919</v>
      </c>
      <c r="V62" s="204">
        <v>207.13671539122959</v>
      </c>
      <c r="W62" s="204">
        <v>260.49011177987961</v>
      </c>
      <c r="X62" s="204">
        <v>261.53628546861557</v>
      </c>
      <c r="Y62" s="204">
        <v>188.30610490111781</v>
      </c>
      <c r="DA62" s="71" t="s">
        <v>974</v>
      </c>
    </row>
    <row r="63" spans="1:105" ht="12" customHeight="1" x14ac:dyDescent="0.25">
      <c r="A63" s="18" t="s">
        <v>71</v>
      </c>
      <c r="B63" s="204">
        <v>235.54075666380049</v>
      </c>
      <c r="C63" s="204">
        <v>202.25090283748921</v>
      </c>
      <c r="D63" s="204">
        <v>114.1960447119518</v>
      </c>
      <c r="E63" s="204">
        <v>111.16173688736031</v>
      </c>
      <c r="F63" s="204">
        <v>264.03155631986237</v>
      </c>
      <c r="G63" s="204">
        <v>49.953396388650027</v>
      </c>
      <c r="H63" s="204">
        <v>30.652794496990541</v>
      </c>
      <c r="I63" s="204">
        <v>22.462940670679281</v>
      </c>
      <c r="J63" s="204">
        <v>20.478675838349101</v>
      </c>
      <c r="K63" s="204">
        <v>16.423387790197761</v>
      </c>
      <c r="L63" s="204">
        <v>25.698022355975919</v>
      </c>
      <c r="M63" s="204">
        <v>9.2401547721410129</v>
      </c>
      <c r="N63" s="204">
        <v>1.026053310404127</v>
      </c>
      <c r="O63" s="204">
        <v>6.1567497850386923</v>
      </c>
      <c r="P63" s="204">
        <v>7.187790197764401</v>
      </c>
      <c r="Q63" s="204">
        <v>5.1283748925193464</v>
      </c>
      <c r="R63" s="204">
        <v>6.1560619088564046</v>
      </c>
      <c r="S63" s="204">
        <v>2.0516766981943251</v>
      </c>
      <c r="T63" s="204">
        <v>0</v>
      </c>
      <c r="U63" s="204">
        <v>4.104041272570937</v>
      </c>
      <c r="V63" s="204">
        <v>0</v>
      </c>
      <c r="W63" s="204">
        <v>6.1936371453138426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449.80051105929289</v>
      </c>
      <c r="C65" s="204">
        <v>476.9354886006634</v>
      </c>
      <c r="D65" s="204">
        <v>502.70062198396602</v>
      </c>
      <c r="E65" s="204">
        <v>437.00520559631821</v>
      </c>
      <c r="F65" s="204">
        <v>512.80371121298117</v>
      </c>
      <c r="G65" s="204">
        <v>825.30877834841885</v>
      </c>
      <c r="H65" s="204">
        <v>794.15264751004418</v>
      </c>
      <c r="I65" s="204">
        <v>710.59035853445403</v>
      </c>
      <c r="J65" s="204">
        <v>736.60548119919736</v>
      </c>
      <c r="K65" s="204">
        <v>645.12265501476679</v>
      </c>
      <c r="L65" s="204">
        <v>612.52252190032061</v>
      </c>
      <c r="M65" s="204">
        <v>544.26215650612869</v>
      </c>
      <c r="N65" s="204">
        <v>549.38431697542183</v>
      </c>
      <c r="O65" s="204">
        <v>494.22478726744981</v>
      </c>
      <c r="P65" s="204">
        <v>419.43645719118382</v>
      </c>
      <c r="Q65" s="204">
        <v>316.5527831660313</v>
      </c>
      <c r="R65" s="204">
        <v>287.60662729207678</v>
      </c>
      <c r="S65" s="204">
        <v>577.75013546060643</v>
      </c>
      <c r="T65" s="204">
        <v>462.06388832422482</v>
      </c>
      <c r="U65" s="204">
        <v>449.52743637474799</v>
      </c>
      <c r="V65" s="204">
        <v>301.04772323394099</v>
      </c>
      <c r="W65" s="204">
        <v>330.10146904886682</v>
      </c>
      <c r="X65" s="204">
        <v>402.65563381003739</v>
      </c>
      <c r="Y65" s="204">
        <v>293.11521470468858</v>
      </c>
      <c r="DA65" s="71" t="s">
        <v>977</v>
      </c>
    </row>
    <row r="66" spans="1:105" ht="12" customHeight="1" x14ac:dyDescent="0.25">
      <c r="A66" s="18" t="s">
        <v>83</v>
      </c>
      <c r="B66" s="204">
        <v>583.04600171969037</v>
      </c>
      <c r="C66" s="204">
        <v>700.8537403267411</v>
      </c>
      <c r="D66" s="204">
        <v>619.30567497850382</v>
      </c>
      <c r="E66" s="204">
        <v>634.8490111779879</v>
      </c>
      <c r="F66" s="204">
        <v>814.49879621668083</v>
      </c>
      <c r="G66" s="204">
        <v>906.59036973344803</v>
      </c>
      <c r="H66" s="204">
        <v>814.49879621668083</v>
      </c>
      <c r="I66" s="204">
        <v>731.41049011177984</v>
      </c>
      <c r="J66" s="204">
        <v>892.28882201203771</v>
      </c>
      <c r="K66" s="204">
        <v>817.68211521926048</v>
      </c>
      <c r="L66" s="204">
        <v>962.84127257093712</v>
      </c>
      <c r="M66" s="204">
        <v>886.39355116079093</v>
      </c>
      <c r="N66" s="204">
        <v>967.74514187446255</v>
      </c>
      <c r="O66" s="204">
        <v>910.15571797076529</v>
      </c>
      <c r="P66" s="204">
        <v>1091.353740326741</v>
      </c>
      <c r="Q66" s="204">
        <v>677.93061049011169</v>
      </c>
      <c r="R66" s="204">
        <v>185.36354256233881</v>
      </c>
      <c r="S66" s="204">
        <v>980.96878761822859</v>
      </c>
      <c r="T66" s="204">
        <v>995.54789337919169</v>
      </c>
      <c r="U66" s="204">
        <v>1004.920206362855</v>
      </c>
      <c r="V66" s="204">
        <v>821.63946689595866</v>
      </c>
      <c r="W66" s="204">
        <v>1068.443680137575</v>
      </c>
      <c r="X66" s="204">
        <v>1043.450816852966</v>
      </c>
      <c r="Y66" s="204">
        <v>889.32837489251926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96.302665520206361</v>
      </c>
      <c r="K67" s="204">
        <f t="shared" si="13"/>
        <v>58.963886500429922</v>
      </c>
      <c r="L67" s="204">
        <f t="shared" si="13"/>
        <v>90.606190885640572</v>
      </c>
      <c r="M67" s="204">
        <f t="shared" si="13"/>
        <v>94.991401547721409</v>
      </c>
      <c r="N67" s="204">
        <f t="shared" si="13"/>
        <v>96.969045571797068</v>
      </c>
      <c r="O67" s="204">
        <f t="shared" si="13"/>
        <v>92.562338779019768</v>
      </c>
      <c r="P67" s="204">
        <f t="shared" si="13"/>
        <v>94.518486672398964</v>
      </c>
      <c r="Q67" s="204">
        <f t="shared" si="13"/>
        <v>95.915735167669808</v>
      </c>
      <c r="R67" s="204">
        <f t="shared" si="13"/>
        <v>100.27970765262251</v>
      </c>
      <c r="S67" s="204">
        <f t="shared" si="13"/>
        <v>88.736027515047283</v>
      </c>
      <c r="T67" s="204">
        <f t="shared" si="13"/>
        <v>89.130438521066196</v>
      </c>
      <c r="U67" s="204">
        <f t="shared" si="13"/>
        <v>97.240326741186578</v>
      </c>
      <c r="V67" s="204">
        <f t="shared" si="13"/>
        <v>95.20533104041273</v>
      </c>
      <c r="W67" s="204">
        <f t="shared" si="13"/>
        <v>82.295356835769553</v>
      </c>
      <c r="X67" s="204">
        <f t="shared" si="13"/>
        <v>61.677644024075668</v>
      </c>
      <c r="Y67" s="204">
        <f t="shared" si="13"/>
        <v>52.611521926053307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96.302665520206361</v>
      </c>
      <c r="K68" s="204">
        <v>58.963886500429922</v>
      </c>
      <c r="L68" s="204">
        <v>90.606190885640572</v>
      </c>
      <c r="M68" s="204">
        <v>94.991401547721409</v>
      </c>
      <c r="N68" s="204">
        <v>96.969045571797068</v>
      </c>
      <c r="O68" s="204">
        <v>92.562338779019768</v>
      </c>
      <c r="P68" s="204">
        <v>94.518486672398964</v>
      </c>
      <c r="Q68" s="204">
        <v>95.915735167669808</v>
      </c>
      <c r="R68" s="204">
        <v>100.27970765262251</v>
      </c>
      <c r="S68" s="204">
        <v>88.736027515047283</v>
      </c>
      <c r="T68" s="204">
        <v>89.130438521066196</v>
      </c>
      <c r="U68" s="204">
        <v>97.240326741186578</v>
      </c>
      <c r="V68" s="204">
        <v>95.20533104041273</v>
      </c>
      <c r="W68" s="204">
        <v>82.295356835769553</v>
      </c>
      <c r="X68" s="204">
        <v>61.677644024075668</v>
      </c>
      <c r="Y68" s="204">
        <v>52.611521926053307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1417.8384302338411</v>
      </c>
      <c r="C71" s="284">
        <f t="shared" si="14"/>
        <v>1502.3859615155391</v>
      </c>
      <c r="D71" s="284">
        <f t="shared" si="14"/>
        <v>1324.786262568661</v>
      </c>
      <c r="E71" s="284">
        <f t="shared" si="14"/>
        <v>1276.863503102767</v>
      </c>
      <c r="F71" s="284">
        <f t="shared" si="14"/>
        <v>1719.912567618828</v>
      </c>
      <c r="G71" s="284">
        <f t="shared" si="14"/>
        <v>1908.3935590878859</v>
      </c>
      <c r="H71" s="284">
        <f t="shared" si="14"/>
        <v>1769.551615695771</v>
      </c>
      <c r="I71" s="284">
        <f t="shared" si="14"/>
        <v>1585.9593181217281</v>
      </c>
      <c r="J71" s="284">
        <f t="shared" si="14"/>
        <v>1877.308576642017</v>
      </c>
      <c r="K71" s="284">
        <f t="shared" si="14"/>
        <v>1651.9045122804589</v>
      </c>
      <c r="L71" s="284">
        <f t="shared" si="14"/>
        <v>2120.9049810576721</v>
      </c>
      <c r="M71" s="284">
        <f t="shared" si="14"/>
        <v>1936.5667996703589</v>
      </c>
      <c r="N71" s="284">
        <f t="shared" si="14"/>
        <v>2058.092657474132</v>
      </c>
      <c r="O71" s="284">
        <f t="shared" si="14"/>
        <v>1982.0183384282409</v>
      </c>
      <c r="P71" s="284">
        <f t="shared" si="14"/>
        <v>2117.5480651017601</v>
      </c>
      <c r="Q71" s="284">
        <f t="shared" si="14"/>
        <v>1581.5747952038639</v>
      </c>
      <c r="R71" s="284">
        <f t="shared" si="14"/>
        <v>1051.458389974794</v>
      </c>
      <c r="S71" s="284">
        <f t="shared" si="14"/>
        <v>2261.650565383221</v>
      </c>
      <c r="T71" s="284">
        <f t="shared" si="14"/>
        <v>2128.7161669140778</v>
      </c>
      <c r="U71" s="284">
        <f t="shared" si="14"/>
        <v>2179.943171542418</v>
      </c>
      <c r="V71" s="284">
        <f t="shared" si="14"/>
        <v>1689.6398126578449</v>
      </c>
      <c r="W71" s="284">
        <f t="shared" si="14"/>
        <v>2049.5730081718252</v>
      </c>
      <c r="X71" s="284">
        <f t="shared" si="14"/>
        <v>2041.439124781662</v>
      </c>
      <c r="Y71" s="284">
        <f t="shared" si="14"/>
        <v>1705.304294670294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1417.8384302338411</v>
      </c>
      <c r="C72" s="241">
        <f>CHI_fec!C16</f>
        <v>1502.3859615155391</v>
      </c>
      <c r="D72" s="241">
        <f>CHI_fec!D16</f>
        <v>1324.786262568661</v>
      </c>
      <c r="E72" s="241">
        <f>CHI_fec!E16</f>
        <v>1276.863503102767</v>
      </c>
      <c r="F72" s="241">
        <f>CHI_fec!F16</f>
        <v>1719.912567618828</v>
      </c>
      <c r="G72" s="241">
        <f>CHI_fec!G16</f>
        <v>1908.3935590878859</v>
      </c>
      <c r="H72" s="241">
        <f>CHI_fec!H16</f>
        <v>1769.551615695771</v>
      </c>
      <c r="I72" s="241">
        <f>CHI_fec!I16</f>
        <v>1585.9593181217281</v>
      </c>
      <c r="J72" s="241">
        <f>CHI_fec!J16</f>
        <v>1877.308576642017</v>
      </c>
      <c r="K72" s="241">
        <f>CHI_fec!K16</f>
        <v>1651.9045122804589</v>
      </c>
      <c r="L72" s="241">
        <f>CHI_fec!L16</f>
        <v>2120.9049810576721</v>
      </c>
      <c r="M72" s="241">
        <f>CHI_fec!M16</f>
        <v>1936.5667996703589</v>
      </c>
      <c r="N72" s="241">
        <f>CHI_fec!N16</f>
        <v>2058.092657474132</v>
      </c>
      <c r="O72" s="241">
        <f>CHI_fec!O16</f>
        <v>1982.0183384282409</v>
      </c>
      <c r="P72" s="241">
        <f>CHI_fec!P16</f>
        <v>2117.5480651017601</v>
      </c>
      <c r="Q72" s="241">
        <f>CHI_fec!Q16</f>
        <v>1581.5747952038639</v>
      </c>
      <c r="R72" s="241">
        <f>CHI_fec!R16</f>
        <v>1051.458389974794</v>
      </c>
      <c r="S72" s="241">
        <f>CHI_fec!S16</f>
        <v>2261.650565383221</v>
      </c>
      <c r="T72" s="241">
        <f>CHI_fec!T16</f>
        <v>2128.7161669140778</v>
      </c>
      <c r="U72" s="241">
        <f>CHI_fec!U16</f>
        <v>2179.943171542418</v>
      </c>
      <c r="V72" s="241">
        <f>CHI_fec!V16</f>
        <v>1689.6398126578449</v>
      </c>
      <c r="W72" s="241">
        <f>CHI_fec!W16</f>
        <v>2049.5730081718252</v>
      </c>
      <c r="X72" s="241">
        <f>CHI_fec!X16</f>
        <v>2041.439124781662</v>
      </c>
      <c r="Y72" s="241">
        <f>CHI_fec!Y16</f>
        <v>1705.304294670294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5858.7047865572895</v>
      </c>
      <c r="C76" s="203">
        <f t="shared" si="15"/>
        <v>4485.3424087721341</v>
      </c>
      <c r="D76" s="203">
        <f t="shared" si="15"/>
        <v>4383.4805650747476</v>
      </c>
      <c r="E76" s="203">
        <f t="shared" si="15"/>
        <v>5507.5193957312731</v>
      </c>
      <c r="F76" s="203">
        <f t="shared" si="15"/>
        <v>6795.7799316475148</v>
      </c>
      <c r="G76" s="203">
        <f t="shared" si="15"/>
        <v>6521.9043172115507</v>
      </c>
      <c r="H76" s="203">
        <f t="shared" si="15"/>
        <v>6135.021493220187</v>
      </c>
      <c r="I76" s="203">
        <f t="shared" si="15"/>
        <v>4623.6021727565885</v>
      </c>
      <c r="J76" s="203">
        <f t="shared" si="15"/>
        <v>4899.4173881038942</v>
      </c>
      <c r="K76" s="203">
        <f t="shared" si="15"/>
        <v>5629.3728543740426</v>
      </c>
      <c r="L76" s="203">
        <f t="shared" si="15"/>
        <v>4030.3501412383266</v>
      </c>
      <c r="M76" s="203">
        <f t="shared" si="15"/>
        <v>3760.540397897722</v>
      </c>
      <c r="N76" s="203">
        <f t="shared" si="15"/>
        <v>3786.5027329672575</v>
      </c>
      <c r="O76" s="203">
        <f t="shared" si="15"/>
        <v>3624.0458898161251</v>
      </c>
      <c r="P76" s="203">
        <f t="shared" si="15"/>
        <v>3599.3759261517043</v>
      </c>
      <c r="Q76" s="203">
        <f t="shared" si="15"/>
        <v>3217.9031241837838</v>
      </c>
      <c r="R76" s="203">
        <f t="shared" si="15"/>
        <v>2690.0856302884381</v>
      </c>
      <c r="S76" s="203">
        <f t="shared" si="15"/>
        <v>3997.2723308726045</v>
      </c>
      <c r="T76" s="203">
        <f t="shared" si="15"/>
        <v>3853.3333387679186</v>
      </c>
      <c r="U76" s="203">
        <f t="shared" si="15"/>
        <v>3797.8399834221955</v>
      </c>
      <c r="V76" s="203">
        <f t="shared" si="15"/>
        <v>3519.3950088488373</v>
      </c>
      <c r="W76" s="203">
        <f t="shared" si="15"/>
        <v>4065.1026561830804</v>
      </c>
      <c r="X76" s="203">
        <f t="shared" si="15"/>
        <v>3992.6842341378278</v>
      </c>
      <c r="Y76" s="203">
        <f t="shared" si="15"/>
        <v>3565.3221485310887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4005.9011565572896</v>
      </c>
      <c r="C77" s="213">
        <f>(CHI_emi!C5-CHI_emi!C59)+(CHI_emi!C61-CHI_emi!C108)+CHI_emi!C110</f>
        <v>2758.4289387721346</v>
      </c>
      <c r="D77" s="213">
        <f>(CHI_emi!D5-CHI_emi!D59)+(CHI_emi!D61-CHI_emi!D108)+CHI_emi!D110</f>
        <v>2847.4510950747481</v>
      </c>
      <c r="E77" s="213">
        <f>(CHI_emi!E5-CHI_emi!E59)+(CHI_emi!E61-CHI_emi!E108)+CHI_emi!E110</f>
        <v>3776.2222257312733</v>
      </c>
      <c r="F77" s="213">
        <f>(CHI_emi!F5-CHI_emi!F59)+(CHI_emi!F61-CHI_emi!F108)+CHI_emi!F110</f>
        <v>4854.3161816475149</v>
      </c>
      <c r="G77" s="213">
        <f>(CHI_emi!G5-CHI_emi!G59)+(CHI_emi!G61-CHI_emi!G108)+CHI_emi!G110</f>
        <v>4733.9366872115506</v>
      </c>
      <c r="H77" s="213">
        <f>(CHI_emi!H5-CHI_emi!H59)+(CHI_emi!H61-CHI_emi!H108)+CHI_emi!H110</f>
        <v>4429.2501232201876</v>
      </c>
      <c r="I77" s="213">
        <f>(CHI_emi!I5-CHI_emi!I59)+(CHI_emi!I61-CHI_emi!I108)+CHI_emi!I110</f>
        <v>3086.3115027565887</v>
      </c>
      <c r="J77" s="213">
        <f>(CHI_emi!J5-CHI_emi!J59)+(CHI_emi!J61-CHI_emi!J108)+CHI_emi!J110</f>
        <v>2948.2965281038942</v>
      </c>
      <c r="K77" s="213">
        <f>(CHI_emi!K5-CHI_emi!K59)+(CHI_emi!K61-CHI_emi!K108)+CHI_emi!K110</f>
        <v>3815.1137743740424</v>
      </c>
      <c r="L77" s="213">
        <f>(CHI_emi!L5-CHI_emi!L59)+(CHI_emi!L61-CHI_emi!L108)+CHI_emi!L110</f>
        <v>2109.1743712383263</v>
      </c>
      <c r="M77" s="213">
        <f>(CHI_emi!M5-CHI_emi!M59)+(CHI_emi!M61-CHI_emi!M108)+CHI_emi!M110</f>
        <v>1994.014357897722</v>
      </c>
      <c r="N77" s="213">
        <f>(CHI_emi!N5-CHI_emi!N59)+(CHI_emi!N61-CHI_emi!N108)+CHI_emi!N110</f>
        <v>1931.0857529672576</v>
      </c>
      <c r="O77" s="213">
        <f>(CHI_emi!O5-CHI_emi!O59)+(CHI_emi!O61-CHI_emi!O108)+CHI_emi!O110</f>
        <v>1863.1228998161248</v>
      </c>
      <c r="P77" s="213">
        <f>(CHI_emi!P5-CHI_emi!P59)+(CHI_emi!P61-CHI_emi!P108)+CHI_emi!P110</f>
        <v>1609.8994661517045</v>
      </c>
      <c r="Q77" s="213">
        <f>(CHI_emi!Q5-CHI_emi!Q59)+(CHI_emi!Q61-CHI_emi!Q108)+CHI_emi!Q110</f>
        <v>1538.0247641837841</v>
      </c>
      <c r="R77" s="213">
        <f>(CHI_emi!R5-CHI_emi!R59)+(CHI_emi!R61-CHI_emi!R108)+CHI_emi!R110</f>
        <v>1467.9662902884381</v>
      </c>
      <c r="S77" s="213">
        <f>(CHI_emi!S5-CHI_emi!S59)+(CHI_emi!S61-CHI_emi!S108)+CHI_emi!S110</f>
        <v>2039.5013708726044</v>
      </c>
      <c r="T77" s="213">
        <f>(CHI_emi!T5-CHI_emi!T59)+(CHI_emi!T61-CHI_emi!T108)+CHI_emi!T110</f>
        <v>2040.5791587679187</v>
      </c>
      <c r="U77" s="213">
        <f>(CHI_emi!U5-CHI_emi!U59)+(CHI_emi!U61-CHI_emi!U108)+CHI_emi!U110</f>
        <v>1990.7462134221953</v>
      </c>
      <c r="V77" s="213">
        <f>(CHI_emi!V5-CHI_emi!V59)+(CHI_emi!V61-CHI_emi!V108)+CHI_emi!V110</f>
        <v>2077.2020088488375</v>
      </c>
      <c r="W77" s="213">
        <f>(CHI_emi!W5-CHI_emi!W59)+(CHI_emi!W61-CHI_emi!W108)+CHI_emi!W110</f>
        <v>2157.2334561830803</v>
      </c>
      <c r="X77" s="213">
        <f>(CHI_emi!X5-CHI_emi!X59)+(CHI_emi!X61-CHI_emi!X108)+CHI_emi!X110</f>
        <v>2149.2144841378276</v>
      </c>
      <c r="Y77" s="213">
        <f>(CHI_emi!Y5-CHI_emi!Y59)+(CHI_emi!Y61-CHI_emi!Y108)+CHI_emi!Y110</f>
        <v>2007.9840885310884</v>
      </c>
      <c r="DA77" s="85"/>
    </row>
    <row r="78" spans="1:105" ht="12" customHeight="1" x14ac:dyDescent="0.25">
      <c r="A78" s="14" t="s">
        <v>146</v>
      </c>
      <c r="B78" s="204">
        <f>CHI_emi!B59+CHI_emi!B108</f>
        <v>1852.8036300000001</v>
      </c>
      <c r="C78" s="204">
        <f>CHI_emi!C59+CHI_emi!C108</f>
        <v>1726.91347</v>
      </c>
      <c r="D78" s="204">
        <f>CHI_emi!D59+CHI_emi!D108</f>
        <v>1536.0294699999999</v>
      </c>
      <c r="E78" s="204">
        <f>CHI_emi!E59+CHI_emi!E108</f>
        <v>1731.2971700000001</v>
      </c>
      <c r="F78" s="204">
        <f>CHI_emi!F59+CHI_emi!F108</f>
        <v>1941.4637499999999</v>
      </c>
      <c r="G78" s="204">
        <f>CHI_emi!G59+CHI_emi!G108</f>
        <v>1787.9676300000001</v>
      </c>
      <c r="H78" s="204">
        <f>CHI_emi!H59+CHI_emi!H108</f>
        <v>1705.7713699999999</v>
      </c>
      <c r="I78" s="204">
        <f>CHI_emi!I59+CHI_emi!I108</f>
        <v>1537.2906700000001</v>
      </c>
      <c r="J78" s="204">
        <f>CHI_emi!J59+CHI_emi!J108</f>
        <v>1951.12086</v>
      </c>
      <c r="K78" s="204">
        <f>CHI_emi!K59+CHI_emi!K108</f>
        <v>1814.25908</v>
      </c>
      <c r="L78" s="204">
        <f>CHI_emi!L59+CHI_emi!L108</f>
        <v>1921.1757700000001</v>
      </c>
      <c r="M78" s="204">
        <f>CHI_emi!M59+CHI_emi!M108</f>
        <v>1766.52604</v>
      </c>
      <c r="N78" s="204">
        <f>CHI_emi!N59+CHI_emi!N108</f>
        <v>1855.41698</v>
      </c>
      <c r="O78" s="204">
        <f>CHI_emi!O59+CHI_emi!O108</f>
        <v>1760.92299</v>
      </c>
      <c r="P78" s="204">
        <f>CHI_emi!P59+CHI_emi!P108</f>
        <v>1989.4764600000001</v>
      </c>
      <c r="Q78" s="204">
        <f>CHI_emi!Q59+CHI_emi!Q108</f>
        <v>1679.8783599999999</v>
      </c>
      <c r="R78" s="204">
        <f>CHI_emi!R59+CHI_emi!R108</f>
        <v>1222.11934</v>
      </c>
      <c r="S78" s="204">
        <f>CHI_emi!S59+CHI_emi!S108</f>
        <v>1957.7709600000001</v>
      </c>
      <c r="T78" s="204">
        <f>CHI_emi!T59+CHI_emi!T108</f>
        <v>1812.7541799999999</v>
      </c>
      <c r="U78" s="204">
        <f>CHI_emi!U59+CHI_emi!U108</f>
        <v>1807.0937699999999</v>
      </c>
      <c r="V78" s="204">
        <f>CHI_emi!V59+CHI_emi!V108</f>
        <v>1442.193</v>
      </c>
      <c r="W78" s="204">
        <f>CHI_emi!W59+CHI_emi!W108</f>
        <v>1907.8692000000001</v>
      </c>
      <c r="X78" s="204">
        <f>CHI_emi!X59+CHI_emi!X108</f>
        <v>1843.46975</v>
      </c>
      <c r="Y78" s="204">
        <f>CHI_emi!Y59+CHI_emi!Y108</f>
        <v>1557.33806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5858.7047865572895</v>
      </c>
      <c r="C79" s="210">
        <f t="shared" si="16"/>
        <v>4485.3424087721341</v>
      </c>
      <c r="D79" s="210">
        <f t="shared" si="16"/>
        <v>4383.4805650747485</v>
      </c>
      <c r="E79" s="210">
        <f t="shared" si="16"/>
        <v>5507.5193957312731</v>
      </c>
      <c r="F79" s="210">
        <f t="shared" si="16"/>
        <v>6795.7799316475148</v>
      </c>
      <c r="G79" s="210">
        <f t="shared" si="16"/>
        <v>6521.9043172115507</v>
      </c>
      <c r="H79" s="210">
        <f t="shared" si="16"/>
        <v>6135.0214932201879</v>
      </c>
      <c r="I79" s="210">
        <f t="shared" si="16"/>
        <v>4623.6021727565885</v>
      </c>
      <c r="J79" s="210">
        <f t="shared" si="16"/>
        <v>4899.4173881038942</v>
      </c>
      <c r="K79" s="210">
        <f t="shared" si="16"/>
        <v>5629.3728543740417</v>
      </c>
      <c r="L79" s="210">
        <f t="shared" si="16"/>
        <v>4030.3501412383262</v>
      </c>
      <c r="M79" s="210">
        <f t="shared" si="16"/>
        <v>3760.540397897722</v>
      </c>
      <c r="N79" s="210">
        <f t="shared" si="16"/>
        <v>3786.5027329672575</v>
      </c>
      <c r="O79" s="210">
        <f t="shared" si="16"/>
        <v>3624.0458898161251</v>
      </c>
      <c r="P79" s="210">
        <f t="shared" si="16"/>
        <v>3599.3759261517043</v>
      </c>
      <c r="Q79" s="210">
        <f t="shared" si="16"/>
        <v>3217.9031241837843</v>
      </c>
      <c r="R79" s="210">
        <f t="shared" si="16"/>
        <v>2690.0856302884386</v>
      </c>
      <c r="S79" s="210">
        <f t="shared" si="16"/>
        <v>3997.2723308726045</v>
      </c>
      <c r="T79" s="210">
        <f t="shared" si="16"/>
        <v>3853.3333387679186</v>
      </c>
      <c r="U79" s="210">
        <f t="shared" si="16"/>
        <v>3797.839983422195</v>
      </c>
      <c r="V79" s="210">
        <f t="shared" si="16"/>
        <v>3519.3950088488377</v>
      </c>
      <c r="W79" s="210">
        <f t="shared" si="16"/>
        <v>4065.1026561830804</v>
      </c>
      <c r="X79" s="210">
        <f t="shared" si="16"/>
        <v>3992.6842341378278</v>
      </c>
      <c r="Y79" s="210">
        <f t="shared" si="16"/>
        <v>3565.3221485310883</v>
      </c>
      <c r="DA79" s="109"/>
    </row>
    <row r="80" spans="1:105" ht="12" customHeight="1" x14ac:dyDescent="0.25">
      <c r="A80" s="51" t="s">
        <v>48</v>
      </c>
      <c r="B80" s="241">
        <f>CHI_emi!B$5</f>
        <v>4989.9302449541838</v>
      </c>
      <c r="C80" s="241">
        <f>CHI_emi!C$5</f>
        <v>3848.023223662738</v>
      </c>
      <c r="D80" s="241">
        <f>CHI_emi!D$5</f>
        <v>4060.3279675908962</v>
      </c>
      <c r="E80" s="241">
        <f>CHI_emi!E$5</f>
        <v>5083.4747583132876</v>
      </c>
      <c r="F80" s="241">
        <f>CHI_emi!F$5</f>
        <v>6460.9157802610307</v>
      </c>
      <c r="G80" s="241">
        <f>CHI_emi!G$5</f>
        <v>6173.6132527333339</v>
      </c>
      <c r="H80" s="241">
        <f>CHI_emi!H$5</f>
        <v>5725.9596644362555</v>
      </c>
      <c r="I80" s="241">
        <f>CHI_emi!I$5</f>
        <v>4190.8472073846187</v>
      </c>
      <c r="J80" s="241">
        <f>CHI_emi!J$5</f>
        <v>4431.6704221657983</v>
      </c>
      <c r="K80" s="241">
        <f>CHI_emi!K$5</f>
        <v>5063.0745569484934</v>
      </c>
      <c r="L80" s="241">
        <f>CHI_emi!L$5</f>
        <v>3664.2387385900352</v>
      </c>
      <c r="M80" s="241">
        <f>CHI_emi!M$5</f>
        <v>3410.2539542765035</v>
      </c>
      <c r="N80" s="241">
        <f>CHI_emi!N$5</f>
        <v>3440.1100189249264</v>
      </c>
      <c r="O80" s="241">
        <f>CHI_emi!O$5</f>
        <v>3262.3553246468555</v>
      </c>
      <c r="P80" s="241">
        <f>CHI_emi!P$5</f>
        <v>3268.9891709625999</v>
      </c>
      <c r="Q80" s="241">
        <f>CHI_emi!Q$5</f>
        <v>2884.3082880784832</v>
      </c>
      <c r="R80" s="241">
        <f>CHI_emi!R$5</f>
        <v>2344.6964022681614</v>
      </c>
      <c r="S80" s="241">
        <f>CHI_emi!S$5</f>
        <v>3582.1620317068609</v>
      </c>
      <c r="T80" s="241">
        <f>CHI_emi!T$5</f>
        <v>3445.0927295083729</v>
      </c>
      <c r="U80" s="241">
        <f>CHI_emi!U$5</f>
        <v>3381.5076913808334</v>
      </c>
      <c r="V80" s="241">
        <f>CHI_emi!V$5</f>
        <v>3049.0121429495985</v>
      </c>
      <c r="W80" s="241">
        <f>CHI_emi!W$5</f>
        <v>3676.2267848439897</v>
      </c>
      <c r="X80" s="241">
        <f>CHI_emi!X$5</f>
        <v>3573.5562735830044</v>
      </c>
      <c r="Y80" s="241">
        <f>CHI_emi!Y$5</f>
        <v>3144.2503743450379</v>
      </c>
      <c r="DA80" s="83"/>
    </row>
    <row r="81" spans="1:105" ht="12" customHeight="1" x14ac:dyDescent="0.25">
      <c r="A81" s="99" t="s">
        <v>49</v>
      </c>
      <c r="B81" s="282">
        <f>CHI_emi!B$61</f>
        <v>771.90366082821993</v>
      </c>
      <c r="C81" s="282">
        <f>CHI_emi!C$61</f>
        <v>557.32007825084054</v>
      </c>
      <c r="D81" s="282">
        <f>CHI_emi!D$61</f>
        <v>239.41384679553863</v>
      </c>
      <c r="E81" s="282">
        <f>CHI_emi!E$61</f>
        <v>326.81833013347818</v>
      </c>
      <c r="F81" s="282">
        <f>CHI_emi!F$61</f>
        <v>227.96060364283977</v>
      </c>
      <c r="G81" s="282">
        <f>CHI_emi!G$61</f>
        <v>228.24503636621245</v>
      </c>
      <c r="H81" s="282">
        <f>CHI_emi!H$61</f>
        <v>284.50209461498116</v>
      </c>
      <c r="I81" s="282">
        <f>CHI_emi!I$61</f>
        <v>331.83460627953372</v>
      </c>
      <c r="J81" s="282">
        <f>CHI_emi!J$61</f>
        <v>371.21881491389848</v>
      </c>
      <c r="K81" s="282">
        <f>CHI_emi!K$61</f>
        <v>449.51042836225173</v>
      </c>
      <c r="L81" s="282">
        <f>CHI_emi!L$61</f>
        <v>268.68416769826217</v>
      </c>
      <c r="M81" s="282">
        <f>CHI_emi!M$61</f>
        <v>261.63006608480384</v>
      </c>
      <c r="N81" s="282">
        <f>CHI_emi!N$61</f>
        <v>257.82786797297223</v>
      </c>
      <c r="O81" s="282">
        <f>CHI_emi!O$61</f>
        <v>271.9332099031451</v>
      </c>
      <c r="P81" s="282">
        <f>CHI_emi!P$61</f>
        <v>242.17177368017025</v>
      </c>
      <c r="Q81" s="282">
        <f>CHI_emi!Q$61</f>
        <v>271.96840943123141</v>
      </c>
      <c r="R81" s="282">
        <f>CHI_emi!R$61</f>
        <v>274.22153935953588</v>
      </c>
      <c r="S81" s="282">
        <f>CHI_emi!S$61</f>
        <v>330.49159000736881</v>
      </c>
      <c r="T81" s="282">
        <f>CHI_emi!T$61</f>
        <v>317.34334766507891</v>
      </c>
      <c r="U81" s="282">
        <f>CHI_emi!U$61</f>
        <v>324.82107478907858</v>
      </c>
      <c r="V81" s="282">
        <f>CHI_emi!V$61</f>
        <v>375.53067756489122</v>
      </c>
      <c r="W81" s="282">
        <f>CHI_emi!W$61</f>
        <v>288.68452087829007</v>
      </c>
      <c r="X81" s="282">
        <f>CHI_emi!X$61</f>
        <v>306.97766117492284</v>
      </c>
      <c r="Y81" s="282">
        <f>CHI_emi!Y$61</f>
        <v>302.74668004913701</v>
      </c>
      <c r="DA81" s="94"/>
    </row>
    <row r="82" spans="1:105" ht="12" customHeight="1" x14ac:dyDescent="0.25">
      <c r="A82" s="52" t="s">
        <v>50</v>
      </c>
      <c r="B82" s="242">
        <f>CHI_emi!B$110</f>
        <v>96.870880774886118</v>
      </c>
      <c r="C82" s="242">
        <f>CHI_emi!C$110</f>
        <v>79.999106858556004</v>
      </c>
      <c r="D82" s="242">
        <f>CHI_emi!D$110</f>
        <v>83.738750688313203</v>
      </c>
      <c r="E82" s="242">
        <f>CHI_emi!E$110</f>
        <v>97.226307284506916</v>
      </c>
      <c r="F82" s="242">
        <f>CHI_emi!F$110</f>
        <v>106.90354774364469</v>
      </c>
      <c r="G82" s="242">
        <f>CHI_emi!G$110</f>
        <v>120.0460281120036</v>
      </c>
      <c r="H82" s="242">
        <f>CHI_emi!H$110</f>
        <v>124.5597341689505</v>
      </c>
      <c r="I82" s="242">
        <f>CHI_emi!I$110</f>
        <v>100.9203590924365</v>
      </c>
      <c r="J82" s="242">
        <f>CHI_emi!J$110</f>
        <v>96.528151024197641</v>
      </c>
      <c r="K82" s="242">
        <f>CHI_emi!K$110</f>
        <v>116.78786906329709</v>
      </c>
      <c r="L82" s="242">
        <f>CHI_emi!L$110</f>
        <v>97.427234950028989</v>
      </c>
      <c r="M82" s="242">
        <f>CHI_emi!M$110</f>
        <v>88.656377536414539</v>
      </c>
      <c r="N82" s="242">
        <f>CHI_emi!N$110</f>
        <v>88.564846069358893</v>
      </c>
      <c r="O82" s="242">
        <f>CHI_emi!O$110</f>
        <v>89.757355266124236</v>
      </c>
      <c r="P82" s="242">
        <f>CHI_emi!P$110</f>
        <v>88.214981508934443</v>
      </c>
      <c r="Q82" s="242">
        <f>CHI_emi!Q$110</f>
        <v>61.626426674069471</v>
      </c>
      <c r="R82" s="242">
        <f>CHI_emi!R$110</f>
        <v>71.167688660740907</v>
      </c>
      <c r="S82" s="242">
        <f>CHI_emi!S$110</f>
        <v>84.618709158374756</v>
      </c>
      <c r="T82" s="242">
        <f>CHI_emi!T$110</f>
        <v>90.897261594466812</v>
      </c>
      <c r="U82" s="242">
        <f>CHI_emi!U$110</f>
        <v>91.511217252283345</v>
      </c>
      <c r="V82" s="242">
        <f>CHI_emi!V$110</f>
        <v>94.852188334347701</v>
      </c>
      <c r="W82" s="242">
        <f>CHI_emi!W$110</f>
        <v>100.19135046080061</v>
      </c>
      <c r="X82" s="242">
        <f>CHI_emi!X$110</f>
        <v>112.1502993799003</v>
      </c>
      <c r="Y82" s="242">
        <f>CHI_emi!Y$110</f>
        <v>118.32509413691351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765.78562087683235</v>
      </c>
      <c r="C85" s="287">
        <f t="shared" si="17"/>
        <v>819.3686317074031</v>
      </c>
      <c r="D85" s="287">
        <f t="shared" si="17"/>
        <v>758.57570405846957</v>
      </c>
      <c r="E85" s="287">
        <f t="shared" si="17"/>
        <v>727.50741282825311</v>
      </c>
      <c r="F85" s="287">
        <f t="shared" si="17"/>
        <v>664.28065831758988</v>
      </c>
      <c r="G85" s="287">
        <f t="shared" si="17"/>
        <v>689.00306211991744</v>
      </c>
      <c r="H85" s="287">
        <f t="shared" si="17"/>
        <v>648.15496074945997</v>
      </c>
      <c r="I85" s="287">
        <f t="shared" si="17"/>
        <v>765.06009344686754</v>
      </c>
      <c r="J85" s="287">
        <f t="shared" si="17"/>
        <v>794.02562200982936</v>
      </c>
      <c r="K85" s="287">
        <f t="shared" si="17"/>
        <v>385.63380591584809</v>
      </c>
      <c r="L85" s="287">
        <f t="shared" si="17"/>
        <v>630.45124648359138</v>
      </c>
      <c r="M85" s="287">
        <f t="shared" si="17"/>
        <v>681.39371866168631</v>
      </c>
      <c r="N85" s="287">
        <f t="shared" si="17"/>
        <v>716.00002746055588</v>
      </c>
      <c r="O85" s="287">
        <f t="shared" si="17"/>
        <v>640.38712204108822</v>
      </c>
      <c r="P85" s="287">
        <f t="shared" si="17"/>
        <v>743.89746382254259</v>
      </c>
      <c r="Q85" s="287">
        <f t="shared" si="17"/>
        <v>816.28666546240117</v>
      </c>
      <c r="R85" s="287">
        <f t="shared" si="17"/>
        <v>833.10078709600714</v>
      </c>
      <c r="S85" s="287">
        <f t="shared" si="17"/>
        <v>887.89100019024784</v>
      </c>
      <c r="T85" s="287">
        <f t="shared" si="17"/>
        <v>922.96642713665642</v>
      </c>
      <c r="U85" s="287">
        <f t="shared" si="17"/>
        <v>954.75021072476159</v>
      </c>
      <c r="V85" s="287">
        <f t="shared" si="17"/>
        <v>865.2650414379284</v>
      </c>
      <c r="W85" s="287">
        <f t="shared" si="17"/>
        <v>830.82925214123156</v>
      </c>
      <c r="X85" s="287">
        <f t="shared" si="17"/>
        <v>1176.8262563190817</v>
      </c>
      <c r="Y85" s="287">
        <f t="shared" si="17"/>
        <v>1181.0039046234915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2176.7603200650788</v>
      </c>
      <c r="C86" s="288">
        <f t="shared" si="18"/>
        <v>2195.2406087659174</v>
      </c>
      <c r="D86" s="288">
        <f t="shared" si="18"/>
        <v>2174.1879144441027</v>
      </c>
      <c r="E86" s="288">
        <f t="shared" si="18"/>
        <v>2262.1361209103979</v>
      </c>
      <c r="F86" s="288">
        <f t="shared" si="18"/>
        <v>2236.5726381571467</v>
      </c>
      <c r="G86" s="288">
        <f t="shared" si="18"/>
        <v>2246.81182336847</v>
      </c>
      <c r="H86" s="288">
        <f t="shared" si="18"/>
        <v>2051.3053525051596</v>
      </c>
      <c r="I86" s="288">
        <f t="shared" si="18"/>
        <v>2094.2686938138208</v>
      </c>
      <c r="J86" s="288">
        <f t="shared" si="18"/>
        <v>2085.7803400024095</v>
      </c>
      <c r="K86" s="288">
        <f t="shared" si="18"/>
        <v>1229.7175602641662</v>
      </c>
      <c r="L86" s="288">
        <f t="shared" si="18"/>
        <v>1494.7375951367057</v>
      </c>
      <c r="M86" s="288">
        <f t="shared" si="18"/>
        <v>1648.1080431164783</v>
      </c>
      <c r="N86" s="288">
        <f t="shared" si="18"/>
        <v>1650.6889309788546</v>
      </c>
      <c r="O86" s="288">
        <f t="shared" si="18"/>
        <v>1720.4094915362875</v>
      </c>
      <c r="P86" s="288">
        <f t="shared" si="18"/>
        <v>1564.7678090173031</v>
      </c>
      <c r="Q86" s="288">
        <f t="shared" si="18"/>
        <v>1485.5919894946865</v>
      </c>
      <c r="R86" s="288">
        <f t="shared" si="18"/>
        <v>1808.9835019665295</v>
      </c>
      <c r="S86" s="288">
        <f t="shared" si="18"/>
        <v>1531.3613070520919</v>
      </c>
      <c r="T86" s="288">
        <f t="shared" si="18"/>
        <v>1827.1842104486834</v>
      </c>
      <c r="U86" s="288">
        <f t="shared" si="18"/>
        <v>1901.8069705346386</v>
      </c>
      <c r="V86" s="288">
        <f t="shared" si="18"/>
        <v>2472.1527546342004</v>
      </c>
      <c r="W86" s="288">
        <f t="shared" si="18"/>
        <v>1502.7986472219393</v>
      </c>
      <c r="X86" s="288">
        <f t="shared" si="18"/>
        <v>1494.4130989183875</v>
      </c>
      <c r="Y86" s="288">
        <f t="shared" si="18"/>
        <v>1966.1300340430464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5144.2661983481248</v>
      </c>
      <c r="C87" s="289">
        <f t="shared" si="19"/>
        <v>5187.9400579012963</v>
      </c>
      <c r="D87" s="289">
        <f t="shared" si="19"/>
        <v>5138.1869165997168</v>
      </c>
      <c r="E87" s="289">
        <f t="shared" si="19"/>
        <v>5346.0320254798626</v>
      </c>
      <c r="F87" s="289">
        <f t="shared" si="19"/>
        <v>5285.6186859737145</v>
      </c>
      <c r="G87" s="289">
        <f t="shared" si="19"/>
        <v>5309.8166162169755</v>
      </c>
      <c r="H87" s="289">
        <f t="shared" si="19"/>
        <v>4847.7825923744267</v>
      </c>
      <c r="I87" s="289">
        <f t="shared" si="19"/>
        <v>4949.3164463430776</v>
      </c>
      <c r="J87" s="289">
        <f t="shared" si="19"/>
        <v>4929.2561984650038</v>
      </c>
      <c r="K87" s="289">
        <f t="shared" si="19"/>
        <v>2820.9415713489316</v>
      </c>
      <c r="L87" s="289">
        <f t="shared" si="19"/>
        <v>3745.2421241828888</v>
      </c>
      <c r="M87" s="289">
        <f t="shared" si="19"/>
        <v>3916.9360101536304</v>
      </c>
      <c r="N87" s="289">
        <f t="shared" si="19"/>
        <v>3945.4065348487084</v>
      </c>
      <c r="O87" s="289">
        <f t="shared" si="19"/>
        <v>3547.6179106911568</v>
      </c>
      <c r="P87" s="289">
        <f t="shared" si="19"/>
        <v>3626.9154147817485</v>
      </c>
      <c r="Q87" s="289">
        <f t="shared" si="19"/>
        <v>3677.5883031907247</v>
      </c>
      <c r="R87" s="289">
        <f t="shared" si="19"/>
        <v>3688.8781855317875</v>
      </c>
      <c r="S87" s="289">
        <f t="shared" si="19"/>
        <v>4038.5371084375902</v>
      </c>
      <c r="T87" s="289">
        <f t="shared" si="19"/>
        <v>4404.9764298165119</v>
      </c>
      <c r="U87" s="289">
        <f t="shared" si="19"/>
        <v>4427.3046411711357</v>
      </c>
      <c r="V87" s="289">
        <f t="shared" si="19"/>
        <v>4362.9318237194111</v>
      </c>
      <c r="W87" s="289">
        <f t="shared" si="19"/>
        <v>4521.1065405869876</v>
      </c>
      <c r="X87" s="289">
        <f t="shared" si="19"/>
        <v>5263.2325591398576</v>
      </c>
      <c r="Y87" s="289">
        <f t="shared" si="19"/>
        <v>5266.0372881516332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2.1671811873794753</v>
      </c>
      <c r="C89" s="252">
        <f t="shared" si="20"/>
        <v>2.5889409613573151</v>
      </c>
      <c r="D89" s="252">
        <f t="shared" si="20"/>
        <v>1.7826479925973326</v>
      </c>
      <c r="E89" s="252">
        <f t="shared" si="20"/>
        <v>1.7704820882741634</v>
      </c>
      <c r="F89" s="252">
        <f t="shared" si="20"/>
        <v>1.6098571354796576</v>
      </c>
      <c r="G89" s="252">
        <f t="shared" si="20"/>
        <v>1.7544276524496492</v>
      </c>
      <c r="H89" s="252">
        <f t="shared" si="20"/>
        <v>1.7213867415542876</v>
      </c>
      <c r="I89" s="252">
        <f t="shared" si="20"/>
        <v>1.9249904872223524</v>
      </c>
      <c r="J89" s="252">
        <f t="shared" si="20"/>
        <v>2.2191683157840698</v>
      </c>
      <c r="K89" s="252">
        <f t="shared" si="20"/>
        <v>1.396004962869378</v>
      </c>
      <c r="L89" s="252">
        <f t="shared" si="20"/>
        <v>2.2397985317014117</v>
      </c>
      <c r="M89" s="252">
        <f t="shared" si="20"/>
        <v>2.1368357652368335</v>
      </c>
      <c r="N89" s="252">
        <f t="shared" si="20"/>
        <v>2.1016713679180743</v>
      </c>
      <c r="O89" s="252">
        <f t="shared" si="20"/>
        <v>2.1440416785660554</v>
      </c>
      <c r="P89" s="252">
        <f t="shared" si="20"/>
        <v>1.9342644698309299</v>
      </c>
      <c r="Q89" s="252">
        <f t="shared" si="20"/>
        <v>1.3913974976186563</v>
      </c>
      <c r="R89" s="252">
        <f t="shared" si="20"/>
        <v>1.2542678318045342</v>
      </c>
      <c r="S89" s="252">
        <f t="shared" si="20"/>
        <v>1.7119779497029803</v>
      </c>
      <c r="T89" s="252">
        <f t="shared" si="20"/>
        <v>1.9487302277554668</v>
      </c>
      <c r="U89" s="252">
        <f t="shared" si="20"/>
        <v>2.0453272126674675</v>
      </c>
      <c r="V89" s="252">
        <f t="shared" si="20"/>
        <v>2.3900817913264447</v>
      </c>
      <c r="W89" s="252">
        <f t="shared" si="20"/>
        <v>2.1185011045349573</v>
      </c>
      <c r="X89" s="252">
        <f t="shared" si="20"/>
        <v>1.6936208565925539</v>
      </c>
      <c r="Y89" s="252">
        <f t="shared" si="20"/>
        <v>1.8825164954671025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1.1547667174038365</v>
      </c>
      <c r="C90" s="291">
        <f t="shared" si="21"/>
        <v>1.5659272317181439</v>
      </c>
      <c r="D90" s="291">
        <f t="shared" si="21"/>
        <v>0.96238200038620758</v>
      </c>
      <c r="E90" s="291">
        <f t="shared" si="21"/>
        <v>0.85789269422541115</v>
      </c>
      <c r="F90" s="291">
        <f t="shared" si="21"/>
        <v>0.80146401670145495</v>
      </c>
      <c r="G90" s="291">
        <f t="shared" si="21"/>
        <v>0.92117049249622551</v>
      </c>
      <c r="H90" s="291">
        <f t="shared" si="21"/>
        <v>0.90572298118068784</v>
      </c>
      <c r="I90" s="291">
        <f t="shared" si="21"/>
        <v>1.0859659571811526</v>
      </c>
      <c r="J90" s="291">
        <f t="shared" si="21"/>
        <v>1.389108870953921</v>
      </c>
      <c r="K90" s="291">
        <f t="shared" si="21"/>
        <v>0.78439842793214765</v>
      </c>
      <c r="L90" s="291">
        <f t="shared" si="21"/>
        <v>1.5613591991350764</v>
      </c>
      <c r="M90" s="291">
        <f t="shared" si="21"/>
        <v>1.4653599369654655</v>
      </c>
      <c r="N90" s="291">
        <f t="shared" si="21"/>
        <v>1.4682906144645904</v>
      </c>
      <c r="O90" s="291">
        <f t="shared" si="21"/>
        <v>1.5075289699427594</v>
      </c>
      <c r="P90" s="291">
        <f t="shared" si="21"/>
        <v>1.4167641580756019</v>
      </c>
      <c r="Q90" s="291">
        <f t="shared" si="21"/>
        <v>0.95276704927795353</v>
      </c>
      <c r="R90" s="291">
        <f t="shared" si="21"/>
        <v>0.76988792532503347</v>
      </c>
      <c r="S90" s="291">
        <f t="shared" si="21"/>
        <v>1.2508384798052754</v>
      </c>
      <c r="T90" s="291">
        <f t="shared" si="21"/>
        <v>1.400048047308835</v>
      </c>
      <c r="U90" s="291">
        <f t="shared" si="21"/>
        <v>1.4835966203234017</v>
      </c>
      <c r="V90" s="291">
        <f t="shared" si="21"/>
        <v>1.6114162960273246</v>
      </c>
      <c r="W90" s="291">
        <f t="shared" si="21"/>
        <v>1.470087914581562</v>
      </c>
      <c r="X90" s="291">
        <f t="shared" si="21"/>
        <v>1.1791256279834184</v>
      </c>
      <c r="Y90" s="291">
        <f t="shared" si="21"/>
        <v>1.2802493009436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1.0124144699756388</v>
      </c>
      <c r="C91" s="291">
        <f t="shared" si="22"/>
        <v>1.0230137296391713</v>
      </c>
      <c r="D91" s="291">
        <f t="shared" si="22"/>
        <v>0.82026599221112506</v>
      </c>
      <c r="E91" s="291">
        <f t="shared" si="22"/>
        <v>0.91258939404875239</v>
      </c>
      <c r="F91" s="291">
        <f t="shared" si="22"/>
        <v>0.80839311877820264</v>
      </c>
      <c r="G91" s="291">
        <f t="shared" si="22"/>
        <v>0.83325715995342364</v>
      </c>
      <c r="H91" s="291">
        <f t="shared" si="22"/>
        <v>0.81566376037359989</v>
      </c>
      <c r="I91" s="291">
        <f t="shared" si="22"/>
        <v>0.8390245300411997</v>
      </c>
      <c r="J91" s="291">
        <f t="shared" si="22"/>
        <v>0.83005944483014882</v>
      </c>
      <c r="K91" s="291">
        <f t="shared" si="22"/>
        <v>0.61160653493723027</v>
      </c>
      <c r="L91" s="291">
        <f t="shared" si="22"/>
        <v>0.67843933256633526</v>
      </c>
      <c r="M91" s="291">
        <f t="shared" si="22"/>
        <v>0.67147582827136787</v>
      </c>
      <c r="N91" s="291">
        <f t="shared" si="22"/>
        <v>0.63338075345348366</v>
      </c>
      <c r="O91" s="291">
        <f t="shared" si="22"/>
        <v>0.63651270862329612</v>
      </c>
      <c r="P91" s="291">
        <f t="shared" si="22"/>
        <v>0.51750031175532796</v>
      </c>
      <c r="Q91" s="291">
        <f t="shared" si="22"/>
        <v>0.43863044834070275</v>
      </c>
      <c r="R91" s="291">
        <f t="shared" si="22"/>
        <v>0.48437990647950058</v>
      </c>
      <c r="S91" s="291">
        <f t="shared" si="22"/>
        <v>0.46113946989770493</v>
      </c>
      <c r="T91" s="291">
        <f t="shared" si="22"/>
        <v>0.54868218044663175</v>
      </c>
      <c r="U91" s="291">
        <f t="shared" si="22"/>
        <v>0.56173059234406586</v>
      </c>
      <c r="V91" s="291">
        <f t="shared" si="22"/>
        <v>0.77866549529912032</v>
      </c>
      <c r="W91" s="291">
        <f t="shared" si="22"/>
        <v>0.64841318995339536</v>
      </c>
      <c r="X91" s="291">
        <f t="shared" si="22"/>
        <v>0.51449522860913555</v>
      </c>
      <c r="Y91" s="291">
        <f t="shared" si="22"/>
        <v>0.60226719452350252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0.50307234900069786</v>
      </c>
      <c r="C92" s="291">
        <f t="shared" si="23"/>
        <v>0.50848016730587808</v>
      </c>
      <c r="D92" s="291">
        <f t="shared" si="23"/>
        <v>0.38744793219470802</v>
      </c>
      <c r="E92" s="291">
        <f t="shared" si="23"/>
        <v>0.43477365187895117</v>
      </c>
      <c r="F92" s="291">
        <f t="shared" si="23"/>
        <v>0.36060989543822219</v>
      </c>
      <c r="G92" s="291">
        <f t="shared" si="23"/>
        <v>0.37015923887195734</v>
      </c>
      <c r="H92" s="291">
        <f t="shared" si="23"/>
        <v>0.37807018288562755</v>
      </c>
      <c r="I92" s="291">
        <f t="shared" si="23"/>
        <v>0.39645508004643248</v>
      </c>
      <c r="J92" s="291">
        <f t="shared" si="23"/>
        <v>0.39535423436849088</v>
      </c>
      <c r="K92" s="291">
        <f t="shared" si="23"/>
        <v>0.31121669646193223</v>
      </c>
      <c r="L92" s="291">
        <f t="shared" si="23"/>
        <v>0.32693651281850394</v>
      </c>
      <c r="M92" s="291">
        <f t="shared" si="23"/>
        <v>0.31888686592955939</v>
      </c>
      <c r="N92" s="291">
        <f t="shared" si="23"/>
        <v>0.29536960081549474</v>
      </c>
      <c r="O92" s="291">
        <f t="shared" si="23"/>
        <v>0.31531752887037279</v>
      </c>
      <c r="P92" s="291">
        <f t="shared" si="23"/>
        <v>0.24770447278760427</v>
      </c>
      <c r="Q92" s="291">
        <f t="shared" si="23"/>
        <v>0.23454061149684208</v>
      </c>
      <c r="R92" s="291">
        <f t="shared" si="23"/>
        <v>0.25667798531305702</v>
      </c>
      <c r="S92" s="291">
        <f t="shared" si="23"/>
        <v>0.22758908317081783</v>
      </c>
      <c r="T92" s="291">
        <f t="shared" si="23"/>
        <v>0.26423147597571522</v>
      </c>
      <c r="U92" s="291">
        <f t="shared" si="23"/>
        <v>0.27571863041928901</v>
      </c>
      <c r="V92" s="291">
        <f t="shared" si="23"/>
        <v>0.41982193527213912</v>
      </c>
      <c r="W92" s="291">
        <f t="shared" si="23"/>
        <v>0.31548772360780797</v>
      </c>
      <c r="X92" s="291">
        <f t="shared" si="23"/>
        <v>0.23121520775755278</v>
      </c>
      <c r="Y92" s="291">
        <f t="shared" si="23"/>
        <v>0.27445049192983673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0.24810069561899536</v>
      </c>
      <c r="C93" s="253">
        <f t="shared" si="24"/>
        <v>0.25020702420264984</v>
      </c>
      <c r="D93" s="253">
        <f t="shared" si="24"/>
        <v>0.24780750044353428</v>
      </c>
      <c r="E93" s="253">
        <f t="shared" si="24"/>
        <v>0.25783157659082395</v>
      </c>
      <c r="F93" s="253">
        <f t="shared" si="24"/>
        <v>0.25491792652330708</v>
      </c>
      <c r="G93" s="253">
        <f t="shared" si="24"/>
        <v>0.2560849585341739</v>
      </c>
      <c r="H93" s="253">
        <f t="shared" si="24"/>
        <v>0.23380170990450766</v>
      </c>
      <c r="I93" s="253">
        <f t="shared" si="24"/>
        <v>0.23869854432699308</v>
      </c>
      <c r="J93" s="253">
        <f t="shared" si="24"/>
        <v>0.23773106689465542</v>
      </c>
      <c r="K93" s="253">
        <f t="shared" si="24"/>
        <v>0.13605002913281397</v>
      </c>
      <c r="L93" s="253">
        <f t="shared" si="24"/>
        <v>0.18062773978720492</v>
      </c>
      <c r="M93" s="253">
        <f t="shared" si="24"/>
        <v>0.18890829349504915</v>
      </c>
      <c r="N93" s="253">
        <f t="shared" si="24"/>
        <v>0.19028138670390274</v>
      </c>
      <c r="O93" s="253">
        <f t="shared" si="24"/>
        <v>0.17109660299373972</v>
      </c>
      <c r="P93" s="253">
        <f t="shared" si="24"/>
        <v>0.17492100965684021</v>
      </c>
      <c r="Q93" s="253">
        <f t="shared" si="24"/>
        <v>0.13247711012259733</v>
      </c>
      <c r="R93" s="253">
        <f t="shared" si="24"/>
        <v>0.14928645237457999</v>
      </c>
      <c r="S93" s="253">
        <f t="shared" si="24"/>
        <v>0.16155236653939575</v>
      </c>
      <c r="T93" s="253">
        <f t="shared" si="24"/>
        <v>0.20969693300558484</v>
      </c>
      <c r="U93" s="253">
        <f t="shared" si="24"/>
        <v>0.19258329391702153</v>
      </c>
      <c r="V93" s="253">
        <f t="shared" si="24"/>
        <v>0.17638181635168279</v>
      </c>
      <c r="W93" s="253">
        <f t="shared" si="24"/>
        <v>0.21222605289029897</v>
      </c>
      <c r="X93" s="253">
        <f t="shared" si="24"/>
        <v>0.258625809727351</v>
      </c>
      <c r="Y93" s="253">
        <f t="shared" si="24"/>
        <v>0.25684688289868574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1.609961769866616</v>
      </c>
      <c r="C95" s="252">
        <f t="shared" si="25"/>
        <v>2.0313726599593545</v>
      </c>
      <c r="D95" s="252">
        <f t="shared" si="25"/>
        <v>1.3371617133879334</v>
      </c>
      <c r="E95" s="252">
        <f t="shared" si="25"/>
        <v>1.2701630102161519</v>
      </c>
      <c r="F95" s="252">
        <f t="shared" si="25"/>
        <v>1.1702683326860517</v>
      </c>
      <c r="G95" s="252">
        <f t="shared" si="25"/>
        <v>1.30430989133724</v>
      </c>
      <c r="H95" s="252">
        <f t="shared" si="25"/>
        <v>1.2806255367634207</v>
      </c>
      <c r="I95" s="252">
        <f t="shared" si="25"/>
        <v>1.4779806888895086</v>
      </c>
      <c r="J95" s="252">
        <f t="shared" si="25"/>
        <v>1.7750113957724185</v>
      </c>
      <c r="K95" s="252">
        <f t="shared" si="25"/>
        <v>1.0669455115428215</v>
      </c>
      <c r="L95" s="252">
        <f t="shared" si="25"/>
        <v>1.888583171169921</v>
      </c>
      <c r="M95" s="252">
        <f t="shared" si="25"/>
        <v>1.7906681194233993</v>
      </c>
      <c r="N95" s="252">
        <f t="shared" si="25"/>
        <v>1.7759689997365933</v>
      </c>
      <c r="O95" s="252">
        <f t="shared" si="25"/>
        <v>1.8171054891209448</v>
      </c>
      <c r="P95" s="252">
        <f t="shared" si="25"/>
        <v>1.6684906125611252</v>
      </c>
      <c r="Q95" s="252">
        <f t="shared" si="25"/>
        <v>1.1667817954079205</v>
      </c>
      <c r="R95" s="252">
        <f t="shared" si="25"/>
        <v>1.0060155363941088</v>
      </c>
      <c r="S95" s="252">
        <f t="shared" si="25"/>
        <v>1.4797902507137963</v>
      </c>
      <c r="T95" s="252">
        <f t="shared" si="25"/>
        <v>1.6734658258641661</v>
      </c>
      <c r="U95" s="252">
        <f t="shared" si="25"/>
        <v>1.7642971479819685</v>
      </c>
      <c r="V95" s="252">
        <f t="shared" si="25"/>
        <v>2.0015591692921912</v>
      </c>
      <c r="W95" s="252">
        <f t="shared" si="25"/>
        <v>1.7951385539366012</v>
      </c>
      <c r="X95" s="252">
        <f t="shared" si="25"/>
        <v>1.4431261797185699</v>
      </c>
      <c r="Y95" s="252">
        <f t="shared" si="25"/>
        <v>1.5856891370329476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1.1547667174038365</v>
      </c>
      <c r="C96" s="291">
        <f>IF(CHI_ued!C$16=0,"",CHI_ued!C$16/C$10)</f>
        <v>1.5659272317181439</v>
      </c>
      <c r="D96" s="291">
        <f>IF(CHI_ued!D$16=0,"",CHI_ued!D$16/D$10)</f>
        <v>0.96238200038620758</v>
      </c>
      <c r="E96" s="291">
        <f>IF(CHI_ued!E$16=0,"",CHI_ued!E$16/E$10)</f>
        <v>0.85789269422541115</v>
      </c>
      <c r="F96" s="291">
        <f>IF(CHI_ued!F$16=0,"",CHI_ued!F$16/F$10)</f>
        <v>0.80146401670145495</v>
      </c>
      <c r="G96" s="291">
        <f>IF(CHI_ued!G$16=0,"",CHI_ued!G$16/G$10)</f>
        <v>0.92117049249622551</v>
      </c>
      <c r="H96" s="291">
        <f>IF(CHI_ued!H$16=0,"",CHI_ued!H$16/H$10)</f>
        <v>0.90572298118068784</v>
      </c>
      <c r="I96" s="291">
        <f>IF(CHI_ued!I$16=0,"",CHI_ued!I$16/I$10)</f>
        <v>1.0859659571811526</v>
      </c>
      <c r="J96" s="291">
        <f>IF(CHI_ued!J$16=0,"",CHI_ued!J$16/J$10)</f>
        <v>1.389108870953921</v>
      </c>
      <c r="K96" s="291">
        <f>IF(CHI_ued!K$16=0,"",CHI_ued!K$16/K$10)</f>
        <v>0.78439842793214765</v>
      </c>
      <c r="L96" s="291">
        <f>IF(CHI_ued!L$16=0,"",CHI_ued!L$16/L$10)</f>
        <v>1.5613591991350764</v>
      </c>
      <c r="M96" s="291">
        <f>IF(CHI_ued!M$16=0,"",CHI_ued!M$16/M$10)</f>
        <v>1.4653599369654655</v>
      </c>
      <c r="N96" s="291">
        <f>IF(CHI_ued!N$16=0,"",CHI_ued!N$16/N$10)</f>
        <v>1.4682906144645904</v>
      </c>
      <c r="O96" s="291">
        <f>IF(CHI_ued!O$16=0,"",CHI_ued!O$16/O$10)</f>
        <v>1.5075289699427594</v>
      </c>
      <c r="P96" s="291">
        <f>IF(CHI_ued!P$16=0,"",CHI_ued!P$16/P$10)</f>
        <v>1.4167641580756019</v>
      </c>
      <c r="Q96" s="291">
        <f>IF(CHI_ued!Q$16=0,"",CHI_ued!Q$16/Q$10)</f>
        <v>0.95276704927795353</v>
      </c>
      <c r="R96" s="291">
        <f>IF(CHI_ued!R$16=0,"",CHI_ued!R$16/R$10)</f>
        <v>0.76988792532503347</v>
      </c>
      <c r="S96" s="291">
        <f>IF(CHI_ued!S$16=0,"",CHI_ued!S$16/S$10)</f>
        <v>1.2508384798052754</v>
      </c>
      <c r="T96" s="291">
        <f>IF(CHI_ued!T$16=0,"",CHI_ued!T$16/T$10)</f>
        <v>1.400048047308835</v>
      </c>
      <c r="U96" s="291">
        <f>IF(CHI_ued!U$16=0,"",CHI_ued!U$16/U$10)</f>
        <v>1.4835966203234017</v>
      </c>
      <c r="V96" s="291">
        <f>IF(CHI_ued!V$16=0,"",CHI_ued!V$16/V$10)</f>
        <v>1.6114162960273246</v>
      </c>
      <c r="W96" s="291">
        <f>IF(CHI_ued!W$16=0,"",CHI_ued!W$16/W$10)</f>
        <v>1.470087914581562</v>
      </c>
      <c r="X96" s="291">
        <f>IF(CHI_ued!X$16=0,"",CHI_ued!X$16/X$10)</f>
        <v>1.1791256279834184</v>
      </c>
      <c r="Y96" s="291">
        <f>IF(CHI_ued!Y$16=0,"",CHI_ued!Y$16/Y$10)</f>
        <v>1.2802493009436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0.45519505246277953</v>
      </c>
      <c r="C97" s="291">
        <f>IF((CHI_ued!C$5-CHI_ued!C$16)=0,"",(CHI_ued!C$5-CHI_ued!C$16)/C$10)</f>
        <v>0.46544542824121066</v>
      </c>
      <c r="D97" s="291">
        <f>IF((CHI_ued!D$5-CHI_ued!D$16)=0,"",(CHI_ued!D$5-CHI_ued!D$16)/D$10)</f>
        <v>0.37477971300172586</v>
      </c>
      <c r="E97" s="291">
        <f>IF((CHI_ued!E$5-CHI_ued!E$16)=0,"",(CHI_ued!E$5-CHI_ued!E$16)/E$10)</f>
        <v>0.41227031599074065</v>
      </c>
      <c r="F97" s="291">
        <f>IF((CHI_ued!F$5-CHI_ued!F$16)=0,"",(CHI_ued!F$5-CHI_ued!F$16)/F$10)</f>
        <v>0.36880431598459673</v>
      </c>
      <c r="G97" s="291">
        <f>IF((CHI_ued!G$5-CHI_ued!G$16)=0,"",(CHI_ued!G$5-CHI_ued!G$16)/G$10)</f>
        <v>0.38313939884101444</v>
      </c>
      <c r="H97" s="291">
        <f>IF((CHI_ued!H$5-CHI_ued!H$16)=0,"",(CHI_ued!H$5-CHI_ued!H$16)/H$10)</f>
        <v>0.37490255558273289</v>
      </c>
      <c r="I97" s="291">
        <f>IF((CHI_ued!I$5-CHI_ued!I$16)=0,"",(CHI_ued!I$5-CHI_ued!I$16)/I$10)</f>
        <v>0.39201473170835588</v>
      </c>
      <c r="J97" s="291">
        <f>IF((CHI_ued!J$5-CHI_ued!J$16)=0,"",(CHI_ued!J$5-CHI_ued!J$16)/J$10)</f>
        <v>0.38590252481849746</v>
      </c>
      <c r="K97" s="291">
        <f>IF((CHI_ued!K$5-CHI_ued!K$16)=0,"",(CHI_ued!K$5-CHI_ued!K$16)/K$10)</f>
        <v>0.28254708361067377</v>
      </c>
      <c r="L97" s="291">
        <f>IF((CHI_ued!L$5-CHI_ued!L$16)=0,"",(CHI_ued!L$5-CHI_ued!L$16)/L$10)</f>
        <v>0.32722397203484471</v>
      </c>
      <c r="M97" s="291">
        <f>IF((CHI_ued!M$5-CHI_ued!M$16)=0,"",(CHI_ued!M$5-CHI_ued!M$16)/M$10)</f>
        <v>0.32530818245793369</v>
      </c>
      <c r="N97" s="291">
        <f>IF((CHI_ued!N$5-CHI_ued!N$16)=0,"",(CHI_ued!N$5-CHI_ued!N$16)/N$10)</f>
        <v>0.30767838527200292</v>
      </c>
      <c r="O97" s="291">
        <f>IF((CHI_ued!O$5-CHI_ued!O$16)=0,"",(CHI_ued!O$5-CHI_ued!O$16)/O$10)</f>
        <v>0.30957651917818546</v>
      </c>
      <c r="P97" s="291">
        <f>IF((CHI_ued!P$5-CHI_ued!P$16)=0,"",(CHI_ued!P$5-CHI_ued!P$16)/P$10)</f>
        <v>0.25172645448552339</v>
      </c>
      <c r="Q97" s="291">
        <f>IF((CHI_ued!Q$5-CHI_ued!Q$16)=0,"",(CHI_ued!Q$5-CHI_ued!Q$16)/Q$10)</f>
        <v>0.21401474612996704</v>
      </c>
      <c r="R97" s="291">
        <f>IF((CHI_ued!R$5-CHI_ued!R$16)=0,"",(CHI_ued!R$5-CHI_ued!R$16)/R$10)</f>
        <v>0.23612761106907529</v>
      </c>
      <c r="S97" s="291">
        <f>IF((CHI_ued!S$5-CHI_ued!S$16)=0,"",(CHI_ued!S$5-CHI_ued!S$16)/S$10)</f>
        <v>0.22895177090852084</v>
      </c>
      <c r="T97" s="291">
        <f>IF((CHI_ued!T$5-CHI_ued!T$16)=0,"",(CHI_ued!T$5-CHI_ued!T$16)/T$10)</f>
        <v>0.27341777855533106</v>
      </c>
      <c r="U97" s="291">
        <f>IF((CHI_ued!U$5-CHI_ued!U$16)=0,"",(CHI_ued!U$5-CHI_ued!U$16)/U$10)</f>
        <v>0.28070052765856668</v>
      </c>
      <c r="V97" s="291">
        <f>IF((CHI_ued!V$5-CHI_ued!V$16)=0,"",(CHI_ued!V$5-CHI_ued!V$16)/V$10)</f>
        <v>0.39014287326486641</v>
      </c>
      <c r="W97" s="291">
        <f>IF((CHI_ued!W$5-CHI_ued!W$16)=0,"",(CHI_ued!W$5-CHI_ued!W$16)/W$10)</f>
        <v>0.32505063935503919</v>
      </c>
      <c r="X97" s="291">
        <f>IF((CHI_ued!X$5-CHI_ued!X$16)=0,"",(CHI_ued!X$5-CHI_ued!X$16)/X$10)</f>
        <v>0.26400055173515158</v>
      </c>
      <c r="Y97" s="291">
        <f>IF((CHI_ued!Y$5-CHI_ued!Y$16)=0,"",(CHI_ued!Y$5-CHI_ued!Y$16)/Y$10)</f>
        <v>0.30543983608934755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0.38860101776193273</v>
      </c>
      <c r="C98" s="291">
        <f>IF(CHI_ued!C$61=0,"",CHI_ued!C$61/C$11)</f>
        <v>0.39116240500142307</v>
      </c>
      <c r="D98" s="291">
        <f>IF(CHI_ued!D$61=0,"",CHI_ued!D$61/D$11)</f>
        <v>0.29877694995290138</v>
      </c>
      <c r="E98" s="291">
        <f>IF(CHI_ued!E$61=0,"",CHI_ued!E$61/E$11)</f>
        <v>0.33436440285602131</v>
      </c>
      <c r="F98" s="291">
        <f>IF(CHI_ued!F$61=0,"",CHI_ued!F$61/F$11)</f>
        <v>0.2787110585552624</v>
      </c>
      <c r="G98" s="291">
        <f>IF(CHI_ued!G$61=0,"",CHI_ued!G$61/G$11)</f>
        <v>0.28668493837868853</v>
      </c>
      <c r="H98" s="291">
        <f>IF(CHI_ued!H$61=0,"",CHI_ued!H$61/H$11)</f>
        <v>0.29208327899297748</v>
      </c>
      <c r="I98" s="291">
        <f>IF(CHI_ued!I$61=0,"",CHI_ued!I$61/I$11)</f>
        <v>0.30592091827114798</v>
      </c>
      <c r="J98" s="291">
        <f>IF(CHI_ued!J$61=0,"",CHI_ued!J$61/J$11)</f>
        <v>0.3040868573901771</v>
      </c>
      <c r="K98" s="291">
        <f>IF(CHI_ued!K$61=0,"",CHI_ued!K$61/K$11)</f>
        <v>0.24017486205091915</v>
      </c>
      <c r="L98" s="291">
        <f>IF(CHI_ued!L$61=0,"",CHI_ued!L$61/L$11)</f>
        <v>0.25467251266514251</v>
      </c>
      <c r="M98" s="291">
        <f>IF(CHI_ued!M$61=0,"",CHI_ued!M$61/M$11)</f>
        <v>0.24854593950910669</v>
      </c>
      <c r="N98" s="291">
        <f>IF(CHI_ued!N$61=0,"",CHI_ued!N$61/N$11)</f>
        <v>0.23050793111295598</v>
      </c>
      <c r="O98" s="291">
        <f>IF(CHI_ued!O$61=0,"",CHI_ued!O$61/O$11)</f>
        <v>0.24681113420179041</v>
      </c>
      <c r="P98" s="291">
        <f>IF(CHI_ued!P$61=0,"",CHI_ued!P$61/P$11)</f>
        <v>0.19353245413280729</v>
      </c>
      <c r="Q98" s="291">
        <f>IF(CHI_ued!Q$61=0,"",CHI_ued!Q$61/Q$11)</f>
        <v>0.18385286730903005</v>
      </c>
      <c r="R98" s="291">
        <f>IF(CHI_ued!R$61=0,"",CHI_ued!R$61/R$11)</f>
        <v>0.20113231310521779</v>
      </c>
      <c r="S98" s="291">
        <f>IF(CHI_ued!S$61=0,"",CHI_ued!S$61/S$11)</f>
        <v>0.17895622218520751</v>
      </c>
      <c r="T98" s="291">
        <f>IF(CHI_ued!T$61=0,"",CHI_ued!T$61/T$11)</f>
        <v>0.20817451245849397</v>
      </c>
      <c r="U98" s="291">
        <f>IF(CHI_ued!U$61=0,"",CHI_ued!U$61/U$11)</f>
        <v>0.21788445867022832</v>
      </c>
      <c r="V98" s="291">
        <f>IF(CHI_ued!V$61=0,"",CHI_ued!V$61/V$11)</f>
        <v>0.33427043363984255</v>
      </c>
      <c r="W98" s="291">
        <f>IF(CHI_ued!W$61=0,"",CHI_ued!W$61/W$11)</f>
        <v>0.25081663759389167</v>
      </c>
      <c r="X98" s="291">
        <f>IF(CHI_ued!X$61=0,"",CHI_ued!X$61/X$11)</f>
        <v>0.18439355789052883</v>
      </c>
      <c r="Y98" s="291">
        <f>IF(CHI_ued!Y$61=0,"",CHI_ued!Y$61/Y$11)</f>
        <v>0.21689857132023246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0.10114514095080877</v>
      </c>
      <c r="C99" s="253">
        <f>IF(CHI_ued!C$110=0,"",CHI_ued!C$110/C$12)</f>
        <v>0.10447960019511229</v>
      </c>
      <c r="D99" s="253">
        <f>IF(CHI_ued!D$110=0,"",CHI_ued!D$110/D$12)</f>
        <v>0.1032616774498363</v>
      </c>
      <c r="E99" s="253">
        <f>IF(CHI_ued!E$110=0,"",CHI_ued!E$110/E$12)</f>
        <v>0.10566180533709706</v>
      </c>
      <c r="F99" s="253">
        <f>IF(CHI_ued!F$110=0,"",CHI_ued!F$110/F$12)</f>
        <v>0.10374353385715776</v>
      </c>
      <c r="G99" s="253">
        <f>IF(CHI_ued!G$110=0,"",CHI_ued!G$110/G$12)</f>
        <v>0.10593216022539151</v>
      </c>
      <c r="H99" s="253">
        <f>IF(CHI_ued!H$110=0,"",CHI_ued!H$110/H$12)</f>
        <v>9.7884642640713102E-2</v>
      </c>
      <c r="I99" s="253">
        <f>IF(CHI_ued!I$110=0,"",CHI_ued!I$110/I$12)</f>
        <v>0.10247607281169936</v>
      </c>
      <c r="J99" s="253">
        <f>IF(CHI_ued!J$110=0,"",CHI_ued!J$110/J$12)</f>
        <v>0.10179991408328078</v>
      </c>
      <c r="K99" s="253">
        <f>IF(CHI_ued!K$110=0,"",CHI_ued!K$110/K$12)</f>
        <v>5.9823428510905323E-2</v>
      </c>
      <c r="L99" s="253">
        <f>IF(CHI_ued!L$110=0,"",CHI_ued!L$110/L$12)</f>
        <v>8.4457804935246489E-2</v>
      </c>
      <c r="M99" s="253">
        <f>IF(CHI_ued!M$110=0,"",CHI_ued!M$110/M$12)</f>
        <v>8.8962625465460521E-2</v>
      </c>
      <c r="N99" s="253">
        <f>IF(CHI_ued!N$110=0,"",CHI_ued!N$110/N$12)</f>
        <v>8.9739999325851472E-2</v>
      </c>
      <c r="O99" s="253">
        <f>IF(CHI_ued!O$110=0,"",CHI_ued!O$110/O$12)</f>
        <v>8.0574399373026601E-2</v>
      </c>
      <c r="P99" s="253">
        <f>IF(CHI_ued!P$110=0,"",CHI_ued!P$110/P$12)</f>
        <v>8.3340942915018909E-2</v>
      </c>
      <c r="Q99" s="253">
        <f>IF(CHI_ued!Q$110=0,"",CHI_ued!Q$110/Q$12)</f>
        <v>6.2792304654289741E-2</v>
      </c>
      <c r="R99" s="253">
        <f>IF(CHI_ued!R$110=0,"",CHI_ued!R$110/R$12)</f>
        <v>7.0726994936992041E-2</v>
      </c>
      <c r="S99" s="253">
        <f>IF(CHI_ued!S$110=0,"",CHI_ued!S$110/S$12)</f>
        <v>7.5035479176874753E-2</v>
      </c>
      <c r="T99" s="253">
        <f>IF(CHI_ued!T$110=0,"",CHI_ued!T$110/T$12)</f>
        <v>9.7452785805271822E-2</v>
      </c>
      <c r="U99" s="253">
        <f>IF(CHI_ued!U$110=0,"",CHI_ued!U$110/U$12)</f>
        <v>8.9525609866323033E-2</v>
      </c>
      <c r="V99" s="253">
        <f>IF(CHI_ued!V$110=0,"",CHI_ued!V$110/V$12)</f>
        <v>8.1604223119765729E-2</v>
      </c>
      <c r="W99" s="253">
        <f>IF(CHI_ued!W$110=0,"",CHI_ued!W$110/W$12)</f>
        <v>9.8535602408264145E-2</v>
      </c>
      <c r="X99" s="253">
        <f>IF(CHI_ued!X$110=0,"",CHI_ued!X$110/X$12)</f>
        <v>0.12141961508211814</v>
      </c>
      <c r="Y99" s="253">
        <f>IF(CHI_ued!Y$110=0,"",CHI_ued!Y$110/Y$12)</f>
        <v>0.12038020640808443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3.7010505141419991</v>
      </c>
      <c r="C100" s="313">
        <f t="shared" si="26"/>
        <v>3.5142366225443684</v>
      </c>
      <c r="D100" s="313">
        <f t="shared" si="26"/>
        <v>3.443843623818645</v>
      </c>
      <c r="E100" s="313">
        <f t="shared" si="26"/>
        <v>3.6025757686507882</v>
      </c>
      <c r="F100" s="313">
        <f t="shared" si="26"/>
        <v>3.650866780076607</v>
      </c>
      <c r="G100" s="313">
        <f t="shared" si="26"/>
        <v>3.5038116307368066</v>
      </c>
      <c r="H100" s="313">
        <f t="shared" si="26"/>
        <v>3.498078748487166</v>
      </c>
      <c r="I100" s="313">
        <f t="shared" si="26"/>
        <v>3.2457833778525154</v>
      </c>
      <c r="J100" s="313">
        <f t="shared" si="26"/>
        <v>3.6751243510198019</v>
      </c>
      <c r="K100" s="313">
        <f t="shared" si="26"/>
        <v>3.7269715264268193</v>
      </c>
      <c r="L100" s="313">
        <f t="shared" si="26"/>
        <v>3.6101292799776421</v>
      </c>
      <c r="M100" s="313">
        <f t="shared" si="26"/>
        <v>3.4875970681652166</v>
      </c>
      <c r="N100" s="313">
        <f t="shared" si="26"/>
        <v>3.4950523145033014</v>
      </c>
      <c r="O100" s="313">
        <f t="shared" si="26"/>
        <v>3.4861168703039698</v>
      </c>
      <c r="P100" s="313">
        <f t="shared" si="26"/>
        <v>3.6862927319880883</v>
      </c>
      <c r="Q100" s="313">
        <f t="shared" si="26"/>
        <v>3.4487929302499087</v>
      </c>
      <c r="R100" s="313">
        <f t="shared" si="26"/>
        <v>3.103984760383153</v>
      </c>
      <c r="S100" s="313">
        <f t="shared" si="26"/>
        <v>3.812947609771951</v>
      </c>
      <c r="T100" s="313">
        <f t="shared" si="26"/>
        <v>3.6890485264936927</v>
      </c>
      <c r="U100" s="313">
        <f t="shared" si="26"/>
        <v>3.6325455011556018</v>
      </c>
      <c r="V100" s="313">
        <f t="shared" si="26"/>
        <v>3.3331228044042032</v>
      </c>
      <c r="W100" s="313">
        <f t="shared" si="26"/>
        <v>3.68420711499714</v>
      </c>
      <c r="X100" s="313">
        <f t="shared" si="26"/>
        <v>3.6182390247032119</v>
      </c>
      <c r="Y100" s="313">
        <f t="shared" si="26"/>
        <v>3.5173340275450418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4.0142428771526752</v>
      </c>
      <c r="C101" s="255">
        <f t="shared" si="27"/>
        <v>3.9205435452439827</v>
      </c>
      <c r="D101" s="255">
        <f t="shared" si="27"/>
        <v>3.5959039593893021</v>
      </c>
      <c r="E101" s="255">
        <f t="shared" si="27"/>
        <v>3.7426029025765049</v>
      </c>
      <c r="F101" s="255">
        <f t="shared" si="27"/>
        <v>3.7243383630488869</v>
      </c>
      <c r="G101" s="255">
        <f t="shared" si="27"/>
        <v>3.5762876356494866</v>
      </c>
      <c r="H101" s="255">
        <f t="shared" si="27"/>
        <v>3.5930997126393458</v>
      </c>
      <c r="I101" s="255">
        <f t="shared" si="27"/>
        <v>3.4201986987699393</v>
      </c>
      <c r="J101" s="255">
        <f t="shared" si="27"/>
        <v>3.9505619811551966</v>
      </c>
      <c r="K101" s="255">
        <f t="shared" si="27"/>
        <v>3.9309179660321272</v>
      </c>
      <c r="L101" s="255">
        <f t="shared" si="27"/>
        <v>3.9760730776470199</v>
      </c>
      <c r="M101" s="255">
        <f t="shared" si="27"/>
        <v>3.8429803978345212</v>
      </c>
      <c r="N101" s="255">
        <f t="shared" si="27"/>
        <v>3.8748470921401963</v>
      </c>
      <c r="O101" s="255">
        <f t="shared" si="27"/>
        <v>3.898362135974009</v>
      </c>
      <c r="P101" s="255">
        <f t="shared" si="27"/>
        <v>4.2263664540720249</v>
      </c>
      <c r="Q101" s="255">
        <f t="shared" si="27"/>
        <v>3.9613197200987398</v>
      </c>
      <c r="R101" s="255">
        <f t="shared" si="27"/>
        <v>3.5443444036657028</v>
      </c>
      <c r="S101" s="255">
        <f t="shared" si="27"/>
        <v>4.2962412241421317</v>
      </c>
      <c r="T101" s="255">
        <f t="shared" si="27"/>
        <v>4.1295738957199388</v>
      </c>
      <c r="U101" s="255">
        <f t="shared" si="27"/>
        <v>4.0968773840962154</v>
      </c>
      <c r="V101" s="255">
        <f t="shared" si="27"/>
        <v>3.7344086532640355</v>
      </c>
      <c r="W101" s="255">
        <f t="shared" si="27"/>
        <v>4.0665898154995253</v>
      </c>
      <c r="X101" s="255">
        <f t="shared" si="27"/>
        <v>4.0118336684238232</v>
      </c>
      <c r="Y101" s="255">
        <f t="shared" si="27"/>
        <v>3.9194089053953136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2.5540102514778642</v>
      </c>
      <c r="C102" s="293">
        <f t="shared" si="28"/>
        <v>2.1573634884251485</v>
      </c>
      <c r="D102" s="293">
        <f t="shared" si="28"/>
        <v>2.2401926200824023</v>
      </c>
      <c r="E102" s="293">
        <f t="shared" si="28"/>
        <v>2.4830059932315525</v>
      </c>
      <c r="F102" s="293">
        <f t="shared" si="28"/>
        <v>2.6415936368808062</v>
      </c>
      <c r="G102" s="293">
        <f t="shared" si="28"/>
        <v>2.5725389202595546</v>
      </c>
      <c r="H102" s="293">
        <f t="shared" si="28"/>
        <v>2.5477718239102081</v>
      </c>
      <c r="I102" s="293">
        <f t="shared" si="28"/>
        <v>2.163519669203533</v>
      </c>
      <c r="J102" s="293">
        <f t="shared" si="28"/>
        <v>2.2076420699677635</v>
      </c>
      <c r="K102" s="293">
        <f t="shared" si="28"/>
        <v>2.5435121704549157</v>
      </c>
      <c r="L102" s="293">
        <f t="shared" si="28"/>
        <v>1.8725286874849676</v>
      </c>
      <c r="M102" s="293">
        <f t="shared" si="28"/>
        <v>1.8298560522463796</v>
      </c>
      <c r="N102" s="293">
        <f t="shared" si="28"/>
        <v>1.7626398962899432</v>
      </c>
      <c r="O102" s="293">
        <f t="shared" si="28"/>
        <v>1.7743993165957777</v>
      </c>
      <c r="P102" s="293">
        <f t="shared" si="28"/>
        <v>1.6222886324636654</v>
      </c>
      <c r="Q102" s="293">
        <f t="shared" si="28"/>
        <v>1.6338532437572493</v>
      </c>
      <c r="R102" s="293">
        <f t="shared" si="28"/>
        <v>1.6841573278776796</v>
      </c>
      <c r="S102" s="293">
        <f t="shared" si="28"/>
        <v>1.9309366743971976</v>
      </c>
      <c r="T102" s="293">
        <f t="shared" si="28"/>
        <v>1.9415735603500273</v>
      </c>
      <c r="U102" s="293">
        <f t="shared" si="28"/>
        <v>1.8938940536762545</v>
      </c>
      <c r="V102" s="293">
        <f t="shared" si="28"/>
        <v>1.966577530678338</v>
      </c>
      <c r="W102" s="293">
        <f t="shared" si="28"/>
        <v>1.9515393602021085</v>
      </c>
      <c r="X102" s="293">
        <f t="shared" si="28"/>
        <v>1.9373556072112375</v>
      </c>
      <c r="Y102" s="293">
        <f t="shared" si="28"/>
        <v>1.9601058411710481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2.5698001558401837</v>
      </c>
      <c r="C103" s="256">
        <f t="shared" si="29"/>
        <v>2.1918516412120939</v>
      </c>
      <c r="D103" s="256">
        <f t="shared" si="29"/>
        <v>2.2742855877285928</v>
      </c>
      <c r="E103" s="256">
        <f t="shared" si="29"/>
        <v>2.5007996859814248</v>
      </c>
      <c r="F103" s="256">
        <f t="shared" si="29"/>
        <v>2.6502806771522645</v>
      </c>
      <c r="G103" s="256">
        <f t="shared" si="29"/>
        <v>2.5879007535325176</v>
      </c>
      <c r="H103" s="256">
        <f t="shared" si="29"/>
        <v>2.5650628210750477</v>
      </c>
      <c r="I103" s="256">
        <f t="shared" si="29"/>
        <v>2.2037391960769073</v>
      </c>
      <c r="J103" s="256">
        <f t="shared" si="29"/>
        <v>2.2346709016656932</v>
      </c>
      <c r="K103" s="256">
        <f t="shared" si="29"/>
        <v>2.5555286636134857</v>
      </c>
      <c r="L103" s="256">
        <f t="shared" si="29"/>
        <v>1.8976542946991917</v>
      </c>
      <c r="M103" s="256">
        <f t="shared" si="29"/>
        <v>1.8514656988800799</v>
      </c>
      <c r="N103" s="256">
        <f t="shared" si="29"/>
        <v>1.796069597256432</v>
      </c>
      <c r="O103" s="256">
        <f t="shared" si="29"/>
        <v>1.8147924032397946</v>
      </c>
      <c r="P103" s="256">
        <f t="shared" si="29"/>
        <v>1.6436959705456464</v>
      </c>
      <c r="Q103" s="256">
        <f t="shared" si="29"/>
        <v>1.6016979526910049</v>
      </c>
      <c r="R103" s="256">
        <f t="shared" si="29"/>
        <v>1.6824668485871828</v>
      </c>
      <c r="S103" s="256">
        <f t="shared" si="29"/>
        <v>1.9499235593829243</v>
      </c>
      <c r="T103" s="256">
        <f t="shared" si="29"/>
        <v>1.9406866641698812</v>
      </c>
      <c r="U103" s="256">
        <f t="shared" si="29"/>
        <v>1.8826552227991744</v>
      </c>
      <c r="V103" s="256">
        <f t="shared" si="29"/>
        <v>1.9571590464651663</v>
      </c>
      <c r="W103" s="256">
        <f t="shared" si="29"/>
        <v>1.9472711266794165</v>
      </c>
      <c r="X103" s="256">
        <f t="shared" si="29"/>
        <v>2.0660486357362018</v>
      </c>
      <c r="Y103" s="256">
        <f t="shared" si="29"/>
        <v>2.0772120376112717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CZ: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2660.8948166210967</v>
      </c>
      <c r="C5" s="223">
        <f t="shared" si="0"/>
        <v>2483.8884443360093</v>
      </c>
      <c r="D5" s="223">
        <f t="shared" si="0"/>
        <v>2453.9398810875682</v>
      </c>
      <c r="E5" s="223">
        <f t="shared" si="0"/>
        <v>2635.1360451386031</v>
      </c>
      <c r="F5" s="223">
        <f t="shared" si="0"/>
        <v>3454.6947357384497</v>
      </c>
      <c r="G5" s="223">
        <f t="shared" si="0"/>
        <v>3634.6566233875642</v>
      </c>
      <c r="H5" s="223">
        <f t="shared" si="0"/>
        <v>3363.1504919791673</v>
      </c>
      <c r="I5" s="223">
        <f t="shared" si="0"/>
        <v>2811.282048316275</v>
      </c>
      <c r="J5" s="223">
        <f t="shared" si="0"/>
        <v>2999.0908555445035</v>
      </c>
      <c r="K5" s="223">
        <f t="shared" si="0"/>
        <v>2939.9177958695759</v>
      </c>
      <c r="L5" s="223">
        <f t="shared" si="0"/>
        <v>3042.4772628122309</v>
      </c>
      <c r="M5" s="223">
        <f t="shared" si="0"/>
        <v>2823.9650170014038</v>
      </c>
      <c r="N5" s="223">
        <f t="shared" si="0"/>
        <v>2945.8980178205834</v>
      </c>
      <c r="O5" s="223">
        <f t="shared" si="0"/>
        <v>2818.8711527273294</v>
      </c>
      <c r="P5" s="223">
        <f t="shared" si="0"/>
        <v>2891.0231545164488</v>
      </c>
      <c r="Q5" s="223">
        <f t="shared" si="0"/>
        <v>2309.692819468411</v>
      </c>
      <c r="R5" s="223">
        <f t="shared" si="0"/>
        <v>1712.9901530402519</v>
      </c>
      <c r="S5" s="223">
        <f t="shared" si="0"/>
        <v>3095.4403469200206</v>
      </c>
      <c r="T5" s="223">
        <f t="shared" si="0"/>
        <v>2962.9651273404816</v>
      </c>
      <c r="U5" s="223">
        <f t="shared" si="0"/>
        <v>3005.3297707380893</v>
      </c>
      <c r="V5" s="223">
        <f t="shared" si="0"/>
        <v>2506.1043257969277</v>
      </c>
      <c r="W5" s="223">
        <f t="shared" si="0"/>
        <v>2953.580284940263</v>
      </c>
      <c r="X5" s="223">
        <f t="shared" si="0"/>
        <v>2932.1929717593184</v>
      </c>
      <c r="Y5" s="223">
        <f t="shared" si="0"/>
        <v>2507.5299491603828</v>
      </c>
      <c r="DA5" s="89"/>
    </row>
    <row r="6" spans="1:105" ht="12" customHeight="1" x14ac:dyDescent="0.25">
      <c r="A6" s="55" t="s">
        <v>91</v>
      </c>
      <c r="B6" s="259">
        <v>4.7281515114999717</v>
      </c>
      <c r="C6" s="259">
        <v>5.2259354964294884</v>
      </c>
      <c r="D6" s="259">
        <v>5.5839726154240044</v>
      </c>
      <c r="E6" s="259">
        <v>6.2597912156646549</v>
      </c>
      <c r="F6" s="259">
        <v>6.5127440843776956</v>
      </c>
      <c r="G6" s="259">
        <v>6.7643523427857204</v>
      </c>
      <c r="H6" s="259">
        <v>6.7513979399397668</v>
      </c>
      <c r="I6" s="259">
        <v>6.6637954343845669</v>
      </c>
      <c r="J6" s="259">
        <v>6.0359649368955317</v>
      </c>
      <c r="K6" s="259">
        <v>5.5278357383211691</v>
      </c>
      <c r="L6" s="259">
        <v>5.9427238610929738</v>
      </c>
      <c r="M6" s="259">
        <v>5.96307391801039</v>
      </c>
      <c r="N6" s="259">
        <v>6.083047223127938</v>
      </c>
      <c r="O6" s="259">
        <v>5.5889873631113094</v>
      </c>
      <c r="P6" s="259">
        <v>5.8664638524305124</v>
      </c>
      <c r="Q6" s="259">
        <v>5.4154969358958391</v>
      </c>
      <c r="R6" s="259">
        <v>4.800364570875554</v>
      </c>
      <c r="S6" s="259">
        <v>5.4367401637987518</v>
      </c>
      <c r="T6" s="259">
        <v>5.3031174425968928</v>
      </c>
      <c r="U6" s="259">
        <v>5.2505213443771508</v>
      </c>
      <c r="V6" s="259">
        <v>4.6569215023074317</v>
      </c>
      <c r="W6" s="259">
        <v>5.3365001312693634</v>
      </c>
      <c r="X6" s="259">
        <v>5.3140866418056696</v>
      </c>
      <c r="Y6" s="259">
        <v>5.2833841508060608</v>
      </c>
      <c r="DA6" s="67" t="s">
        <v>987</v>
      </c>
    </row>
    <row r="7" spans="1:105" ht="12" customHeight="1" x14ac:dyDescent="0.25">
      <c r="A7" s="173" t="s">
        <v>92</v>
      </c>
      <c r="B7" s="224">
        <v>37.410550378877758</v>
      </c>
      <c r="C7" s="224">
        <v>41.349166305357762</v>
      </c>
      <c r="D7" s="224">
        <v>44.182063188013551</v>
      </c>
      <c r="E7" s="224">
        <v>49.529342294825582</v>
      </c>
      <c r="F7" s="224">
        <v>51.530781126778081</v>
      </c>
      <c r="G7" s="224">
        <v>53.521580999417708</v>
      </c>
      <c r="H7" s="224">
        <v>53.41908188552128</v>
      </c>
      <c r="I7" s="224">
        <v>52.72594463316851</v>
      </c>
      <c r="J7" s="224">
        <v>47.758361763080188</v>
      </c>
      <c r="K7" s="224">
        <v>43.73789140886042</v>
      </c>
      <c r="L7" s="224">
        <v>47.020610454728853</v>
      </c>
      <c r="M7" s="224">
        <v>47.181626197915257</v>
      </c>
      <c r="N7" s="224">
        <v>48.130890908300287</v>
      </c>
      <c r="O7" s="224">
        <v>44.221741373142997</v>
      </c>
      <c r="P7" s="224">
        <v>46.417218433762187</v>
      </c>
      <c r="Q7" s="224">
        <v>42.849033169564628</v>
      </c>
      <c r="R7" s="224">
        <v>37.981921725420342</v>
      </c>
      <c r="S7" s="224">
        <v>43.017115949005799</v>
      </c>
      <c r="T7" s="224">
        <v>41.959852971893852</v>
      </c>
      <c r="U7" s="224">
        <v>41.543696895381437</v>
      </c>
      <c r="V7" s="224">
        <v>36.846957219710987</v>
      </c>
      <c r="W7" s="224">
        <v>42.223986799527403</v>
      </c>
      <c r="X7" s="224">
        <v>42.046644560238221</v>
      </c>
      <c r="Y7" s="224">
        <v>41.803717259049947</v>
      </c>
      <c r="DA7" s="177" t="s">
        <v>988</v>
      </c>
    </row>
    <row r="8" spans="1:105" ht="12" customHeight="1" x14ac:dyDescent="0.25">
      <c r="A8" s="173" t="s">
        <v>93</v>
      </c>
      <c r="B8" s="224">
        <v>41.287464769150148</v>
      </c>
      <c r="C8" s="224">
        <v>45.634245681402398</v>
      </c>
      <c r="D8" s="224">
        <v>48.76072013988361</v>
      </c>
      <c r="E8" s="224">
        <v>54.662146221494169</v>
      </c>
      <c r="F8" s="224">
        <v>56.870997318977707</v>
      </c>
      <c r="G8" s="224">
        <v>59.068106925000663</v>
      </c>
      <c r="H8" s="224">
        <v>58.954985666130924</v>
      </c>
      <c r="I8" s="224">
        <v>58.190017506163429</v>
      </c>
      <c r="J8" s="224">
        <v>52.707636181658657</v>
      </c>
      <c r="K8" s="224">
        <v>48.270518138108471</v>
      </c>
      <c r="L8" s="224">
        <v>51.893430540643877</v>
      </c>
      <c r="M8" s="224">
        <v>52.071132599468427</v>
      </c>
      <c r="N8" s="224">
        <v>53.118771110254627</v>
      </c>
      <c r="O8" s="224">
        <v>48.804510237972103</v>
      </c>
      <c r="P8" s="224">
        <v>51.227508052058582</v>
      </c>
      <c r="Q8" s="224">
        <v>47.289546116365287</v>
      </c>
      <c r="R8" s="224">
        <v>41.918048230274479</v>
      </c>
      <c r="S8" s="224">
        <v>47.475047579567388</v>
      </c>
      <c r="T8" s="224">
        <v>46.30821877119245</v>
      </c>
      <c r="U8" s="224">
        <v>45.848935783546942</v>
      </c>
      <c r="V8" s="224">
        <v>40.665465561237667</v>
      </c>
      <c r="W8" s="224">
        <v>46.599725204332699</v>
      </c>
      <c r="X8" s="224">
        <v>46.404004708842002</v>
      </c>
      <c r="Y8" s="224">
        <v>46.13590246795814</v>
      </c>
      <c r="DA8" s="177" t="s">
        <v>989</v>
      </c>
    </row>
    <row r="9" spans="1:105" ht="12" customHeight="1" x14ac:dyDescent="0.25">
      <c r="A9" s="173" t="s">
        <v>94</v>
      </c>
      <c r="B9" s="224">
        <v>67.175991206343298</v>
      </c>
      <c r="C9" s="224">
        <v>74.248339144634201</v>
      </c>
      <c r="D9" s="224">
        <v>79.335210472386947</v>
      </c>
      <c r="E9" s="224">
        <v>88.937014525499208</v>
      </c>
      <c r="F9" s="224">
        <v>92.530884062665521</v>
      </c>
      <c r="G9" s="224">
        <v>96.105649827500031</v>
      </c>
      <c r="H9" s="224">
        <v>95.921598015804364</v>
      </c>
      <c r="I9" s="224">
        <v>94.676970992216681</v>
      </c>
      <c r="J9" s="224">
        <v>85.756965811372183</v>
      </c>
      <c r="K9" s="224">
        <v>78.537636546627667</v>
      </c>
      <c r="L9" s="224">
        <v>84.43222787246556</v>
      </c>
      <c r="M9" s="224">
        <v>84.721354657258303</v>
      </c>
      <c r="N9" s="224">
        <v>86.425895146278222</v>
      </c>
      <c r="O9" s="224">
        <v>79.406458325956194</v>
      </c>
      <c r="P9" s="224">
        <v>83.348751241303219</v>
      </c>
      <c r="Q9" s="224">
        <v>76.941564511816537</v>
      </c>
      <c r="R9" s="224">
        <v>68.20197013908232</v>
      </c>
      <c r="S9" s="224">
        <v>77.243381170468325</v>
      </c>
      <c r="T9" s="224">
        <v>75.344914354717773</v>
      </c>
      <c r="U9" s="224">
        <v>74.597646628016591</v>
      </c>
      <c r="V9" s="224">
        <v>66.163979120963276</v>
      </c>
      <c r="W9" s="224">
        <v>75.819204401314551</v>
      </c>
      <c r="X9" s="224">
        <v>75.500761058825532</v>
      </c>
      <c r="Y9" s="224">
        <v>75.064550362026537</v>
      </c>
      <c r="DA9" s="177" t="s">
        <v>990</v>
      </c>
    </row>
    <row r="10" spans="1:105" ht="12" customHeight="1" x14ac:dyDescent="0.25">
      <c r="A10" s="56" t="s">
        <v>95</v>
      </c>
      <c r="B10" s="260">
        <v>26.732110603273231</v>
      </c>
      <c r="C10" s="260">
        <v>21.98009730605127</v>
      </c>
      <c r="D10" s="260">
        <v>25.510411799530321</v>
      </c>
      <c r="E10" s="260">
        <v>30.13517672396291</v>
      </c>
      <c r="F10" s="260">
        <v>38.006461850101523</v>
      </c>
      <c r="G10" s="260">
        <v>39.59146782550097</v>
      </c>
      <c r="H10" s="260">
        <v>36.955692455254272</v>
      </c>
      <c r="I10" s="260">
        <v>28.898280848834428</v>
      </c>
      <c r="J10" s="260">
        <v>24.769850686085739</v>
      </c>
      <c r="K10" s="260">
        <v>27.283906663078859</v>
      </c>
      <c r="L10" s="260">
        <v>20.247417871496321</v>
      </c>
      <c r="M10" s="260">
        <v>19.709822009222719</v>
      </c>
      <c r="N10" s="260">
        <v>20.40492192432054</v>
      </c>
      <c r="O10" s="260">
        <v>19.51083674127343</v>
      </c>
      <c r="P10" s="260">
        <v>18.281930141108429</v>
      </c>
      <c r="Q10" s="260">
        <v>17.290698688340349</v>
      </c>
      <c r="R10" s="260">
        <v>15.759855249174199</v>
      </c>
      <c r="S10" s="260">
        <v>20.23064533462092</v>
      </c>
      <c r="T10" s="260">
        <v>20.187296988536271</v>
      </c>
      <c r="U10" s="260">
        <v>20.41884461653725</v>
      </c>
      <c r="V10" s="260">
        <v>20.809483912377249</v>
      </c>
      <c r="W10" s="260">
        <v>22.702142826192141</v>
      </c>
      <c r="X10" s="260">
        <v>23.153309603719428</v>
      </c>
      <c r="Y10" s="260">
        <v>21.290071359823958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992</v>
      </c>
    </row>
    <row r="12" spans="1:105" ht="12" customHeight="1" x14ac:dyDescent="0.25">
      <c r="A12" s="37" t="s">
        <v>35</v>
      </c>
      <c r="B12" s="226">
        <v>22.91761443626892</v>
      </c>
      <c r="C12" s="226">
        <v>16.170914444059811</v>
      </c>
      <c r="D12" s="226">
        <v>19.944727697536699</v>
      </c>
      <c r="E12" s="226">
        <v>24.016175205165101</v>
      </c>
      <c r="F12" s="226">
        <v>32.766983369153657</v>
      </c>
      <c r="G12" s="226">
        <v>34.419354048039487</v>
      </c>
      <c r="H12" s="226">
        <v>31.391223608402779</v>
      </c>
      <c r="I12" s="226">
        <v>22.25485544843928</v>
      </c>
      <c r="J12" s="226">
        <v>17.5243094593005</v>
      </c>
      <c r="K12" s="226">
        <v>21.59818273991965</v>
      </c>
      <c r="L12" s="226">
        <v>11.10861227518255</v>
      </c>
      <c r="M12" s="226">
        <v>9.9983671232217706</v>
      </c>
      <c r="N12" s="226">
        <v>11.13459423696138</v>
      </c>
      <c r="O12" s="226">
        <v>11.404060115255151</v>
      </c>
      <c r="P12" s="226">
        <v>7.7998731677132938</v>
      </c>
      <c r="Q12" s="226">
        <v>7.9358276185478482</v>
      </c>
      <c r="R12" s="226">
        <v>7.5056010748848472</v>
      </c>
      <c r="S12" s="226">
        <v>12.286513326426039</v>
      </c>
      <c r="T12" s="226">
        <v>12.280499638421681</v>
      </c>
      <c r="U12" s="226">
        <v>12.70739638845796</v>
      </c>
      <c r="V12" s="226">
        <v>14.50954978774144</v>
      </c>
      <c r="W12" s="226">
        <v>14.86059969851471</v>
      </c>
      <c r="X12" s="226">
        <v>13.850001949583939</v>
      </c>
      <c r="Y12" s="226">
        <v>9.9528757512485875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1.7823022004715989E-2</v>
      </c>
      <c r="C14" s="226">
        <v>2.5918632371748369E-2</v>
      </c>
      <c r="D14" s="226">
        <v>6.4454912474053508E-2</v>
      </c>
      <c r="E14" s="226">
        <v>0.1178331083488816</v>
      </c>
      <c r="F14" s="226">
        <v>0.20313401064457551</v>
      </c>
      <c r="G14" s="226">
        <v>0.25663813581233641</v>
      </c>
      <c r="H14" s="226">
        <v>0.32584518778720828</v>
      </c>
      <c r="I14" s="226">
        <v>5.8310109604879402E-2</v>
      </c>
      <c r="J14" s="226">
        <v>0.1084676852734197</v>
      </c>
      <c r="K14" s="226">
        <v>0.26568612765483512</v>
      </c>
      <c r="L14" s="226">
        <v>0.31914208013280138</v>
      </c>
      <c r="M14" s="226">
        <v>0.49232537650678471</v>
      </c>
      <c r="N14" s="226">
        <v>0.63303195763503672</v>
      </c>
      <c r="O14" s="226">
        <v>0.80294053918033736</v>
      </c>
      <c r="P14" s="226">
        <v>0.86501992117108584</v>
      </c>
      <c r="Q14" s="226">
        <v>0.9704970735955657</v>
      </c>
      <c r="R14" s="226">
        <v>1.0675199523798959</v>
      </c>
      <c r="S14" s="226">
        <v>1.4625216235287211</v>
      </c>
      <c r="T14" s="226">
        <v>1.7534735825008521</v>
      </c>
      <c r="U14" s="226">
        <v>2.0628522976747981</v>
      </c>
      <c r="V14" s="226">
        <v>2.423934431766523</v>
      </c>
      <c r="W14" s="226">
        <v>2.9226156186544081</v>
      </c>
      <c r="X14" s="226">
        <v>4.5742480744752019</v>
      </c>
      <c r="Y14" s="226">
        <v>5.4881479642718167</v>
      </c>
      <c r="DA14" s="69" t="s">
        <v>995</v>
      </c>
    </row>
    <row r="15" spans="1:105" ht="12" customHeight="1" x14ac:dyDescent="0.25">
      <c r="A15" s="37" t="s">
        <v>40</v>
      </c>
      <c r="B15" s="226">
        <v>3.7966731449995921</v>
      </c>
      <c r="C15" s="226">
        <v>5.7832642296197116</v>
      </c>
      <c r="D15" s="226">
        <v>5.5012291895195711</v>
      </c>
      <c r="E15" s="226">
        <v>6.0011684104489271</v>
      </c>
      <c r="F15" s="226">
        <v>5.0363444703032823</v>
      </c>
      <c r="G15" s="226">
        <v>4.9154756416491461</v>
      </c>
      <c r="H15" s="226">
        <v>5.2386236590642703</v>
      </c>
      <c r="I15" s="226">
        <v>6.5851152907902666</v>
      </c>
      <c r="J15" s="226">
        <v>7.1370735415118247</v>
      </c>
      <c r="K15" s="226">
        <v>5.420037795504375</v>
      </c>
      <c r="L15" s="226">
        <v>8.819663516180972</v>
      </c>
      <c r="M15" s="226">
        <v>9.2191295094941665</v>
      </c>
      <c r="N15" s="226">
        <v>8.6372957297241264</v>
      </c>
      <c r="O15" s="226">
        <v>7.3038360868379453</v>
      </c>
      <c r="P15" s="226">
        <v>9.6170370522240489</v>
      </c>
      <c r="Q15" s="226">
        <v>8.3843739961969348</v>
      </c>
      <c r="R15" s="226">
        <v>7.1867342219094583</v>
      </c>
      <c r="S15" s="226">
        <v>6.4816103846661637</v>
      </c>
      <c r="T15" s="226">
        <v>6.1533237676137356</v>
      </c>
      <c r="U15" s="226">
        <v>5.648595930404487</v>
      </c>
      <c r="V15" s="226">
        <v>3.8759996928692848</v>
      </c>
      <c r="W15" s="226">
        <v>4.9189275090230238</v>
      </c>
      <c r="X15" s="226">
        <v>4.7290595796602881</v>
      </c>
      <c r="Y15" s="226">
        <v>5.8490476443035542</v>
      </c>
      <c r="DA15" s="69" t="s">
        <v>996</v>
      </c>
    </row>
    <row r="16" spans="1:105" ht="12" customHeight="1" x14ac:dyDescent="0.25">
      <c r="A16" s="134" t="s">
        <v>997</v>
      </c>
      <c r="B16" s="314">
        <v>1417.8384302338411</v>
      </c>
      <c r="C16" s="314">
        <v>1502.3859615155391</v>
      </c>
      <c r="D16" s="314">
        <v>1324.786262568661</v>
      </c>
      <c r="E16" s="314">
        <v>1276.863503102767</v>
      </c>
      <c r="F16" s="314">
        <v>1719.912567618828</v>
      </c>
      <c r="G16" s="314">
        <v>1908.3935590878859</v>
      </c>
      <c r="H16" s="314">
        <v>1769.551615695771</v>
      </c>
      <c r="I16" s="314">
        <v>1585.9593181217281</v>
      </c>
      <c r="J16" s="314">
        <v>1877.308576642017</v>
      </c>
      <c r="K16" s="314">
        <v>1651.9045122804589</v>
      </c>
      <c r="L16" s="314">
        <v>2120.9049810576721</v>
      </c>
      <c r="M16" s="314">
        <v>1936.5667996703589</v>
      </c>
      <c r="N16" s="314">
        <v>2058.092657474132</v>
      </c>
      <c r="O16" s="314">
        <v>1982.0183384282409</v>
      </c>
      <c r="P16" s="314">
        <v>2117.5480651017601</v>
      </c>
      <c r="Q16" s="314">
        <v>1581.5747952038639</v>
      </c>
      <c r="R16" s="314">
        <v>1051.458389974794</v>
      </c>
      <c r="S16" s="314">
        <v>2261.650565383221</v>
      </c>
      <c r="T16" s="314">
        <v>2128.7161669140778</v>
      </c>
      <c r="U16" s="314">
        <v>2179.943171542418</v>
      </c>
      <c r="V16" s="314">
        <v>1689.6398126578449</v>
      </c>
      <c r="W16" s="314">
        <v>2049.5730081718252</v>
      </c>
      <c r="X16" s="314">
        <v>2041.439124781662</v>
      </c>
      <c r="Y16" s="314">
        <v>1705.304294670294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322.0034393809114</v>
      </c>
      <c r="M17" s="315">
        <v>307.49638865004289</v>
      </c>
      <c r="N17" s="315">
        <v>345.67661220980222</v>
      </c>
      <c r="O17" s="315">
        <v>361.75047291487527</v>
      </c>
      <c r="P17" s="315">
        <v>341.85296646603609</v>
      </c>
      <c r="Q17" s="315">
        <v>376.2020636285468</v>
      </c>
      <c r="R17" s="315">
        <v>363.25339638865</v>
      </c>
      <c r="S17" s="315">
        <v>342.23852106620808</v>
      </c>
      <c r="T17" s="315">
        <v>328.80687876182282</v>
      </c>
      <c r="U17" s="315">
        <v>324.95365434221839</v>
      </c>
      <c r="V17" s="315">
        <v>264.61057609630262</v>
      </c>
      <c r="W17" s="315">
        <v>302.04875322441961</v>
      </c>
      <c r="X17" s="315">
        <v>272.11874462596728</v>
      </c>
      <c r="Y17" s="315">
        <v>281.94307824591567</v>
      </c>
      <c r="DA17" s="137" t="s">
        <v>972</v>
      </c>
    </row>
    <row r="18" spans="1:105" ht="12" customHeight="1" x14ac:dyDescent="0.25">
      <c r="A18" s="135" t="s">
        <v>30</v>
      </c>
      <c r="B18" s="315">
        <v>58.259759243336198</v>
      </c>
      <c r="C18" s="315">
        <v>45.068873602751488</v>
      </c>
      <c r="D18" s="315">
        <v>18.68710232158211</v>
      </c>
      <c r="E18" s="315">
        <v>16.488650042992258</v>
      </c>
      <c r="F18" s="315">
        <v>12.091659501289771</v>
      </c>
      <c r="G18" s="315">
        <v>14.29011177987962</v>
      </c>
      <c r="H18" s="315">
        <v>13.190885640584691</v>
      </c>
      <c r="I18" s="315">
        <v>13.190885640584691</v>
      </c>
      <c r="J18" s="315">
        <v>16.488650042992258</v>
      </c>
      <c r="K18" s="315">
        <v>14.29011177987962</v>
      </c>
      <c r="L18" s="315">
        <v>9.8932072226999139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91.191401547721412</v>
      </c>
      <c r="C19" s="315">
        <v>77.276956147893372</v>
      </c>
      <c r="D19" s="315">
        <v>69.896818572656912</v>
      </c>
      <c r="E19" s="315">
        <v>77.358899398108335</v>
      </c>
      <c r="F19" s="315">
        <v>116.48684436801371</v>
      </c>
      <c r="G19" s="315">
        <v>112.25090283748921</v>
      </c>
      <c r="H19" s="315">
        <v>117.0564918314703</v>
      </c>
      <c r="I19" s="315">
        <v>108.3046431642304</v>
      </c>
      <c r="J19" s="315">
        <v>115.1442820292347</v>
      </c>
      <c r="K19" s="315">
        <v>99.422355975924319</v>
      </c>
      <c r="L19" s="315">
        <v>97.340326741186573</v>
      </c>
      <c r="M19" s="315">
        <v>94.183147033533956</v>
      </c>
      <c r="N19" s="315">
        <v>97.29148753224419</v>
      </c>
      <c r="O19" s="315">
        <v>117.168271711092</v>
      </c>
      <c r="P19" s="315">
        <v>163.19862424763539</v>
      </c>
      <c r="Q19" s="315">
        <v>109.8452278589854</v>
      </c>
      <c r="R19" s="315">
        <v>108.79905417024931</v>
      </c>
      <c r="S19" s="315">
        <v>269.9054170249355</v>
      </c>
      <c r="T19" s="315">
        <v>253.16706792777299</v>
      </c>
      <c r="U19" s="315">
        <v>299.19750644883919</v>
      </c>
      <c r="V19" s="315">
        <v>207.13671539122959</v>
      </c>
      <c r="W19" s="315">
        <v>260.49011177987961</v>
      </c>
      <c r="X19" s="315">
        <v>261.53628546861557</v>
      </c>
      <c r="Y19" s="315">
        <v>188.30610490111781</v>
      </c>
      <c r="DA19" s="137" t="s">
        <v>974</v>
      </c>
    </row>
    <row r="20" spans="1:105" ht="12" customHeight="1" x14ac:dyDescent="0.25">
      <c r="A20" s="135" t="s">
        <v>82</v>
      </c>
      <c r="B20" s="315">
        <v>235.54075666380049</v>
      </c>
      <c r="C20" s="315">
        <v>202.25090283748921</v>
      </c>
      <c r="D20" s="315">
        <v>114.1960447119518</v>
      </c>
      <c r="E20" s="315">
        <v>111.16173688736031</v>
      </c>
      <c r="F20" s="315">
        <v>264.03155631986237</v>
      </c>
      <c r="G20" s="315">
        <v>49.953396388650027</v>
      </c>
      <c r="H20" s="315">
        <v>30.652794496990541</v>
      </c>
      <c r="I20" s="315">
        <v>22.462940670679281</v>
      </c>
      <c r="J20" s="315">
        <v>20.478675838349101</v>
      </c>
      <c r="K20" s="315">
        <v>16.423387790197761</v>
      </c>
      <c r="L20" s="315">
        <v>25.698022355975919</v>
      </c>
      <c r="M20" s="315">
        <v>9.2401547721410129</v>
      </c>
      <c r="N20" s="315">
        <v>1.026053310404127</v>
      </c>
      <c r="O20" s="315">
        <v>6.1567497850386923</v>
      </c>
      <c r="P20" s="315">
        <v>7.187790197764401</v>
      </c>
      <c r="Q20" s="315">
        <v>5.1283748925193464</v>
      </c>
      <c r="R20" s="315">
        <v>6.1560619088564046</v>
      </c>
      <c r="S20" s="315">
        <v>2.0516766981943251</v>
      </c>
      <c r="T20" s="315">
        <v>0</v>
      </c>
      <c r="U20" s="315">
        <v>4.104041272570937</v>
      </c>
      <c r="V20" s="315">
        <v>0</v>
      </c>
      <c r="W20" s="315">
        <v>6.1936371453138426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449.80051105929289</v>
      </c>
      <c r="C22" s="315">
        <v>476.9354886006634</v>
      </c>
      <c r="D22" s="315">
        <v>502.70062198396602</v>
      </c>
      <c r="E22" s="315">
        <v>437.00520559631821</v>
      </c>
      <c r="F22" s="315">
        <v>512.80371121298117</v>
      </c>
      <c r="G22" s="315">
        <v>825.30877834841885</v>
      </c>
      <c r="H22" s="315">
        <v>794.15264751004418</v>
      </c>
      <c r="I22" s="315">
        <v>710.59035853445403</v>
      </c>
      <c r="J22" s="315">
        <v>736.60548119919736</v>
      </c>
      <c r="K22" s="315">
        <v>645.12265501476679</v>
      </c>
      <c r="L22" s="315">
        <v>612.52252190032061</v>
      </c>
      <c r="M22" s="315">
        <v>544.26215650612869</v>
      </c>
      <c r="N22" s="315">
        <v>549.38431697542183</v>
      </c>
      <c r="O22" s="315">
        <v>494.22478726744981</v>
      </c>
      <c r="P22" s="315">
        <v>419.43645719118382</v>
      </c>
      <c r="Q22" s="315">
        <v>316.5527831660313</v>
      </c>
      <c r="R22" s="315">
        <v>287.60662729207678</v>
      </c>
      <c r="S22" s="315">
        <v>577.75013546060643</v>
      </c>
      <c r="T22" s="315">
        <v>462.06388832422482</v>
      </c>
      <c r="U22" s="315">
        <v>449.52743637474799</v>
      </c>
      <c r="V22" s="315">
        <v>301.04772323394099</v>
      </c>
      <c r="W22" s="315">
        <v>330.10146904886682</v>
      </c>
      <c r="X22" s="315">
        <v>402.65563381003739</v>
      </c>
      <c r="Y22" s="315">
        <v>293.11521470468858</v>
      </c>
      <c r="DA22" s="137" t="s">
        <v>977</v>
      </c>
    </row>
    <row r="23" spans="1:105" ht="12" customHeight="1" x14ac:dyDescent="0.25">
      <c r="A23" s="135" t="s">
        <v>83</v>
      </c>
      <c r="B23" s="315">
        <v>583.04600171969037</v>
      </c>
      <c r="C23" s="315">
        <v>700.8537403267411</v>
      </c>
      <c r="D23" s="315">
        <v>619.30567497850382</v>
      </c>
      <c r="E23" s="315">
        <v>634.8490111779879</v>
      </c>
      <c r="F23" s="315">
        <v>814.49879621668083</v>
      </c>
      <c r="G23" s="315">
        <v>906.59036973344803</v>
      </c>
      <c r="H23" s="315">
        <v>814.49879621668083</v>
      </c>
      <c r="I23" s="315">
        <v>731.41049011177984</v>
      </c>
      <c r="J23" s="315">
        <v>892.28882201203771</v>
      </c>
      <c r="K23" s="315">
        <v>817.68211521926048</v>
      </c>
      <c r="L23" s="315">
        <v>962.84127257093712</v>
      </c>
      <c r="M23" s="315">
        <v>886.39355116079093</v>
      </c>
      <c r="N23" s="315">
        <v>967.74514187446255</v>
      </c>
      <c r="O23" s="315">
        <v>910.15571797076529</v>
      </c>
      <c r="P23" s="315">
        <v>1091.353740326741</v>
      </c>
      <c r="Q23" s="315">
        <v>677.93061049011169</v>
      </c>
      <c r="R23" s="315">
        <v>185.36354256233881</v>
      </c>
      <c r="S23" s="315">
        <v>980.96878761822859</v>
      </c>
      <c r="T23" s="315">
        <v>995.54789337919169</v>
      </c>
      <c r="U23" s="315">
        <v>1004.920206362855</v>
      </c>
      <c r="V23" s="315">
        <v>821.63946689595866</v>
      </c>
      <c r="W23" s="315">
        <v>1068.443680137575</v>
      </c>
      <c r="X23" s="315">
        <v>1043.450816852966</v>
      </c>
      <c r="Y23" s="315">
        <v>889.32837489251926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96.302665520206361</v>
      </c>
      <c r="K24" s="315">
        <v>58.963886500429922</v>
      </c>
      <c r="L24" s="315">
        <v>90.606190885640572</v>
      </c>
      <c r="M24" s="315">
        <v>94.991401547721409</v>
      </c>
      <c r="N24" s="315">
        <v>96.969045571797068</v>
      </c>
      <c r="O24" s="315">
        <v>92.562338779019768</v>
      </c>
      <c r="P24" s="315">
        <v>94.518486672398964</v>
      </c>
      <c r="Q24" s="315">
        <v>95.915735167669808</v>
      </c>
      <c r="R24" s="315">
        <v>100.27970765262251</v>
      </c>
      <c r="S24" s="315">
        <v>88.736027515047283</v>
      </c>
      <c r="T24" s="315">
        <v>89.130438521066196</v>
      </c>
      <c r="U24" s="315">
        <v>97.240326741186578</v>
      </c>
      <c r="V24" s="315">
        <v>95.20533104041273</v>
      </c>
      <c r="W24" s="315">
        <v>82.295356835769553</v>
      </c>
      <c r="X24" s="315">
        <v>61.677644024075668</v>
      </c>
      <c r="Y24" s="315">
        <v>52.611521926053307</v>
      </c>
      <c r="DA24" s="137" t="s">
        <v>979</v>
      </c>
    </row>
    <row r="25" spans="1:105" ht="12" customHeight="1" x14ac:dyDescent="0.25">
      <c r="A25" s="57" t="s">
        <v>998</v>
      </c>
      <c r="B25" s="294">
        <v>623.97224843222227</v>
      </c>
      <c r="C25" s="294">
        <v>465.40292760469191</v>
      </c>
      <c r="D25" s="294">
        <v>542.46156949723877</v>
      </c>
      <c r="E25" s="294">
        <v>657.09393104735943</v>
      </c>
      <c r="F25" s="294">
        <v>865.52342272330338</v>
      </c>
      <c r="G25" s="294">
        <v>854.18244116949427</v>
      </c>
      <c r="H25" s="294">
        <v>777.94919032057237</v>
      </c>
      <c r="I25" s="294">
        <v>573.05361977274993</v>
      </c>
      <c r="J25" s="294">
        <v>528.90403721696748</v>
      </c>
      <c r="K25" s="294">
        <v>632.63558457756938</v>
      </c>
      <c r="L25" s="294">
        <v>434.26803250269421</v>
      </c>
      <c r="M25" s="294">
        <v>415.09159911516741</v>
      </c>
      <c r="N25" s="294">
        <v>410.2811810854995</v>
      </c>
      <c r="O25" s="294">
        <v>387.75929118269352</v>
      </c>
      <c r="P25" s="294">
        <v>344.44830904891001</v>
      </c>
      <c r="Q25" s="294">
        <v>322.32351337593821</v>
      </c>
      <c r="R25" s="294">
        <v>291.07820507569733</v>
      </c>
      <c r="S25" s="294">
        <v>379.96998321834349</v>
      </c>
      <c r="T25" s="294">
        <v>385.49010456284941</v>
      </c>
      <c r="U25" s="294">
        <v>382.02692367747358</v>
      </c>
      <c r="V25" s="294">
        <v>389.17466227427212</v>
      </c>
      <c r="W25" s="294">
        <v>430.23859021313069</v>
      </c>
      <c r="X25" s="294">
        <v>424.62901654575069</v>
      </c>
      <c r="Y25" s="294">
        <v>367.54247974451732</v>
      </c>
      <c r="DA25" s="70" t="s">
        <v>999</v>
      </c>
    </row>
    <row r="26" spans="1:105" ht="12" customHeight="1" x14ac:dyDescent="0.25">
      <c r="A26" s="46" t="s">
        <v>28</v>
      </c>
      <c r="B26" s="229">
        <v>365.56783606735797</v>
      </c>
      <c r="C26" s="229">
        <v>226.10086920455751</v>
      </c>
      <c r="D26" s="229">
        <v>277.38601601939109</v>
      </c>
      <c r="E26" s="229">
        <v>396.54184959569932</v>
      </c>
      <c r="F26" s="229">
        <v>502.31055193421139</v>
      </c>
      <c r="G26" s="229">
        <v>476.65356621710652</v>
      </c>
      <c r="H26" s="229">
        <v>465.83933624472598</v>
      </c>
      <c r="I26" s="229">
        <v>268.20756993048218</v>
      </c>
      <c r="J26" s="229">
        <v>267.54972537263723</v>
      </c>
      <c r="K26" s="229">
        <v>391.605441338616</v>
      </c>
      <c r="L26" s="229">
        <v>100.3980301797877</v>
      </c>
      <c r="M26" s="229">
        <v>90.035075911520565</v>
      </c>
      <c r="N26" s="229">
        <v>84.283312240224689</v>
      </c>
      <c r="O26" s="229">
        <v>84.56569960764007</v>
      </c>
      <c r="P26" s="229">
        <v>70.095893438401589</v>
      </c>
      <c r="Q26" s="229">
        <v>66.794900808380305</v>
      </c>
      <c r="R26" s="229">
        <v>72.573910910102299</v>
      </c>
      <c r="S26" s="229">
        <v>115.7123622360761</v>
      </c>
      <c r="T26" s="229">
        <v>109.3904227780411</v>
      </c>
      <c r="U26" s="229">
        <v>93.485641266552477</v>
      </c>
      <c r="V26" s="229">
        <v>85.800345802202614</v>
      </c>
      <c r="W26" s="229">
        <v>88.721361469661005</v>
      </c>
      <c r="X26" s="229">
        <v>77.483603269833893</v>
      </c>
      <c r="Y26" s="229">
        <v>95.54115032630655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1.11892196476376</v>
      </c>
      <c r="Q28" s="229">
        <v>0.75222316648546761</v>
      </c>
      <c r="R28" s="229">
        <v>1.152800545999884</v>
      </c>
      <c r="S28" s="229">
        <v>2.9602974917685549</v>
      </c>
      <c r="T28" s="229">
        <v>2.484483719577717</v>
      </c>
      <c r="U28" s="229">
        <v>2.4260430467783389</v>
      </c>
      <c r="V28" s="229">
        <v>1.5715201869258419</v>
      </c>
      <c r="W28" s="229">
        <v>2.022071014044192</v>
      </c>
      <c r="X28" s="229">
        <v>1.1612124573802589</v>
      </c>
      <c r="Y28" s="229">
        <v>1.997875918294179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1003</v>
      </c>
    </row>
    <row r="30" spans="1:105" ht="12" customHeight="1" x14ac:dyDescent="0.25">
      <c r="A30" s="46" t="s">
        <v>32</v>
      </c>
      <c r="B30" s="229">
        <v>18.381678008080261</v>
      </c>
      <c r="C30" s="229">
        <v>7.120323727799498</v>
      </c>
      <c r="D30" s="229">
        <v>6.4760459208731183</v>
      </c>
      <c r="E30" s="229">
        <v>6.3027065691598256</v>
      </c>
      <c r="F30" s="229">
        <v>85.459410526987583</v>
      </c>
      <c r="G30" s="229">
        <v>76.059467343408457</v>
      </c>
      <c r="H30" s="229">
        <v>27.309836545453109</v>
      </c>
      <c r="I30" s="229">
        <v>22.383425206858242</v>
      </c>
      <c r="J30" s="229">
        <v>21.68874948027543</v>
      </c>
      <c r="K30" s="229">
        <v>15.63895346451964</v>
      </c>
      <c r="L30" s="229">
        <v>10.235154642362341</v>
      </c>
      <c r="M30" s="229">
        <v>4.0967001092133879</v>
      </c>
      <c r="N30" s="229">
        <v>2.086727484184471</v>
      </c>
      <c r="O30" s="229">
        <v>0.34946229202535062</v>
      </c>
      <c r="P30" s="229">
        <v>0.33635100814761543</v>
      </c>
      <c r="Q30" s="229">
        <v>0.6783703269369622</v>
      </c>
      <c r="R30" s="229">
        <v>0.69307000497045035</v>
      </c>
      <c r="S30" s="229">
        <v>0.76274576020488161</v>
      </c>
      <c r="T30" s="229">
        <v>0.37342130645488641</v>
      </c>
      <c r="U30" s="229">
        <v>0</v>
      </c>
      <c r="V30" s="229">
        <v>0.35433231987049257</v>
      </c>
      <c r="W30" s="229">
        <v>0.72941210086935937</v>
      </c>
      <c r="X30" s="229">
        <v>0.69812729218499692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72.73462711546486</v>
      </c>
      <c r="M31" s="229">
        <v>66.267079728896888</v>
      </c>
      <c r="N31" s="229">
        <v>60.109581139063863</v>
      </c>
      <c r="O31" s="229">
        <v>44.45894121643002</v>
      </c>
      <c r="P31" s="229">
        <v>42.043967940296348</v>
      </c>
      <c r="Q31" s="229">
        <v>27.9777283488995</v>
      </c>
      <c r="R31" s="229">
        <v>6.2701294675641899</v>
      </c>
      <c r="S31" s="229">
        <v>21.78265070321816</v>
      </c>
      <c r="T31" s="229">
        <v>29.757692651339099</v>
      </c>
      <c r="U31" s="229">
        <v>46.278687077525639</v>
      </c>
      <c r="V31" s="229">
        <v>64.937947925839595</v>
      </c>
      <c r="W31" s="229">
        <v>78.66895862451554</v>
      </c>
      <c r="X31" s="229">
        <v>92.757398256231184</v>
      </c>
      <c r="Y31" s="229">
        <v>63.036170829466883</v>
      </c>
      <c r="DA31" s="73" t="s">
        <v>1005</v>
      </c>
    </row>
    <row r="32" spans="1:105" ht="12" customHeight="1" x14ac:dyDescent="0.25">
      <c r="A32" s="46" t="s">
        <v>35</v>
      </c>
      <c r="B32" s="229">
        <v>60.371080798757632</v>
      </c>
      <c r="C32" s="229">
        <v>65.5266827912412</v>
      </c>
      <c r="D32" s="229">
        <v>76.713303176127312</v>
      </c>
      <c r="E32" s="229">
        <v>81.677036243492921</v>
      </c>
      <c r="F32" s="229">
        <v>89.385317971019575</v>
      </c>
      <c r="G32" s="229">
        <v>108.9010685275544</v>
      </c>
      <c r="H32" s="229">
        <v>109.6621958080014</v>
      </c>
      <c r="I32" s="229">
        <v>106.40096317064339</v>
      </c>
      <c r="J32" s="229">
        <v>68.792185598468407</v>
      </c>
      <c r="K32" s="229">
        <v>61.312571758376272</v>
      </c>
      <c r="L32" s="229">
        <v>52.768768422378827</v>
      </c>
      <c r="M32" s="229">
        <v>50.748592758127991</v>
      </c>
      <c r="N32" s="229">
        <v>64.449279762971827</v>
      </c>
      <c r="O32" s="229">
        <v>66.863064836617099</v>
      </c>
      <c r="P32" s="229">
        <v>52.576432390212787</v>
      </c>
      <c r="Q32" s="229">
        <v>55.479754793098309</v>
      </c>
      <c r="R32" s="229">
        <v>51.849877098786713</v>
      </c>
      <c r="S32" s="229">
        <v>75.482128048794749</v>
      </c>
      <c r="T32" s="229">
        <v>72.253980121388679</v>
      </c>
      <c r="U32" s="229">
        <v>80.362521785425415</v>
      </c>
      <c r="V32" s="229">
        <v>89.387281687371114</v>
      </c>
      <c r="W32" s="229">
        <v>89.84258822679827</v>
      </c>
      <c r="X32" s="229">
        <v>87.561136525788982</v>
      </c>
      <c r="Y32" s="229">
        <v>66.628043094489655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2.0434339486290218</v>
      </c>
      <c r="E33" s="229">
        <v>1.9338611421566609</v>
      </c>
      <c r="F33" s="229">
        <v>0.76135947241706992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25.57152007175819</v>
      </c>
      <c r="M33" s="229">
        <v>30.063426744896368</v>
      </c>
      <c r="N33" s="229">
        <v>26.58287526468445</v>
      </c>
      <c r="O33" s="229">
        <v>25.525057336597371</v>
      </c>
      <c r="P33" s="229">
        <v>22.880637831805529</v>
      </c>
      <c r="Q33" s="229">
        <v>23.283243059184571</v>
      </c>
      <c r="R33" s="229">
        <v>22.612817451859659</v>
      </c>
      <c r="S33" s="229">
        <v>23.62398652356293</v>
      </c>
      <c r="T33" s="229">
        <v>26.407341099031651</v>
      </c>
      <c r="U33" s="229">
        <v>21.742182218044341</v>
      </c>
      <c r="V33" s="229">
        <v>19.04833075627521</v>
      </c>
      <c r="W33" s="229">
        <v>25.66547459943941</v>
      </c>
      <c r="X33" s="229">
        <v>26.27378519442696</v>
      </c>
      <c r="Y33" s="229">
        <v>23.58579005764518</v>
      </c>
      <c r="DA33" s="73" t="s">
        <v>1007</v>
      </c>
    </row>
    <row r="34" spans="1:105" ht="12" customHeight="1" x14ac:dyDescent="0.25">
      <c r="A34" s="46" t="s">
        <v>38</v>
      </c>
      <c r="B34" s="229">
        <v>4.2146731647581666</v>
      </c>
      <c r="C34" s="229">
        <v>10.77266346574921</v>
      </c>
      <c r="D34" s="229">
        <v>5.6348991500503454</v>
      </c>
      <c r="E34" s="229">
        <v>6.8181249737721012</v>
      </c>
      <c r="F34" s="229">
        <v>4.1213364343823713</v>
      </c>
      <c r="G34" s="229">
        <v>3.540925632772308</v>
      </c>
      <c r="H34" s="229">
        <v>3.2777876531061629</v>
      </c>
      <c r="I34" s="229">
        <v>5.8440305855018018</v>
      </c>
      <c r="J34" s="229">
        <v>5.4381980385635229</v>
      </c>
      <c r="K34" s="229">
        <v>3.9999771189746389</v>
      </c>
      <c r="L34" s="229">
        <v>2.1918702864638941</v>
      </c>
      <c r="M34" s="229">
        <v>3.2402895805342138</v>
      </c>
      <c r="N34" s="229">
        <v>3.2464537593043352</v>
      </c>
      <c r="O34" s="229">
        <v>3.9947549237003419</v>
      </c>
      <c r="P34" s="229">
        <v>2.5135573862785652</v>
      </c>
      <c r="Q34" s="229">
        <v>2.5102651605676209</v>
      </c>
      <c r="R34" s="229">
        <v>2.9131641804679922</v>
      </c>
      <c r="S34" s="229">
        <v>2.6817253293115049</v>
      </c>
      <c r="T34" s="229">
        <v>2.6067743586211032</v>
      </c>
      <c r="U34" s="229">
        <v>2.3912246224564409</v>
      </c>
      <c r="V34" s="229">
        <v>2.2942345290475452</v>
      </c>
      <c r="W34" s="229">
        <v>2.823176076879216</v>
      </c>
      <c r="X34" s="229">
        <v>2.5297245076524688</v>
      </c>
      <c r="Y34" s="229">
        <v>3.1260358841468991</v>
      </c>
      <c r="DA34" s="73" t="s">
        <v>1008</v>
      </c>
    </row>
    <row r="35" spans="1:105" ht="12" customHeight="1" x14ac:dyDescent="0.25">
      <c r="A35" s="46" t="s">
        <v>39</v>
      </c>
      <c r="B35" s="229">
        <v>175.43698039326819</v>
      </c>
      <c r="C35" s="229">
        <v>155.88238841534451</v>
      </c>
      <c r="D35" s="229">
        <v>174.2078712821679</v>
      </c>
      <c r="E35" s="229">
        <v>163.8203525230787</v>
      </c>
      <c r="F35" s="229">
        <v>183.48544638428541</v>
      </c>
      <c r="G35" s="229">
        <v>189.0274134486526</v>
      </c>
      <c r="H35" s="229">
        <v>171.8600340692856</v>
      </c>
      <c r="I35" s="229">
        <v>170.21763087926431</v>
      </c>
      <c r="J35" s="229">
        <v>165.4351787270229</v>
      </c>
      <c r="K35" s="229">
        <v>160.07864089708281</v>
      </c>
      <c r="L35" s="229">
        <v>170.3680617844783</v>
      </c>
      <c r="M35" s="229">
        <v>170.640434281978</v>
      </c>
      <c r="N35" s="229">
        <v>169.52295143506589</v>
      </c>
      <c r="O35" s="229">
        <v>162.00231096968321</v>
      </c>
      <c r="P35" s="229">
        <v>152.88254708900379</v>
      </c>
      <c r="Q35" s="229">
        <v>144.84702771238551</v>
      </c>
      <c r="R35" s="229">
        <v>133.0124354159461</v>
      </c>
      <c r="S35" s="229">
        <v>136.96408712540651</v>
      </c>
      <c r="T35" s="229">
        <v>142.2159885283952</v>
      </c>
      <c r="U35" s="229">
        <v>135.34062366069099</v>
      </c>
      <c r="V35" s="229">
        <v>125.78066906673961</v>
      </c>
      <c r="W35" s="229">
        <v>141.76554810092381</v>
      </c>
      <c r="X35" s="229">
        <v>136.16402904225191</v>
      </c>
      <c r="Y35" s="229">
        <v>113.62741363416789</v>
      </c>
      <c r="DA35" s="73" t="s">
        <v>1009</v>
      </c>
    </row>
    <row r="36" spans="1:105" ht="12" customHeight="1" x14ac:dyDescent="0.25">
      <c r="A36" s="57" t="s">
        <v>1010</v>
      </c>
      <c r="B36" s="261">
        <v>338.38929400575091</v>
      </c>
      <c r="C36" s="261">
        <v>245.89940952179111</v>
      </c>
      <c r="D36" s="261">
        <v>288.8825158894453</v>
      </c>
      <c r="E36" s="261">
        <v>358.48847119856111</v>
      </c>
      <c r="F36" s="261">
        <v>479.09930527318681</v>
      </c>
      <c r="G36" s="261">
        <v>471.53551542900328</v>
      </c>
      <c r="H36" s="261">
        <v>429.24888111120242</v>
      </c>
      <c r="I36" s="261">
        <v>307.85340587906421</v>
      </c>
      <c r="J36" s="261">
        <v>282.84943420776762</v>
      </c>
      <c r="K36" s="261">
        <v>345.77682710961602</v>
      </c>
      <c r="L36" s="261">
        <v>201.57468461273129</v>
      </c>
      <c r="M36" s="261">
        <v>189.2493538924613</v>
      </c>
      <c r="N36" s="261">
        <v>189.44928494747981</v>
      </c>
      <c r="O36" s="261">
        <v>181.69608377083119</v>
      </c>
      <c r="P36" s="261">
        <v>159.25886363906389</v>
      </c>
      <c r="Q36" s="261">
        <v>151.1774431644254</v>
      </c>
      <c r="R36" s="261">
        <v>140.50411074003321</v>
      </c>
      <c r="S36" s="261">
        <v>190.32389435639621</v>
      </c>
      <c r="T36" s="261">
        <v>189.77560827189791</v>
      </c>
      <c r="U36" s="261">
        <v>186.27752017450021</v>
      </c>
      <c r="V36" s="261">
        <v>188.79094814410709</v>
      </c>
      <c r="W36" s="261">
        <v>204.75352850571821</v>
      </c>
      <c r="X36" s="261">
        <v>198.5677544946781</v>
      </c>
      <c r="Y36" s="261">
        <v>178.0930067652873</v>
      </c>
      <c r="DA36" s="70" t="s">
        <v>1011</v>
      </c>
    </row>
    <row r="37" spans="1:105" ht="12" customHeight="1" x14ac:dyDescent="0.25">
      <c r="A37" s="60" t="s">
        <v>1012</v>
      </c>
      <c r="B37" s="262">
        <v>337.62930651214771</v>
      </c>
      <c r="C37" s="262">
        <v>243.985524369763</v>
      </c>
      <c r="D37" s="262">
        <v>287.19718015153558</v>
      </c>
      <c r="E37" s="262">
        <v>356.98474604325583</v>
      </c>
      <c r="F37" s="262">
        <v>478.1292372534956</v>
      </c>
      <c r="G37" s="262">
        <v>470.42969413793662</v>
      </c>
      <c r="H37" s="262">
        <v>427.94967766901851</v>
      </c>
      <c r="I37" s="262">
        <v>305.43117344211379</v>
      </c>
      <c r="J37" s="262">
        <v>280.65325272175858</v>
      </c>
      <c r="K37" s="262">
        <v>344.64509317841612</v>
      </c>
      <c r="L37" s="262">
        <v>196.53558302630131</v>
      </c>
      <c r="M37" s="262">
        <v>183.3282234626565</v>
      </c>
      <c r="N37" s="262">
        <v>183.3708092132548</v>
      </c>
      <c r="O37" s="262">
        <v>176.7103362875761</v>
      </c>
      <c r="P37" s="262">
        <v>151.35441465977371</v>
      </c>
      <c r="Q37" s="262">
        <v>144.33822914439611</v>
      </c>
      <c r="R37" s="262">
        <v>135.1887189148581</v>
      </c>
      <c r="S37" s="262">
        <v>186.5136045462842</v>
      </c>
      <c r="T37" s="262">
        <v>186.1234070602745</v>
      </c>
      <c r="U37" s="262">
        <v>182.57756776613681</v>
      </c>
      <c r="V37" s="262">
        <v>186.27952990365591</v>
      </c>
      <c r="W37" s="262">
        <v>201.4494702193939</v>
      </c>
      <c r="X37" s="262">
        <v>195.07339619500911</v>
      </c>
      <c r="Y37" s="262">
        <v>173.94425286890569</v>
      </c>
      <c r="DA37" s="72" t="s">
        <v>1013</v>
      </c>
    </row>
    <row r="38" spans="1:105" ht="12" customHeight="1" x14ac:dyDescent="0.25">
      <c r="A38" s="59" t="s">
        <v>28</v>
      </c>
      <c r="B38" s="230">
        <v>277.78684220009052</v>
      </c>
      <c r="C38" s="230">
        <v>184.65516783915871</v>
      </c>
      <c r="D38" s="230">
        <v>220.93711695618089</v>
      </c>
      <c r="E38" s="230">
        <v>292.163225935529</v>
      </c>
      <c r="F38" s="230">
        <v>354.67398394558808</v>
      </c>
      <c r="G38" s="230">
        <v>338.91658393856602</v>
      </c>
      <c r="H38" s="230">
        <v>330.71007644576417</v>
      </c>
      <c r="I38" s="230">
        <v>206.3491491340809</v>
      </c>
      <c r="J38" s="230">
        <v>209.72701219492509</v>
      </c>
      <c r="K38" s="230">
        <v>288.04372456514091</v>
      </c>
      <c r="L38" s="230">
        <v>120.7561170737563</v>
      </c>
      <c r="M38" s="230">
        <v>113.92827513697431</v>
      </c>
      <c r="N38" s="230">
        <v>102.47426670000689</v>
      </c>
      <c r="O38" s="230">
        <v>98.457028635767742</v>
      </c>
      <c r="P38" s="230">
        <v>85.471104120744016</v>
      </c>
      <c r="Q38" s="230">
        <v>77.935720344098129</v>
      </c>
      <c r="R38" s="230">
        <v>77.700170844500192</v>
      </c>
      <c r="S38" s="230">
        <v>110.723388397157</v>
      </c>
      <c r="T38" s="230">
        <v>110.35156370747519</v>
      </c>
      <c r="U38" s="230">
        <v>96.828579638828785</v>
      </c>
      <c r="V38" s="230">
        <v>90.240720705916871</v>
      </c>
      <c r="W38" s="230">
        <v>98.573359079699372</v>
      </c>
      <c r="X38" s="230">
        <v>90.560935840881783</v>
      </c>
      <c r="Y38" s="230">
        <v>101.2312279109927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1.364352333098553</v>
      </c>
      <c r="Q39" s="295">
        <v>0.87768757240534845</v>
      </c>
      <c r="R39" s="295">
        <v>1.234228640162143</v>
      </c>
      <c r="S39" s="295">
        <v>2.8326633612707268</v>
      </c>
      <c r="T39" s="295">
        <v>2.5063132265012258</v>
      </c>
      <c r="U39" s="295">
        <v>2.512795539289411</v>
      </c>
      <c r="V39" s="295">
        <v>1.65285014816857</v>
      </c>
      <c r="W39" s="295">
        <v>2.2466103861603819</v>
      </c>
      <c r="X39" s="295">
        <v>1.3571966508091859</v>
      </c>
      <c r="Y39" s="295">
        <v>2.1168620194751271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1016</v>
      </c>
    </row>
    <row r="41" spans="1:105" ht="12" customHeight="1" x14ac:dyDescent="0.25">
      <c r="A41" s="59" t="s">
        <v>32</v>
      </c>
      <c r="B41" s="295">
        <v>13.96782699247813</v>
      </c>
      <c r="C41" s="295">
        <v>5.8151239208038286</v>
      </c>
      <c r="D41" s="295">
        <v>5.158150852613705</v>
      </c>
      <c r="E41" s="295">
        <v>4.6436941907852436</v>
      </c>
      <c r="F41" s="295">
        <v>60.341614327102612</v>
      </c>
      <c r="G41" s="295">
        <v>54.08081817743836</v>
      </c>
      <c r="H41" s="295">
        <v>19.38788210646814</v>
      </c>
      <c r="I41" s="295">
        <v>17.220993230499431</v>
      </c>
      <c r="J41" s="295">
        <v>17.00138776224513</v>
      </c>
      <c r="K41" s="295">
        <v>11.50316601532101</v>
      </c>
      <c r="L41" s="295">
        <v>12.31057551674885</v>
      </c>
      <c r="M41" s="295">
        <v>5.183868314331197</v>
      </c>
      <c r="N41" s="295">
        <v>2.5371080355157121</v>
      </c>
      <c r="O41" s="295">
        <v>0.40686731207451032</v>
      </c>
      <c r="P41" s="295">
        <v>0.41012804928102231</v>
      </c>
      <c r="Q41" s="295">
        <v>0.79151670936024987</v>
      </c>
      <c r="R41" s="295">
        <v>0.74202502136213833</v>
      </c>
      <c r="S41" s="295">
        <v>0.72985974379424901</v>
      </c>
      <c r="T41" s="295">
        <v>0.376702311248924</v>
      </c>
      <c r="U41" s="295">
        <v>0</v>
      </c>
      <c r="V41" s="295">
        <v>0.37266987231293741</v>
      </c>
      <c r="W41" s="295">
        <v>0.81040912521005748</v>
      </c>
      <c r="X41" s="295">
        <v>0.81595406316045915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45.874637319579108</v>
      </c>
      <c r="C42" s="295">
        <v>53.515232609800421</v>
      </c>
      <c r="D42" s="295">
        <v>61.101912342741059</v>
      </c>
      <c r="E42" s="295">
        <v>60.177825916941558</v>
      </c>
      <c r="F42" s="295">
        <v>63.113638980804943</v>
      </c>
      <c r="G42" s="295">
        <v>77.432292021932241</v>
      </c>
      <c r="H42" s="295">
        <v>77.851719116786114</v>
      </c>
      <c r="I42" s="295">
        <v>81.86103107753344</v>
      </c>
      <c r="J42" s="295">
        <v>53.924852764588437</v>
      </c>
      <c r="K42" s="295">
        <v>45.098202597954199</v>
      </c>
      <c r="L42" s="295">
        <v>63.468890435796212</v>
      </c>
      <c r="M42" s="295">
        <v>64.216080011351025</v>
      </c>
      <c r="N42" s="295">
        <v>78.359434477732222</v>
      </c>
      <c r="O42" s="295">
        <v>77.84644033973386</v>
      </c>
      <c r="P42" s="295">
        <v>64.108830156650129</v>
      </c>
      <c r="Q42" s="295">
        <v>64.733304518532378</v>
      </c>
      <c r="R42" s="295">
        <v>55.512294408833661</v>
      </c>
      <c r="S42" s="295">
        <v>72.227693044062178</v>
      </c>
      <c r="T42" s="295">
        <v>72.888827815049169</v>
      </c>
      <c r="U42" s="295">
        <v>83.236192588018554</v>
      </c>
      <c r="V42" s="295">
        <v>94.013289177257576</v>
      </c>
      <c r="W42" s="295">
        <v>99.819091628324117</v>
      </c>
      <c r="X42" s="295">
        <v>102.33930964015769</v>
      </c>
      <c r="Y42" s="295">
        <v>70.596162938437885</v>
      </c>
      <c r="DA42" s="122" t="s">
        <v>1018</v>
      </c>
    </row>
    <row r="43" spans="1:105" ht="12" customHeight="1" x14ac:dyDescent="0.25">
      <c r="A43" s="60" t="s">
        <v>1019</v>
      </c>
      <c r="B43" s="262">
        <v>0.7599874936031854</v>
      </c>
      <c r="C43" s="262">
        <v>1.9138851520281559</v>
      </c>
      <c r="D43" s="262">
        <v>1.6853357379096641</v>
      </c>
      <c r="E43" s="262">
        <v>1.5037251553052271</v>
      </c>
      <c r="F43" s="262">
        <v>0.97006801969120193</v>
      </c>
      <c r="G43" s="262">
        <v>1.105821291066766</v>
      </c>
      <c r="H43" s="262">
        <v>1.299203442183926</v>
      </c>
      <c r="I43" s="262">
        <v>2.4222324369504138</v>
      </c>
      <c r="J43" s="262">
        <v>2.1961814860089039</v>
      </c>
      <c r="K43" s="262">
        <v>1.1317339311998751</v>
      </c>
      <c r="L43" s="262">
        <v>5.0391015864299842</v>
      </c>
      <c r="M43" s="262">
        <v>5.9211304298048173</v>
      </c>
      <c r="N43" s="262">
        <v>6.078475734225008</v>
      </c>
      <c r="O43" s="262">
        <v>4.9857474832550359</v>
      </c>
      <c r="P43" s="262">
        <v>7.9044489792901871</v>
      </c>
      <c r="Q43" s="262">
        <v>6.8392140200292824</v>
      </c>
      <c r="R43" s="262">
        <v>5.3153918251750278</v>
      </c>
      <c r="S43" s="262">
        <v>3.810289810112073</v>
      </c>
      <c r="T43" s="262">
        <v>3.652201211623423</v>
      </c>
      <c r="U43" s="262">
        <v>3.699952408363492</v>
      </c>
      <c r="V43" s="262">
        <v>2.5114182404511638</v>
      </c>
      <c r="W43" s="262">
        <v>3.3040582863242589</v>
      </c>
      <c r="X43" s="262">
        <v>3.4943582996690221</v>
      </c>
      <c r="Y43" s="262">
        <v>4.1487538963815487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41.207756160782047</v>
      </c>
      <c r="C44" s="261">
        <f t="shared" si="1"/>
        <v>32.687237619094709</v>
      </c>
      <c r="D44" s="261">
        <f t="shared" si="1"/>
        <v>37.979473991044912</v>
      </c>
      <c r="E44" s="261">
        <f t="shared" si="1"/>
        <v>45.253041706685721</v>
      </c>
      <c r="F44" s="261">
        <f t="shared" si="1"/>
        <v>57.968463274260124</v>
      </c>
      <c r="G44" s="261">
        <f t="shared" si="1"/>
        <v>59.180796565998477</v>
      </c>
      <c r="H44" s="261">
        <f t="shared" si="1"/>
        <v>54.718105074807411</v>
      </c>
      <c r="I44" s="261">
        <f t="shared" si="1"/>
        <v>41.994558618244788</v>
      </c>
      <c r="J44" s="261">
        <f t="shared" si="1"/>
        <v>36.910914153539977</v>
      </c>
      <c r="K44" s="261">
        <f t="shared" si="1"/>
        <v>41.842419227485244</v>
      </c>
      <c r="L44" s="261">
        <f t="shared" si="1"/>
        <v>30.114539950983986</v>
      </c>
      <c r="M44" s="261">
        <f t="shared" si="1"/>
        <v>29.040344074992273</v>
      </c>
      <c r="N44" s="261">
        <f t="shared" si="1"/>
        <v>29.521099983873679</v>
      </c>
      <c r="O44" s="261">
        <f t="shared" si="1"/>
        <v>28.022264589156908</v>
      </c>
      <c r="P44" s="261">
        <f t="shared" si="1"/>
        <v>25.732808942065994</v>
      </c>
      <c r="Q44" s="261">
        <f t="shared" si="1"/>
        <v>24.179160451520257</v>
      </c>
      <c r="R44" s="261">
        <f t="shared" si="1"/>
        <v>21.884931505851927</v>
      </c>
      <c r="S44" s="261">
        <f t="shared" si="1"/>
        <v>28.209003572039475</v>
      </c>
      <c r="T44" s="261">
        <f t="shared" si="1"/>
        <v>28.167399041406117</v>
      </c>
      <c r="U44" s="261">
        <f t="shared" si="1"/>
        <v>28.153180116061531</v>
      </c>
      <c r="V44" s="261">
        <f t="shared" si="1"/>
        <v>28.532869747158937</v>
      </c>
      <c r="W44" s="261">
        <f t="shared" si="1"/>
        <v>31.13323484853683</v>
      </c>
      <c r="X44" s="261">
        <f t="shared" si="1"/>
        <v>30.600577014918684</v>
      </c>
      <c r="Y44" s="261">
        <f t="shared" si="1"/>
        <v>26.901259656119095</v>
      </c>
      <c r="DA44" s="70"/>
    </row>
    <row r="45" spans="1:105" ht="12" customHeight="1" x14ac:dyDescent="0.25">
      <c r="A45" s="60" t="s">
        <v>1022</v>
      </c>
      <c r="B45" s="262">
        <v>21.981962100862809</v>
      </c>
      <c r="C45" s="262">
        <v>15.514852075593691</v>
      </c>
      <c r="D45" s="262">
        <v>19.149299887798129</v>
      </c>
      <c r="E45" s="262">
        <v>23.075553057559631</v>
      </c>
      <c r="F45" s="262">
        <v>31.508517319772888</v>
      </c>
      <c r="G45" s="262">
        <v>33.117464267777059</v>
      </c>
      <c r="H45" s="262">
        <v>30.241538356760319</v>
      </c>
      <c r="I45" s="262">
        <v>21.361410108444559</v>
      </c>
      <c r="J45" s="262">
        <v>16.841991810918501</v>
      </c>
      <c r="K45" s="262">
        <v>20.8177344829497</v>
      </c>
      <c r="L45" s="262">
        <v>10.740779919877889</v>
      </c>
      <c r="M45" s="262">
        <v>9.7151586849523763</v>
      </c>
      <c r="N45" s="262">
        <v>10.85423505788617</v>
      </c>
      <c r="O45" s="262">
        <v>11.17840326369112</v>
      </c>
      <c r="P45" s="262">
        <v>7.67137651932563</v>
      </c>
      <c r="Q45" s="262">
        <v>7.8428123893907973</v>
      </c>
      <c r="R45" s="262">
        <v>7.4661235661927821</v>
      </c>
      <c r="S45" s="262">
        <v>12.254352966016979</v>
      </c>
      <c r="T45" s="262">
        <v>12.35091688442283</v>
      </c>
      <c r="U45" s="262">
        <v>12.884486084520359</v>
      </c>
      <c r="V45" s="262">
        <v>14.84686299051803</v>
      </c>
      <c r="W45" s="262">
        <v>15.31755475063671</v>
      </c>
      <c r="X45" s="262">
        <v>14.905666951202029</v>
      </c>
      <c r="Y45" s="262">
        <v>11.162012706990639</v>
      </c>
      <c r="DA45" s="72" t="s">
        <v>1023</v>
      </c>
    </row>
    <row r="46" spans="1:105" ht="12" customHeight="1" x14ac:dyDescent="0.25">
      <c r="A46" s="60" t="s">
        <v>1024</v>
      </c>
      <c r="B46" s="262">
        <v>15.584126842991751</v>
      </c>
      <c r="C46" s="262">
        <v>11.62375133688186</v>
      </c>
      <c r="D46" s="262">
        <v>13.54834277924081</v>
      </c>
      <c r="E46" s="262">
        <v>16.411363157466521</v>
      </c>
      <c r="F46" s="262">
        <v>21.617029986815961</v>
      </c>
      <c r="G46" s="262">
        <v>21.33378133993676</v>
      </c>
      <c r="H46" s="262">
        <v>19.429804594387239</v>
      </c>
      <c r="I46" s="262">
        <v>14.31239982357028</v>
      </c>
      <c r="J46" s="262">
        <v>13.20973428621156</v>
      </c>
      <c r="K46" s="262">
        <v>15.80049949371746</v>
      </c>
      <c r="L46" s="262">
        <v>10.84613637767189</v>
      </c>
      <c r="M46" s="262">
        <v>10.36719204792281</v>
      </c>
      <c r="N46" s="262">
        <v>10.247048620181401</v>
      </c>
      <c r="O46" s="262">
        <v>9.6845492624437846</v>
      </c>
      <c r="P46" s="262">
        <v>8.6028283350093844</v>
      </c>
      <c r="Q46" s="262">
        <v>8.0502466729095161</v>
      </c>
      <c r="R46" s="262">
        <v>7.2698740697644437</v>
      </c>
      <c r="S46" s="262">
        <v>9.4900060537665407</v>
      </c>
      <c r="T46" s="262">
        <v>9.6278747994321296</v>
      </c>
      <c r="U46" s="262">
        <v>9.5413795260709708</v>
      </c>
      <c r="V46" s="262">
        <v>9.7198991080122106</v>
      </c>
      <c r="W46" s="262">
        <v>10.74549834464262</v>
      </c>
      <c r="X46" s="262">
        <v>10.60539546701111</v>
      </c>
      <c r="Y46" s="262">
        <v>9.1796207906968412</v>
      </c>
      <c r="DA46" s="72" t="s">
        <v>1025</v>
      </c>
    </row>
    <row r="47" spans="1:105" ht="12" customHeight="1" x14ac:dyDescent="0.25">
      <c r="A47" s="64" t="s">
        <v>28</v>
      </c>
      <c r="B47" s="229">
        <v>9.1303027359085362</v>
      </c>
      <c r="C47" s="229">
        <v>5.6470213761073271</v>
      </c>
      <c r="D47" s="229">
        <v>6.9279024331286276</v>
      </c>
      <c r="E47" s="229">
        <v>9.9038995695418262</v>
      </c>
      <c r="F47" s="229">
        <v>12.545544093642899</v>
      </c>
      <c r="G47" s="229">
        <v>11.90474360799818</v>
      </c>
      <c r="H47" s="229">
        <v>11.634650936373269</v>
      </c>
      <c r="I47" s="229">
        <v>6.6986645648892704</v>
      </c>
      <c r="J47" s="229">
        <v>6.682234454322356</v>
      </c>
      <c r="K47" s="229">
        <v>9.7806094510782788</v>
      </c>
      <c r="L47" s="229">
        <v>2.507508372430892</v>
      </c>
      <c r="M47" s="229">
        <v>2.2486866152284311</v>
      </c>
      <c r="N47" s="229">
        <v>2.105032446554095</v>
      </c>
      <c r="O47" s="229">
        <v>2.1120852611042888</v>
      </c>
      <c r="P47" s="229">
        <v>1.7506921137303451</v>
      </c>
      <c r="Q47" s="229">
        <v>1.6682476012006819</v>
      </c>
      <c r="R47" s="229">
        <v>1.812582267811979</v>
      </c>
      <c r="S47" s="229">
        <v>2.889994122206696</v>
      </c>
      <c r="T47" s="229">
        <v>2.7320994295256091</v>
      </c>
      <c r="U47" s="229">
        <v>2.3348668072288938</v>
      </c>
      <c r="V47" s="229">
        <v>2.1429213807404159</v>
      </c>
      <c r="W47" s="229">
        <v>2.215875712902486</v>
      </c>
      <c r="X47" s="229">
        <v>1.935205138759156</v>
      </c>
      <c r="Y47" s="229">
        <v>2.386204529370564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2.7945829113555649E-2</v>
      </c>
      <c r="Q49" s="229">
        <v>1.8787279835282261E-2</v>
      </c>
      <c r="R49" s="229">
        <v>2.879196948048849E-2</v>
      </c>
      <c r="S49" s="229">
        <v>7.3935422161203135E-2</v>
      </c>
      <c r="T49" s="229">
        <v>6.2051652974199227E-2</v>
      </c>
      <c r="U49" s="229">
        <v>6.0592057839986752E-2</v>
      </c>
      <c r="V49" s="229">
        <v>3.9249774314337439E-2</v>
      </c>
      <c r="W49" s="229">
        <v>5.050258444598852E-2</v>
      </c>
      <c r="X49" s="229">
        <v>2.900206262849812E-2</v>
      </c>
      <c r="Y49" s="229">
        <v>4.9898295646135772E-2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1029</v>
      </c>
    </row>
    <row r="51" spans="1:105" ht="12" customHeight="1" x14ac:dyDescent="0.25">
      <c r="A51" s="64" t="s">
        <v>32</v>
      </c>
      <c r="B51" s="229">
        <v>0.45909477927057363</v>
      </c>
      <c r="C51" s="229">
        <v>0.17783487713755991</v>
      </c>
      <c r="D51" s="229">
        <v>0.16174360530537049</v>
      </c>
      <c r="E51" s="229">
        <v>0.15741433833753779</v>
      </c>
      <c r="F51" s="229">
        <v>2.1344062927897092</v>
      </c>
      <c r="G51" s="229">
        <v>1.8996363855416221</v>
      </c>
      <c r="H51" s="229">
        <v>0.68208154746475502</v>
      </c>
      <c r="I51" s="229">
        <v>0.55904110876845814</v>
      </c>
      <c r="J51" s="229">
        <v>0.54169111497464006</v>
      </c>
      <c r="K51" s="229">
        <v>0.39059338791922699</v>
      </c>
      <c r="L51" s="229">
        <v>0.25562987553530048</v>
      </c>
      <c r="M51" s="229">
        <v>0.10231784234009</v>
      </c>
      <c r="N51" s="229">
        <v>5.211742330207212E-2</v>
      </c>
      <c r="O51" s="229">
        <v>8.7280559342973012E-3</v>
      </c>
      <c r="P51" s="229">
        <v>8.4005927954502006E-3</v>
      </c>
      <c r="Q51" s="229">
        <v>1.69427554639968E-2</v>
      </c>
      <c r="R51" s="229">
        <v>1.730988981588601E-2</v>
      </c>
      <c r="S51" s="229">
        <v>1.905008869521577E-2</v>
      </c>
      <c r="T51" s="229">
        <v>9.3264484442864906E-3</v>
      </c>
      <c r="U51" s="229">
        <v>0</v>
      </c>
      <c r="V51" s="229">
        <v>8.8496881572980631E-3</v>
      </c>
      <c r="W51" s="229">
        <v>1.8217558119487321E-2</v>
      </c>
      <c r="X51" s="229">
        <v>1.7436198967664719E-2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1.816596263204221</v>
      </c>
      <c r="M52" s="229">
        <v>1.655064914512705</v>
      </c>
      <c r="N52" s="229">
        <v>1.5012772431850041</v>
      </c>
      <c r="O52" s="229">
        <v>1.1103919781092939</v>
      </c>
      <c r="P52" s="229">
        <v>1.050076395241204</v>
      </c>
      <c r="Q52" s="229">
        <v>0.6987625947524434</v>
      </c>
      <c r="R52" s="229">
        <v>0.15660070330053261</v>
      </c>
      <c r="S52" s="229">
        <v>0.54403636121392118</v>
      </c>
      <c r="T52" s="229">
        <v>0.74321840113632165</v>
      </c>
      <c r="U52" s="229">
        <v>1.1558413556939191</v>
      </c>
      <c r="V52" s="229">
        <v>1.621868953214838</v>
      </c>
      <c r="W52" s="229">
        <v>1.964810186496122</v>
      </c>
      <c r="X52" s="229">
        <v>2.3166784479326532</v>
      </c>
      <c r="Y52" s="229">
        <v>1.5743707903214801</v>
      </c>
      <c r="DA52" s="73" t="s">
        <v>1031</v>
      </c>
    </row>
    <row r="53" spans="1:105" ht="12" customHeight="1" x14ac:dyDescent="0.25">
      <c r="A53" s="64" t="s">
        <v>35</v>
      </c>
      <c r="B53" s="229">
        <v>1.507808373177254</v>
      </c>
      <c r="C53" s="229">
        <v>1.6365730027015939</v>
      </c>
      <c r="D53" s="229">
        <v>1.915966375500608</v>
      </c>
      <c r="E53" s="229">
        <v>2.03993894949078</v>
      </c>
      <c r="F53" s="229">
        <v>2.232458473372041</v>
      </c>
      <c r="G53" s="229">
        <v>2.719877477780313</v>
      </c>
      <c r="H53" s="229">
        <v>2.7388871438543259</v>
      </c>
      <c r="I53" s="229">
        <v>2.6574356639002241</v>
      </c>
      <c r="J53" s="229">
        <v>1.7181311330220359</v>
      </c>
      <c r="K53" s="229">
        <v>1.531322743524802</v>
      </c>
      <c r="L53" s="229">
        <v>1.3179355051591459</v>
      </c>
      <c r="M53" s="229">
        <v>1.267480258349833</v>
      </c>
      <c r="N53" s="229">
        <v>1.6096641369695679</v>
      </c>
      <c r="O53" s="229">
        <v>1.669950043680841</v>
      </c>
      <c r="P53" s="229">
        <v>1.3131317833120859</v>
      </c>
      <c r="Q53" s="229">
        <v>1.3856442142837371</v>
      </c>
      <c r="R53" s="229">
        <v>1.2949855759311</v>
      </c>
      <c r="S53" s="229">
        <v>1.8852169481046039</v>
      </c>
      <c r="T53" s="229">
        <v>1.804591781047834</v>
      </c>
      <c r="U53" s="229">
        <v>2.0071080662216252</v>
      </c>
      <c r="V53" s="229">
        <v>2.232507518509518</v>
      </c>
      <c r="W53" s="229">
        <v>2.2438791057567138</v>
      </c>
      <c r="X53" s="229">
        <v>2.1868983140884608</v>
      </c>
      <c r="Y53" s="229">
        <v>1.6640802174996641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5.1036138114673321E-2</v>
      </c>
      <c r="E54" s="229">
        <v>4.8299483529636367E-2</v>
      </c>
      <c r="F54" s="229">
        <v>1.9015465224732211E-2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0.63866592363310271</v>
      </c>
      <c r="M54" s="229">
        <v>0.75085431588444551</v>
      </c>
      <c r="N54" s="229">
        <v>0.66392520022670454</v>
      </c>
      <c r="O54" s="229">
        <v>0.63750548555266284</v>
      </c>
      <c r="P54" s="229">
        <v>0.57145932870465688</v>
      </c>
      <c r="Q54" s="229">
        <v>0.58151466521503992</v>
      </c>
      <c r="R54" s="229">
        <v>0.56477033447021519</v>
      </c>
      <c r="S54" s="229">
        <v>0.59002496256101178</v>
      </c>
      <c r="T54" s="229">
        <v>0.65954111630360512</v>
      </c>
      <c r="U54" s="229">
        <v>0.54302563356108557</v>
      </c>
      <c r="V54" s="229">
        <v>0.47574488031946299</v>
      </c>
      <c r="W54" s="229">
        <v>0.64101250119410214</v>
      </c>
      <c r="X54" s="229">
        <v>0.65620546770189314</v>
      </c>
      <c r="Y54" s="229">
        <v>0.58907098011818404</v>
      </c>
      <c r="DA54" s="73" t="s">
        <v>1033</v>
      </c>
    </row>
    <row r="55" spans="1:105" ht="12" customHeight="1" x14ac:dyDescent="0.25">
      <c r="A55" s="64" t="s">
        <v>38</v>
      </c>
      <c r="B55" s="229">
        <v>0.10526429879914651</v>
      </c>
      <c r="C55" s="229">
        <v>0.26905452014719627</v>
      </c>
      <c r="D55" s="229">
        <v>0.14073539860545531</v>
      </c>
      <c r="E55" s="229">
        <v>0.17028725987350679</v>
      </c>
      <c r="F55" s="229">
        <v>0.1029331511416325</v>
      </c>
      <c r="G55" s="229">
        <v>8.8437000750232114E-2</v>
      </c>
      <c r="H55" s="229">
        <v>8.1864952614070119E-2</v>
      </c>
      <c r="I55" s="229">
        <v>0.14595859695301189</v>
      </c>
      <c r="J55" s="229">
        <v>0.13582265596462439</v>
      </c>
      <c r="K55" s="229">
        <v>9.9902120563518299E-2</v>
      </c>
      <c r="L55" s="229">
        <v>5.4743435550961617E-2</v>
      </c>
      <c r="M55" s="229">
        <v>8.0928413015077985E-2</v>
      </c>
      <c r="N55" s="229">
        <v>8.1082367528404128E-2</v>
      </c>
      <c r="O55" s="229">
        <v>9.9771692721962901E-2</v>
      </c>
      <c r="P55" s="229">
        <v>6.2777787366867011E-2</v>
      </c>
      <c r="Q55" s="229">
        <v>6.2695561814041498E-2</v>
      </c>
      <c r="R55" s="229">
        <v>7.2758235990369804E-2</v>
      </c>
      <c r="S55" s="229">
        <v>6.6977894922507802E-2</v>
      </c>
      <c r="T55" s="229">
        <v>6.5105943986902268E-2</v>
      </c>
      <c r="U55" s="229">
        <v>5.9722444259464651E-2</v>
      </c>
      <c r="V55" s="229">
        <v>5.7300051401455949E-2</v>
      </c>
      <c r="W55" s="229">
        <v>7.05107225405147E-2</v>
      </c>
      <c r="X55" s="229">
        <v>6.3181572103784403E-2</v>
      </c>
      <c r="Y55" s="229">
        <v>7.8074850054138056E-2</v>
      </c>
      <c r="DA55" s="73" t="s">
        <v>1034</v>
      </c>
    </row>
    <row r="56" spans="1:105" ht="12" customHeight="1" x14ac:dyDescent="0.25">
      <c r="A56" s="64" t="s">
        <v>39</v>
      </c>
      <c r="B56" s="229">
        <v>4.3816566558362364</v>
      </c>
      <c r="C56" s="229">
        <v>3.8932675607881828</v>
      </c>
      <c r="D56" s="229">
        <v>4.3509588285860792</v>
      </c>
      <c r="E56" s="229">
        <v>4.0915235566932351</v>
      </c>
      <c r="F56" s="229">
        <v>4.5826725106449473</v>
      </c>
      <c r="G56" s="229">
        <v>4.7210868678664157</v>
      </c>
      <c r="H56" s="229">
        <v>4.2923200140808087</v>
      </c>
      <c r="I56" s="229">
        <v>4.2512998890593208</v>
      </c>
      <c r="J56" s="229">
        <v>4.1318549279279084</v>
      </c>
      <c r="K56" s="229">
        <v>3.9980717906316379</v>
      </c>
      <c r="L56" s="229">
        <v>4.2550570021582663</v>
      </c>
      <c r="M56" s="229">
        <v>4.261859688592228</v>
      </c>
      <c r="N56" s="229">
        <v>4.2339498024155544</v>
      </c>
      <c r="O56" s="229">
        <v>4.0461167453404361</v>
      </c>
      <c r="P56" s="229">
        <v>3.8183445047452191</v>
      </c>
      <c r="Q56" s="229">
        <v>3.617652000344294</v>
      </c>
      <c r="R56" s="229">
        <v>3.322075092963872</v>
      </c>
      <c r="S56" s="229">
        <v>3.42077025390138</v>
      </c>
      <c r="T56" s="229">
        <v>3.551940026013372</v>
      </c>
      <c r="U56" s="229">
        <v>3.380223161265997</v>
      </c>
      <c r="V56" s="229">
        <v>3.1414568613548841</v>
      </c>
      <c r="W56" s="229">
        <v>3.5406899731872019</v>
      </c>
      <c r="X56" s="229">
        <v>3.4007882648289982</v>
      </c>
      <c r="Y56" s="229">
        <v>2.8379211276866751</v>
      </c>
      <c r="DA56" s="73" t="s">
        <v>1035</v>
      </c>
    </row>
    <row r="57" spans="1:105" ht="12" customHeight="1" x14ac:dyDescent="0.25">
      <c r="A57" s="60" t="s">
        <v>1036</v>
      </c>
      <c r="B57" s="262">
        <v>3.641667216927488</v>
      </c>
      <c r="C57" s="262">
        <v>5.5486342066191616</v>
      </c>
      <c r="D57" s="262">
        <v>5.2818313240059744</v>
      </c>
      <c r="E57" s="262">
        <v>5.7661254916595688</v>
      </c>
      <c r="F57" s="262">
        <v>4.8429159676712743</v>
      </c>
      <c r="G57" s="262">
        <v>4.7295509582846584</v>
      </c>
      <c r="H57" s="262">
        <v>5.046762123659855</v>
      </c>
      <c r="I57" s="262">
        <v>6.3207486862299502</v>
      </c>
      <c r="J57" s="262">
        <v>6.8591880564099146</v>
      </c>
      <c r="K57" s="262">
        <v>5.224185250818091</v>
      </c>
      <c r="L57" s="262">
        <v>8.5276236534342083</v>
      </c>
      <c r="M57" s="262">
        <v>8.9579933421170885</v>
      </c>
      <c r="N57" s="262">
        <v>8.4198163058061084</v>
      </c>
      <c r="O57" s="262">
        <v>7.1593120630220026</v>
      </c>
      <c r="P57" s="262">
        <v>9.4586040877309792</v>
      </c>
      <c r="Q57" s="262">
        <v>8.2861013892199438</v>
      </c>
      <c r="R57" s="262">
        <v>7.1489338698947016</v>
      </c>
      <c r="S57" s="262">
        <v>6.4646445522559537</v>
      </c>
      <c r="T57" s="262">
        <v>6.1886073575511604</v>
      </c>
      <c r="U57" s="262">
        <v>5.7273145054702006</v>
      </c>
      <c r="V57" s="262">
        <v>3.9661076486286961</v>
      </c>
      <c r="W57" s="262">
        <v>5.0701817532575006</v>
      </c>
      <c r="X57" s="262">
        <v>5.0895145967055448</v>
      </c>
      <c r="Y57" s="262">
        <v>6.5596261584316142</v>
      </c>
      <c r="DA57" s="72" t="s">
        <v>1037</v>
      </c>
    </row>
    <row r="58" spans="1:105" ht="12" customHeight="1" x14ac:dyDescent="0.25">
      <c r="A58" s="132" t="s">
        <v>1038</v>
      </c>
      <c r="B58" s="316">
        <v>62.15281931935592</v>
      </c>
      <c r="C58" s="316">
        <v>49.075124141017753</v>
      </c>
      <c r="D58" s="316">
        <v>56.457680925939599</v>
      </c>
      <c r="E58" s="316">
        <v>67.913627101783646</v>
      </c>
      <c r="F58" s="316">
        <v>86.739108405970669</v>
      </c>
      <c r="G58" s="316">
        <v>86.313153214977021</v>
      </c>
      <c r="H58" s="316">
        <v>79.679943814163451</v>
      </c>
      <c r="I58" s="316">
        <v>61.266136509720397</v>
      </c>
      <c r="J58" s="316">
        <v>56.089113945119209</v>
      </c>
      <c r="K58" s="316">
        <v>64.400664179449777</v>
      </c>
      <c r="L58" s="316">
        <v>46.078614087721839</v>
      </c>
      <c r="M58" s="316">
        <v>44.36991086654848</v>
      </c>
      <c r="N58" s="316">
        <v>44.390268017316579</v>
      </c>
      <c r="O58" s="316">
        <v>41.842640714950761</v>
      </c>
      <c r="P58" s="316">
        <v>38.893236063985377</v>
      </c>
      <c r="Q58" s="316">
        <v>40.651567850680607</v>
      </c>
      <c r="R58" s="316">
        <v>39.402355829048709</v>
      </c>
      <c r="S58" s="316">
        <v>41.88397019255963</v>
      </c>
      <c r="T58" s="316">
        <v>41.7124480213133</v>
      </c>
      <c r="U58" s="316">
        <v>41.269329959776833</v>
      </c>
      <c r="V58" s="316">
        <v>40.823225656948289</v>
      </c>
      <c r="W58" s="316">
        <v>45.200363838416443</v>
      </c>
      <c r="X58" s="316">
        <v>44.537692348878579</v>
      </c>
      <c r="Y58" s="316">
        <v>40.111282724500313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302.23201350956288</v>
      </c>
      <c r="C61" s="223">
        <v>258.33387894113201</v>
      </c>
      <c r="D61" s="223">
        <v>106.8719915641594</v>
      </c>
      <c r="E61" s="223">
        <v>131.62204643257209</v>
      </c>
      <c r="F61" s="223">
        <v>86.296620517308511</v>
      </c>
      <c r="G61" s="223">
        <v>88.723647509746442</v>
      </c>
      <c r="H61" s="223">
        <v>111.66702290409189</v>
      </c>
      <c r="I61" s="223">
        <v>153.37720798336611</v>
      </c>
      <c r="J61" s="223">
        <v>168.151721678016</v>
      </c>
      <c r="K61" s="223">
        <v>176.72823963010771</v>
      </c>
      <c r="L61" s="223">
        <v>143.4873438756965</v>
      </c>
      <c r="M61" s="223">
        <v>142.97849591153351</v>
      </c>
      <c r="N61" s="223">
        <v>146.27370486487681</v>
      </c>
      <c r="O61" s="223">
        <v>153.25367145928271</v>
      </c>
      <c r="P61" s="223">
        <v>149.27785896668681</v>
      </c>
      <c r="Q61" s="223">
        <v>166.45828532665891</v>
      </c>
      <c r="R61" s="223">
        <v>162.82418205257639</v>
      </c>
      <c r="S61" s="223">
        <v>171.15609972581939</v>
      </c>
      <c r="T61" s="223">
        <v>163.44647153511309</v>
      </c>
      <c r="U61" s="223">
        <v>171.50963337076089</v>
      </c>
      <c r="V61" s="223">
        <v>190.95645694444511</v>
      </c>
      <c r="W61" s="223">
        <v>147.92656851583709</v>
      </c>
      <c r="X61" s="223">
        <v>158.45189186347031</v>
      </c>
      <c r="Y61" s="223">
        <v>154.45425123995531</v>
      </c>
      <c r="DA61" s="89" t="s">
        <v>1040</v>
      </c>
    </row>
    <row r="62" spans="1:105" ht="12" customHeight="1" x14ac:dyDescent="0.25">
      <c r="A62" s="55" t="s">
        <v>91</v>
      </c>
      <c r="B62" s="259">
        <v>1.3243702829877491</v>
      </c>
      <c r="C62" s="259">
        <v>1.5645106109066971</v>
      </c>
      <c r="D62" s="259">
        <v>0.60296134527647105</v>
      </c>
      <c r="E62" s="259">
        <v>0.69425762896008802</v>
      </c>
      <c r="F62" s="259">
        <v>0.37344616792264618</v>
      </c>
      <c r="G62" s="259">
        <v>0.40004319777543618</v>
      </c>
      <c r="H62" s="259">
        <v>0.54293093360370337</v>
      </c>
      <c r="I62" s="259">
        <v>0.94769224198173319</v>
      </c>
      <c r="J62" s="259">
        <v>1.028979861029923</v>
      </c>
      <c r="K62" s="259">
        <v>0.87065273910187957</v>
      </c>
      <c r="L62" s="259">
        <v>1.041644221432332</v>
      </c>
      <c r="M62" s="259">
        <v>1.079042067631683</v>
      </c>
      <c r="N62" s="259">
        <v>1.1243335670495369</v>
      </c>
      <c r="O62" s="259">
        <v>1.1498354596839191</v>
      </c>
      <c r="P62" s="259">
        <v>1.2631727118239919</v>
      </c>
      <c r="Q62" s="259">
        <v>1.3906284080194939</v>
      </c>
      <c r="R62" s="259">
        <v>1.3343889162126179</v>
      </c>
      <c r="S62" s="259">
        <v>1.256336139197801</v>
      </c>
      <c r="T62" s="259">
        <v>1.1706356291938931</v>
      </c>
      <c r="U62" s="259">
        <v>1.228863288495621</v>
      </c>
      <c r="V62" s="259">
        <v>1.232656212940459</v>
      </c>
      <c r="W62" s="259">
        <v>0.98667259367683491</v>
      </c>
      <c r="X62" s="259">
        <v>1.067232336833764</v>
      </c>
      <c r="Y62" s="259">
        <v>1.143525275681968</v>
      </c>
      <c r="DA62" s="67" t="s">
        <v>1041</v>
      </c>
    </row>
    <row r="63" spans="1:105" ht="12" customHeight="1" x14ac:dyDescent="0.25">
      <c r="A63" s="173" t="s">
        <v>92</v>
      </c>
      <c r="B63" s="224">
        <v>10.51029626411712</v>
      </c>
      <c r="C63" s="224">
        <v>12.41606689625211</v>
      </c>
      <c r="D63" s="224">
        <v>4.7851438952326184</v>
      </c>
      <c r="E63" s="224">
        <v>5.5096776616978156</v>
      </c>
      <c r="F63" s="224">
        <v>2.9636952097048428</v>
      </c>
      <c r="G63" s="224">
        <v>3.174771120338951</v>
      </c>
      <c r="H63" s="224">
        <v>4.3087383010853948</v>
      </c>
      <c r="I63" s="224">
        <v>7.5209526809697529</v>
      </c>
      <c r="J63" s="224">
        <v>8.1660569767817606</v>
      </c>
      <c r="K63" s="224">
        <v>6.9095617356210806</v>
      </c>
      <c r="L63" s="224">
        <v>8.2665622369304455</v>
      </c>
      <c r="M63" s="224">
        <v>8.5633541902415153</v>
      </c>
      <c r="N63" s="224">
        <v>8.922790733965396</v>
      </c>
      <c r="O63" s="224">
        <v>9.1251755581539786</v>
      </c>
      <c r="P63" s="224">
        <v>10.024628009673631</v>
      </c>
      <c r="Q63" s="224">
        <v>11.0361254320878</v>
      </c>
      <c r="R63" s="224">
        <v>10.589804846201391</v>
      </c>
      <c r="S63" s="224">
        <v>9.9703724856291664</v>
      </c>
      <c r="T63" s="224">
        <v>9.2902471749834419</v>
      </c>
      <c r="U63" s="224">
        <v>9.752345998770549</v>
      </c>
      <c r="V63" s="224">
        <v>9.7824469155116898</v>
      </c>
      <c r="W63" s="224">
        <v>7.8303035098563223</v>
      </c>
      <c r="X63" s="224">
        <v>8.4696313310985509</v>
      </c>
      <c r="Y63" s="224">
        <v>9.0750974914731284</v>
      </c>
      <c r="DA63" s="177" t="s">
        <v>1042</v>
      </c>
    </row>
    <row r="64" spans="1:105" ht="12" customHeight="1" x14ac:dyDescent="0.25">
      <c r="A64" s="173" t="s">
        <v>93</v>
      </c>
      <c r="B64" s="224">
        <v>11.76503701760511</v>
      </c>
      <c r="C64" s="224">
        <v>13.898322461772979</v>
      </c>
      <c r="D64" s="224">
        <v>5.3564042009150699</v>
      </c>
      <c r="E64" s="224">
        <v>6.1674342964291258</v>
      </c>
      <c r="F64" s="224">
        <v>3.3175072305162492</v>
      </c>
      <c r="G64" s="224">
        <v>3.5537818168581379</v>
      </c>
      <c r="H64" s="224">
        <v>4.8231243285225229</v>
      </c>
      <c r="I64" s="224">
        <v>8.4188194581495388</v>
      </c>
      <c r="J64" s="224">
        <v>9.1409376296758786</v>
      </c>
      <c r="K64" s="224">
        <v>7.7344394061035073</v>
      </c>
      <c r="L64" s="224">
        <v>9.2534414141933805</v>
      </c>
      <c r="M64" s="224">
        <v>9.5856650004259727</v>
      </c>
      <c r="N64" s="224">
        <v>9.9880118169309355</v>
      </c>
      <c r="O64" s="224">
        <v>10.214557757078151</v>
      </c>
      <c r="P64" s="224">
        <v>11.221388689506989</v>
      </c>
      <c r="Q64" s="224">
        <v>12.353640751567619</v>
      </c>
      <c r="R64" s="224">
        <v>11.854037497509029</v>
      </c>
      <c r="S64" s="224">
        <v>11.160656029575041</v>
      </c>
      <c r="T64" s="224">
        <v>10.399335962539871</v>
      </c>
      <c r="U64" s="224">
        <v>10.916601092944241</v>
      </c>
      <c r="V64" s="224">
        <v>10.95029551894557</v>
      </c>
      <c r="W64" s="224">
        <v>8.7651012243165773</v>
      </c>
      <c r="X64" s="224">
        <v>9.4807533138755815</v>
      </c>
      <c r="Y64" s="224">
        <v>10.158501267949321</v>
      </c>
      <c r="DA64" s="177" t="s">
        <v>1043</v>
      </c>
    </row>
    <row r="65" spans="1:105" ht="12" customHeight="1" x14ac:dyDescent="0.25">
      <c r="A65" s="173" t="s">
        <v>94</v>
      </c>
      <c r="B65" s="224">
        <v>18.940710524147661</v>
      </c>
      <c r="C65" s="224">
        <v>22.37511893296935</v>
      </c>
      <c r="D65" s="224">
        <v>8.6233559034319782</v>
      </c>
      <c r="E65" s="224">
        <v>9.9290454854126189</v>
      </c>
      <c r="F65" s="224">
        <v>5.3409049220115374</v>
      </c>
      <c r="G65" s="224">
        <v>5.7212869418401029</v>
      </c>
      <c r="H65" s="224">
        <v>7.7648205944289543</v>
      </c>
      <c r="I65" s="224">
        <v>13.553584410593841</v>
      </c>
      <c r="J65" s="224">
        <v>14.716133345258511</v>
      </c>
      <c r="K65" s="224">
        <v>12.451790643612251</v>
      </c>
      <c r="L65" s="224">
        <v>14.89725488463219</v>
      </c>
      <c r="M65" s="224">
        <v>15.43210664639968</v>
      </c>
      <c r="N65" s="224">
        <v>16.079850854116941</v>
      </c>
      <c r="O65" s="224">
        <v>16.444570579718171</v>
      </c>
      <c r="P65" s="224">
        <v>18.065482881936688</v>
      </c>
      <c r="Q65" s="224">
        <v>19.888312552235949</v>
      </c>
      <c r="R65" s="224">
        <v>19.083993738968651</v>
      </c>
      <c r="S65" s="224">
        <v>17.967708456797919</v>
      </c>
      <c r="T65" s="224">
        <v>16.74204779934653</v>
      </c>
      <c r="U65" s="224">
        <v>17.574800733703139</v>
      </c>
      <c r="V65" s="224">
        <v>17.62904589827113</v>
      </c>
      <c r="W65" s="224">
        <v>14.111068648250381</v>
      </c>
      <c r="X65" s="224">
        <v>15.263207740040309</v>
      </c>
      <c r="Y65" s="224">
        <v>16.354324392477071</v>
      </c>
      <c r="DA65" s="177" t="s">
        <v>1044</v>
      </c>
    </row>
    <row r="66" spans="1:105" ht="12" customHeight="1" x14ac:dyDescent="0.25">
      <c r="A66" s="56" t="s">
        <v>95</v>
      </c>
      <c r="B66" s="260">
        <v>7.4877492395089451</v>
      </c>
      <c r="C66" s="260">
        <v>6.5802755291514874</v>
      </c>
      <c r="D66" s="260">
        <v>2.754632459105224</v>
      </c>
      <c r="E66" s="260">
        <v>3.342216316786601</v>
      </c>
      <c r="F66" s="260">
        <v>2.179322164410662</v>
      </c>
      <c r="G66" s="260">
        <v>2.3414358967312761</v>
      </c>
      <c r="H66" s="260">
        <v>2.9718865315294458</v>
      </c>
      <c r="I66" s="260">
        <v>4.1097715013484857</v>
      </c>
      <c r="J66" s="260">
        <v>4.2226351185216817</v>
      </c>
      <c r="K66" s="260">
        <v>4.2973071549380411</v>
      </c>
      <c r="L66" s="260">
        <v>3.5489796123374049</v>
      </c>
      <c r="M66" s="260">
        <v>3.5665710983808072</v>
      </c>
      <c r="N66" s="260">
        <v>3.7714549650893332</v>
      </c>
      <c r="O66" s="260">
        <v>4.0140101373804722</v>
      </c>
      <c r="P66" s="260">
        <v>3.9364830082696498</v>
      </c>
      <c r="Q66" s="260">
        <v>4.4400240781475162</v>
      </c>
      <c r="R66" s="260">
        <v>4.3808706307858092</v>
      </c>
      <c r="S66" s="260">
        <v>4.6749504459339164</v>
      </c>
      <c r="T66" s="260">
        <v>4.4562409502903426</v>
      </c>
      <c r="U66" s="260">
        <v>4.7789480123970014</v>
      </c>
      <c r="V66" s="260">
        <v>5.5081322757892419</v>
      </c>
      <c r="W66" s="260">
        <v>4.1974293250908294</v>
      </c>
      <c r="X66" s="260">
        <v>4.6498979748318678</v>
      </c>
      <c r="Y66" s="260">
        <v>4.6079811776164892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0</v>
      </c>
      <c r="U67" s="226">
        <v>0</v>
      </c>
      <c r="V67" s="226">
        <v>0</v>
      </c>
      <c r="W67" s="226">
        <v>0</v>
      </c>
      <c r="X67" s="226">
        <v>0</v>
      </c>
      <c r="Y67" s="226">
        <v>0</v>
      </c>
      <c r="DA67" s="69" t="s">
        <v>1046</v>
      </c>
    </row>
    <row r="68" spans="1:105" ht="12" customHeight="1" x14ac:dyDescent="0.25">
      <c r="A68" s="37" t="s">
        <v>35</v>
      </c>
      <c r="B68" s="226">
        <v>6.4192967256958759</v>
      </c>
      <c r="C68" s="226">
        <v>4.8411556654462098</v>
      </c>
      <c r="D68" s="226">
        <v>2.1536459205515879</v>
      </c>
      <c r="E68" s="226">
        <v>2.6635733174141838</v>
      </c>
      <c r="F68" s="226">
        <v>1.8788861062341</v>
      </c>
      <c r="G68" s="226">
        <v>2.0355575465296072</v>
      </c>
      <c r="H68" s="226">
        <v>2.5244055367924121</v>
      </c>
      <c r="I68" s="226">
        <v>3.1649761855060259</v>
      </c>
      <c r="J68" s="226">
        <v>2.9874529922884099</v>
      </c>
      <c r="K68" s="226">
        <v>3.4017864951691048</v>
      </c>
      <c r="L68" s="226">
        <v>1.947124257334764</v>
      </c>
      <c r="M68" s="226">
        <v>1.8092445074337791</v>
      </c>
      <c r="N68" s="226">
        <v>2.0580142808187389</v>
      </c>
      <c r="O68" s="226">
        <v>2.346183995948028</v>
      </c>
      <c r="P68" s="226">
        <v>1.6794762891211981</v>
      </c>
      <c r="Q68" s="226">
        <v>2.0378161890092241</v>
      </c>
      <c r="R68" s="226">
        <v>2.0863813020795581</v>
      </c>
      <c r="S68" s="226">
        <v>2.8391996401643551</v>
      </c>
      <c r="T68" s="226">
        <v>2.7108565059421759</v>
      </c>
      <c r="U68" s="226">
        <v>2.9741147383127808</v>
      </c>
      <c r="V68" s="226">
        <v>3.8405815266515928</v>
      </c>
      <c r="W68" s="226">
        <v>2.7475960062684548</v>
      </c>
      <c r="X68" s="226">
        <v>2.7815071417022019</v>
      </c>
      <c r="Y68" s="226">
        <v>2.1541808549996468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4.9922851750142947E-3</v>
      </c>
      <c r="C70" s="226">
        <v>7.7593715792120396E-3</v>
      </c>
      <c r="D70" s="226">
        <v>6.9598874155799772E-3</v>
      </c>
      <c r="E70" s="226">
        <v>1.306857235279309E-2</v>
      </c>
      <c r="F70" s="226">
        <v>1.1647873287688629E-2</v>
      </c>
      <c r="G70" s="226">
        <v>1.517755659652908E-2</v>
      </c>
      <c r="H70" s="226">
        <v>2.62036742004223E-2</v>
      </c>
      <c r="I70" s="226">
        <v>8.292577262578078E-3</v>
      </c>
      <c r="J70" s="226">
        <v>1.8491005975970119E-2</v>
      </c>
      <c r="K70" s="226">
        <v>4.1846459579189359E-2</v>
      </c>
      <c r="L70" s="226">
        <v>5.5939416226734838E-2</v>
      </c>
      <c r="M70" s="226">
        <v>8.9088245344220302E-2</v>
      </c>
      <c r="N70" s="226">
        <v>0.1170037076612034</v>
      </c>
      <c r="O70" s="226">
        <v>0.16519083762131151</v>
      </c>
      <c r="P70" s="226">
        <v>0.18625693213037731</v>
      </c>
      <c r="Q70" s="226">
        <v>0.24921088801586291</v>
      </c>
      <c r="R70" s="226">
        <v>0.29674554323105251</v>
      </c>
      <c r="S70" s="226">
        <v>0.33796332262337608</v>
      </c>
      <c r="T70" s="226">
        <v>0.38707018517783121</v>
      </c>
      <c r="U70" s="226">
        <v>0.48280223847030718</v>
      </c>
      <c r="V70" s="226">
        <v>0.64159935605461149</v>
      </c>
      <c r="W70" s="226">
        <v>0.54036628161616251</v>
      </c>
      <c r="X70" s="226">
        <v>0.91864995639603741</v>
      </c>
      <c r="Y70" s="226">
        <v>1.1878439527949001</v>
      </c>
      <c r="DA70" s="69" t="s">
        <v>1049</v>
      </c>
    </row>
    <row r="71" spans="1:105" ht="12" customHeight="1" x14ac:dyDescent="0.25">
      <c r="A71" s="37" t="s">
        <v>40</v>
      </c>
      <c r="B71" s="226">
        <v>1.0634602286380559</v>
      </c>
      <c r="C71" s="226">
        <v>1.731360492126065</v>
      </c>
      <c r="D71" s="226">
        <v>0.59402665113805553</v>
      </c>
      <c r="E71" s="226">
        <v>0.66557442701962366</v>
      </c>
      <c r="F71" s="226">
        <v>0.28878818488887298</v>
      </c>
      <c r="G71" s="226">
        <v>0.2907007936051404</v>
      </c>
      <c r="H71" s="226">
        <v>0.4212773205366121</v>
      </c>
      <c r="I71" s="226">
        <v>0.93650273857988142</v>
      </c>
      <c r="J71" s="226">
        <v>1.216691120257301</v>
      </c>
      <c r="K71" s="226">
        <v>0.85367420018974727</v>
      </c>
      <c r="L71" s="226">
        <v>1.5459159387759061</v>
      </c>
      <c r="M71" s="226">
        <v>1.668238345602808</v>
      </c>
      <c r="N71" s="226">
        <v>1.5964369766093911</v>
      </c>
      <c r="O71" s="226">
        <v>1.5026353038111331</v>
      </c>
      <c r="P71" s="226">
        <v>2.0707497870180749</v>
      </c>
      <c r="Q71" s="226">
        <v>2.1529970011224302</v>
      </c>
      <c r="R71" s="226">
        <v>1.997743785475198</v>
      </c>
      <c r="S71" s="226">
        <v>1.497787483146185</v>
      </c>
      <c r="T71" s="226">
        <v>1.358314259170335</v>
      </c>
      <c r="U71" s="226">
        <v>1.3220310356139131</v>
      </c>
      <c r="V71" s="226">
        <v>1.025951393083038</v>
      </c>
      <c r="W71" s="226">
        <v>0.9094670372062118</v>
      </c>
      <c r="X71" s="226">
        <v>0.94974087673362806</v>
      </c>
      <c r="Y71" s="226">
        <v>1.265956369821942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158.66361627842477</v>
      </c>
      <c r="C72" s="261">
        <f t="shared" si="2"/>
        <v>126.50615977103297</v>
      </c>
      <c r="D72" s="261">
        <f t="shared" si="2"/>
        <v>53.181954700317185</v>
      </c>
      <c r="E72" s="261">
        <f t="shared" si="2"/>
        <v>66.16401230067477</v>
      </c>
      <c r="F72" s="261">
        <f t="shared" si="2"/>
        <v>45.054251449831064</v>
      </c>
      <c r="G72" s="261">
        <f t="shared" si="2"/>
        <v>45.859811953772791</v>
      </c>
      <c r="H72" s="261">
        <f t="shared" si="2"/>
        <v>56.7960949773869</v>
      </c>
      <c r="I72" s="261">
        <f t="shared" si="2"/>
        <v>73.997514024703989</v>
      </c>
      <c r="J72" s="261">
        <f t="shared" si="2"/>
        <v>81.866997226863106</v>
      </c>
      <c r="K72" s="261">
        <f t="shared" si="2"/>
        <v>90.460925251118212</v>
      </c>
      <c r="L72" s="261">
        <f t="shared" si="2"/>
        <v>69.120936644864074</v>
      </c>
      <c r="M72" s="261">
        <f t="shared" si="2"/>
        <v>68.209338403092701</v>
      </c>
      <c r="N72" s="261">
        <f t="shared" si="2"/>
        <v>68.864696982693516</v>
      </c>
      <c r="O72" s="261">
        <f t="shared" si="2"/>
        <v>72.443172837872382</v>
      </c>
      <c r="P72" s="261">
        <f t="shared" si="2"/>
        <v>67.359081807779418</v>
      </c>
      <c r="Q72" s="261">
        <f t="shared" si="2"/>
        <v>75.170228728854198</v>
      </c>
      <c r="R72" s="261">
        <f t="shared" si="2"/>
        <v>73.483987095010633</v>
      </c>
      <c r="S72" s="261">
        <f t="shared" si="2"/>
        <v>79.734653581290544</v>
      </c>
      <c r="T72" s="261">
        <f t="shared" si="2"/>
        <v>77.272166644827777</v>
      </c>
      <c r="U72" s="261">
        <f t="shared" si="2"/>
        <v>81.192181910138871</v>
      </c>
      <c r="V72" s="261">
        <f t="shared" si="2"/>
        <v>93.534247351962534</v>
      </c>
      <c r="W72" s="261">
        <f t="shared" si="2"/>
        <v>72.230034331749408</v>
      </c>
      <c r="X72" s="261">
        <f t="shared" si="2"/>
        <v>77.434443953506928</v>
      </c>
      <c r="Y72" s="261">
        <f t="shared" si="2"/>
        <v>72.239214808239907</v>
      </c>
      <c r="DA72" s="70"/>
    </row>
    <row r="73" spans="1:105" ht="12" customHeight="1" x14ac:dyDescent="0.25">
      <c r="A73" s="60" t="s">
        <v>1052</v>
      </c>
      <c r="B73" s="262">
        <v>158.6074598880468</v>
      </c>
      <c r="C73" s="262">
        <v>126.4398208703908</v>
      </c>
      <c r="D73" s="262">
        <v>53.156387732284813</v>
      </c>
      <c r="E73" s="262">
        <v>66.134574157176999</v>
      </c>
      <c r="F73" s="262">
        <v>45.038416460885443</v>
      </c>
      <c r="G73" s="262">
        <v>45.842849188698018</v>
      </c>
      <c r="H73" s="262">
        <v>56.773073438888659</v>
      </c>
      <c r="I73" s="262">
        <v>73.957329662231857</v>
      </c>
      <c r="J73" s="262">
        <v>81.823366079661042</v>
      </c>
      <c r="K73" s="262">
        <v>90.424007543337609</v>
      </c>
      <c r="L73" s="262">
        <v>69.076768499229033</v>
      </c>
      <c r="M73" s="262">
        <v>68.163584501512034</v>
      </c>
      <c r="N73" s="262">
        <v>68.817022615851144</v>
      </c>
      <c r="O73" s="262">
        <v>72.394417131274395</v>
      </c>
      <c r="P73" s="262">
        <v>67.305520337221523</v>
      </c>
      <c r="Q73" s="262">
        <v>75.111262839363476</v>
      </c>
      <c r="R73" s="262">
        <v>73.427405891205737</v>
      </c>
      <c r="S73" s="262">
        <v>79.681381997364952</v>
      </c>
      <c r="T73" s="262">
        <v>77.222528962505976</v>
      </c>
      <c r="U73" s="262">
        <v>81.140075239190139</v>
      </c>
      <c r="V73" s="262">
        <v>93.48197985216666</v>
      </c>
      <c r="W73" s="262">
        <v>72.188197111405898</v>
      </c>
      <c r="X73" s="262">
        <v>77.389190812069756</v>
      </c>
      <c r="Y73" s="262">
        <v>72.190726668168224</v>
      </c>
      <c r="DA73" s="72" t="s">
        <v>1053</v>
      </c>
    </row>
    <row r="74" spans="1:105" ht="12" customHeight="1" x14ac:dyDescent="0.25">
      <c r="A74" s="64" t="s">
        <v>28</v>
      </c>
      <c r="B74" s="229">
        <v>92.923661334453897</v>
      </c>
      <c r="C74" s="229">
        <v>61.42667290040422</v>
      </c>
      <c r="D74" s="229">
        <v>27.181351542942021</v>
      </c>
      <c r="E74" s="229">
        <v>39.910772447266368</v>
      </c>
      <c r="F74" s="229">
        <v>26.13825488341821</v>
      </c>
      <c r="G74" s="229">
        <v>25.581370557592631</v>
      </c>
      <c r="H74" s="229">
        <v>33.995961659715611</v>
      </c>
      <c r="I74" s="229">
        <v>34.61441474729871</v>
      </c>
      <c r="J74" s="229">
        <v>41.390909471726317</v>
      </c>
      <c r="K74" s="229">
        <v>55.973034468587151</v>
      </c>
      <c r="L74" s="229">
        <v>15.969795079182539</v>
      </c>
      <c r="M74" s="229">
        <v>14.784961965207669</v>
      </c>
      <c r="N74" s="229">
        <v>14.136955024914201</v>
      </c>
      <c r="O74" s="229">
        <v>15.788363223278919</v>
      </c>
      <c r="P74" s="229">
        <v>13.69680285091526</v>
      </c>
      <c r="Q74" s="229">
        <v>15.565260189677479</v>
      </c>
      <c r="R74" s="229">
        <v>18.307499223868231</v>
      </c>
      <c r="S74" s="229">
        <v>24.265392910923861</v>
      </c>
      <c r="T74" s="229">
        <v>21.913416171285419</v>
      </c>
      <c r="U74" s="229">
        <v>19.855752293929971</v>
      </c>
      <c r="V74" s="229">
        <v>20.60973381647792</v>
      </c>
      <c r="W74" s="229">
        <v>14.886240508066621</v>
      </c>
      <c r="X74" s="229">
        <v>14.12148752111908</v>
      </c>
      <c r="Y74" s="229">
        <v>18.765681380729301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0.2186383938510712</v>
      </c>
      <c r="Q76" s="229">
        <v>0.17529106511646139</v>
      </c>
      <c r="R76" s="229">
        <v>0.29080553654205699</v>
      </c>
      <c r="S76" s="229">
        <v>0.62078744554910448</v>
      </c>
      <c r="T76" s="229">
        <v>0.49769919829598308</v>
      </c>
      <c r="U76" s="229">
        <v>0.5152760267632307</v>
      </c>
      <c r="V76" s="229">
        <v>0.37748813757032379</v>
      </c>
      <c r="W76" s="229">
        <v>0.33927607670611881</v>
      </c>
      <c r="X76" s="229">
        <v>0.21163248138006349</v>
      </c>
      <c r="Y76" s="229">
        <v>0.39241209460943183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1057</v>
      </c>
    </row>
    <row r="78" spans="1:105" ht="12" customHeight="1" x14ac:dyDescent="0.25">
      <c r="A78" s="64" t="s">
        <v>32</v>
      </c>
      <c r="B78" s="229">
        <v>4.6724373794939194</v>
      </c>
      <c r="C78" s="229">
        <v>1.934436599519761</v>
      </c>
      <c r="D78" s="229">
        <v>0.63459464651304687</v>
      </c>
      <c r="E78" s="229">
        <v>0.6343489040062138</v>
      </c>
      <c r="F78" s="229">
        <v>4.4469697997378228</v>
      </c>
      <c r="G78" s="229">
        <v>4.0820116672296454</v>
      </c>
      <c r="H78" s="229">
        <v>1.993013650621771</v>
      </c>
      <c r="I78" s="229">
        <v>2.8887669493301482</v>
      </c>
      <c r="J78" s="229">
        <v>3.3553279303229031</v>
      </c>
      <c r="K78" s="229">
        <v>2.23531031216003</v>
      </c>
      <c r="L78" s="229">
        <v>1.6280530798220489</v>
      </c>
      <c r="M78" s="229">
        <v>0.67273287309831431</v>
      </c>
      <c r="N78" s="229">
        <v>0.35000964970488191</v>
      </c>
      <c r="O78" s="229">
        <v>6.5244391342294691E-2</v>
      </c>
      <c r="P78" s="229">
        <v>6.5723300200930201E-2</v>
      </c>
      <c r="Q78" s="229">
        <v>0.15808108876487209</v>
      </c>
      <c r="R78" s="229">
        <v>0.17483388202407929</v>
      </c>
      <c r="S78" s="229">
        <v>0.15995115132773899</v>
      </c>
      <c r="T78" s="229">
        <v>7.4804871283609922E-2</v>
      </c>
      <c r="U78" s="229">
        <v>0</v>
      </c>
      <c r="V78" s="229">
        <v>8.511264991799708E-2</v>
      </c>
      <c r="W78" s="229">
        <v>0.1223854524228473</v>
      </c>
      <c r="X78" s="229">
        <v>0.12723460743572901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11.5695207178335</v>
      </c>
      <c r="M79" s="229">
        <v>10.881939548759339</v>
      </c>
      <c r="N79" s="229">
        <v>10.08226210554432</v>
      </c>
      <c r="O79" s="229">
        <v>8.3004565172897493</v>
      </c>
      <c r="P79" s="229">
        <v>8.2154304867302717</v>
      </c>
      <c r="Q79" s="229">
        <v>6.5196686572831828</v>
      </c>
      <c r="R79" s="229">
        <v>1.5817032446160471</v>
      </c>
      <c r="S79" s="229">
        <v>4.5679179626168542</v>
      </c>
      <c r="T79" s="229">
        <v>5.9611498594271426</v>
      </c>
      <c r="U79" s="229">
        <v>9.8292971482072176</v>
      </c>
      <c r="V79" s="229">
        <v>15.59846651929811</v>
      </c>
      <c r="W79" s="229">
        <v>13.19958372149352</v>
      </c>
      <c r="X79" s="229">
        <v>16.905156532347341</v>
      </c>
      <c r="Y79" s="229">
        <v>12.38122728486022</v>
      </c>
      <c r="DA79" s="73" t="s">
        <v>1059</v>
      </c>
    </row>
    <row r="80" spans="1:105" ht="12" customHeight="1" x14ac:dyDescent="0.25">
      <c r="A80" s="64" t="s">
        <v>35</v>
      </c>
      <c r="B80" s="229">
        <v>15.34572058332027</v>
      </c>
      <c r="C80" s="229">
        <v>17.80216999707573</v>
      </c>
      <c r="D80" s="229">
        <v>7.5172183932474788</v>
      </c>
      <c r="E80" s="229">
        <v>8.2205537978015428</v>
      </c>
      <c r="F80" s="229">
        <v>4.6512584992797308</v>
      </c>
      <c r="G80" s="229">
        <v>5.8445772476445956</v>
      </c>
      <c r="H80" s="229">
        <v>8.0029132667545255</v>
      </c>
      <c r="I80" s="229">
        <v>13.731928109468781</v>
      </c>
      <c r="J80" s="229">
        <v>10.64239973523669</v>
      </c>
      <c r="K80" s="229">
        <v>8.7635418973196622</v>
      </c>
      <c r="L80" s="229">
        <v>8.3936549031604706</v>
      </c>
      <c r="M80" s="229">
        <v>8.3335967246152816</v>
      </c>
      <c r="N80" s="229">
        <v>10.810165680252069</v>
      </c>
      <c r="O80" s="229">
        <v>12.483292384029269</v>
      </c>
      <c r="P80" s="229">
        <v>10.27348384803812</v>
      </c>
      <c r="Q80" s="229">
        <v>12.928484183118011</v>
      </c>
      <c r="R80" s="229">
        <v>13.07965318169957</v>
      </c>
      <c r="S80" s="229">
        <v>15.828935296643911</v>
      </c>
      <c r="T80" s="229">
        <v>14.47413307510875</v>
      </c>
      <c r="U80" s="229">
        <v>17.0684856483715</v>
      </c>
      <c r="V80" s="229">
        <v>21.471336332399211</v>
      </c>
      <c r="W80" s="229">
        <v>15.074367142896641</v>
      </c>
      <c r="X80" s="229">
        <v>15.958131070361929</v>
      </c>
      <c r="Y80" s="229">
        <v>13.08672361032299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0.20023827195594709</v>
      </c>
      <c r="E81" s="229">
        <v>0.19463744386101289</v>
      </c>
      <c r="F81" s="229">
        <v>3.9618136372633117E-2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4.0675293596686064</v>
      </c>
      <c r="M81" s="229">
        <v>4.9368161959890688</v>
      </c>
      <c r="N81" s="229">
        <v>4.4587819588608326</v>
      </c>
      <c r="O81" s="229">
        <v>4.7655122395370224</v>
      </c>
      <c r="P81" s="229">
        <v>4.4708979387049794</v>
      </c>
      <c r="Q81" s="229">
        <v>5.4257096258797173</v>
      </c>
      <c r="R81" s="229">
        <v>5.7043107193465046</v>
      </c>
      <c r="S81" s="229">
        <v>4.9540542085476638</v>
      </c>
      <c r="T81" s="229">
        <v>5.2899974310761397</v>
      </c>
      <c r="U81" s="229">
        <v>4.617900445481939</v>
      </c>
      <c r="V81" s="229">
        <v>4.5755179989610664</v>
      </c>
      <c r="W81" s="229">
        <v>4.3063183579704098</v>
      </c>
      <c r="X81" s="229">
        <v>4.7884315403296682</v>
      </c>
      <c r="Y81" s="229">
        <v>4.6325946445369004</v>
      </c>
      <c r="DA81" s="73" t="s">
        <v>1061</v>
      </c>
    </row>
    <row r="82" spans="1:105" ht="12" customHeight="1" x14ac:dyDescent="0.25">
      <c r="A82" s="64" t="s">
        <v>38</v>
      </c>
      <c r="B82" s="229">
        <v>1.0713274614379269</v>
      </c>
      <c r="C82" s="229">
        <v>2.926697616443187</v>
      </c>
      <c r="D82" s="229">
        <v>0.55216977735401207</v>
      </c>
      <c r="E82" s="229">
        <v>0.68622425255413344</v>
      </c>
      <c r="F82" s="229">
        <v>0.21445805143331589</v>
      </c>
      <c r="G82" s="229">
        <v>0.19003682579722561</v>
      </c>
      <c r="H82" s="229">
        <v>0.23920595517323681</v>
      </c>
      <c r="I82" s="229">
        <v>0.75422069009793424</v>
      </c>
      <c r="J82" s="229">
        <v>0.84130889086131388</v>
      </c>
      <c r="K82" s="229">
        <v>0.57172560316988019</v>
      </c>
      <c r="L82" s="229">
        <v>0.34864946306510802</v>
      </c>
      <c r="M82" s="229">
        <v>0.53209882614567805</v>
      </c>
      <c r="N82" s="229">
        <v>0.54453212107918769</v>
      </c>
      <c r="O82" s="229">
        <v>0.74581824564796473</v>
      </c>
      <c r="P82" s="229">
        <v>0.49115145389470649</v>
      </c>
      <c r="Q82" s="229">
        <v>0.58496876103475404</v>
      </c>
      <c r="R82" s="229">
        <v>0.73487497509927602</v>
      </c>
      <c r="S82" s="229">
        <v>0.56236963395629513</v>
      </c>
      <c r="T82" s="229">
        <v>0.52219682431437431</v>
      </c>
      <c r="U82" s="229">
        <v>0.50788081612730684</v>
      </c>
      <c r="V82" s="229">
        <v>0.55108825627866698</v>
      </c>
      <c r="W82" s="229">
        <v>0.47369063527519573</v>
      </c>
      <c r="X82" s="229">
        <v>0.46104558331235229</v>
      </c>
      <c r="Y82" s="229">
        <v>0.61399923683433977</v>
      </c>
      <c r="DA82" s="73" t="s">
        <v>1062</v>
      </c>
    </row>
    <row r="83" spans="1:105" ht="12" customHeight="1" x14ac:dyDescent="0.25">
      <c r="A83" s="64" t="s">
        <v>39</v>
      </c>
      <c r="B83" s="229">
        <v>44.594313129340783</v>
      </c>
      <c r="C83" s="229">
        <v>42.349843756947912</v>
      </c>
      <c r="D83" s="229">
        <v>17.070815100272309</v>
      </c>
      <c r="E83" s="229">
        <v>16.48803731168773</v>
      </c>
      <c r="F83" s="229">
        <v>9.547857090643717</v>
      </c>
      <c r="G83" s="229">
        <v>10.144852890433921</v>
      </c>
      <c r="H83" s="229">
        <v>12.541978906623511</v>
      </c>
      <c r="I83" s="229">
        <v>21.967999166036289</v>
      </c>
      <c r="J83" s="229">
        <v>25.593420051513821</v>
      </c>
      <c r="K83" s="229">
        <v>22.88039526210089</v>
      </c>
      <c r="L83" s="229">
        <v>27.09956589649677</v>
      </c>
      <c r="M83" s="229">
        <v>28.021438367696678</v>
      </c>
      <c r="N83" s="229">
        <v>28.434316075495659</v>
      </c>
      <c r="O83" s="229">
        <v>30.245730130149159</v>
      </c>
      <c r="P83" s="229">
        <v>29.873392064886179</v>
      </c>
      <c r="Q83" s="229">
        <v>33.753799268488997</v>
      </c>
      <c r="R83" s="229">
        <v>33.553725128009972</v>
      </c>
      <c r="S83" s="229">
        <v>28.721973387799519</v>
      </c>
      <c r="T83" s="229">
        <v>28.489131531714559</v>
      </c>
      <c r="U83" s="229">
        <v>28.745482860308979</v>
      </c>
      <c r="V83" s="229">
        <v>30.213236141263359</v>
      </c>
      <c r="W83" s="229">
        <v>23.78633521657455</v>
      </c>
      <c r="X83" s="229">
        <v>24.816071475783591</v>
      </c>
      <c r="Y83" s="229">
        <v>22.318088416275021</v>
      </c>
      <c r="DA83" s="73" t="s">
        <v>1063</v>
      </c>
    </row>
    <row r="84" spans="1:105" ht="12" customHeight="1" x14ac:dyDescent="0.25">
      <c r="A84" s="60" t="s">
        <v>1064</v>
      </c>
      <c r="B84" s="262">
        <v>5.615639037797341E-2</v>
      </c>
      <c r="C84" s="262">
        <v>6.6338900642163412E-2</v>
      </c>
      <c r="D84" s="262">
        <v>2.5566968032373721E-2</v>
      </c>
      <c r="E84" s="262">
        <v>2.943814349776493E-2</v>
      </c>
      <c r="F84" s="262">
        <v>1.583498894562279E-2</v>
      </c>
      <c r="G84" s="262">
        <v>1.696276507477178E-2</v>
      </c>
      <c r="H84" s="262">
        <v>2.3021538498239728E-2</v>
      </c>
      <c r="I84" s="262">
        <v>4.0184362472134499E-2</v>
      </c>
      <c r="J84" s="262">
        <v>4.3631147202057609E-2</v>
      </c>
      <c r="K84" s="262">
        <v>3.6917707780603569E-2</v>
      </c>
      <c r="L84" s="262">
        <v>4.416814563503408E-2</v>
      </c>
      <c r="M84" s="262">
        <v>4.5753901580666077E-2</v>
      </c>
      <c r="N84" s="262">
        <v>4.7674366842371377E-2</v>
      </c>
      <c r="O84" s="262">
        <v>4.8755706597989223E-2</v>
      </c>
      <c r="P84" s="262">
        <v>5.3561470557888957E-2</v>
      </c>
      <c r="Q84" s="262">
        <v>5.8965889490714837E-2</v>
      </c>
      <c r="R84" s="262">
        <v>5.6581203804895279E-2</v>
      </c>
      <c r="S84" s="262">
        <v>5.3271583925596333E-2</v>
      </c>
      <c r="T84" s="262">
        <v>4.9637682321798889E-2</v>
      </c>
      <c r="U84" s="262">
        <v>5.21066709487309E-2</v>
      </c>
      <c r="V84" s="262">
        <v>5.2267499795870177E-2</v>
      </c>
      <c r="W84" s="262">
        <v>4.1837220343516592E-2</v>
      </c>
      <c r="X84" s="262">
        <v>4.5253141437173162E-2</v>
      </c>
      <c r="Y84" s="262">
        <v>4.8488140071676823E-2</v>
      </c>
      <c r="DA84" s="72" t="s">
        <v>1065</v>
      </c>
    </row>
    <row r="85" spans="1:105" ht="12" customHeight="1" x14ac:dyDescent="0.25">
      <c r="A85" s="57" t="s">
        <v>1010</v>
      </c>
      <c r="B85" s="261">
        <v>78.439547080853785</v>
      </c>
      <c r="C85" s="261">
        <v>60.921750623324407</v>
      </c>
      <c r="D85" s="261">
        <v>25.814746807032069</v>
      </c>
      <c r="E85" s="261">
        <v>32.903070395193147</v>
      </c>
      <c r="F85" s="261">
        <v>22.734738121643371</v>
      </c>
      <c r="G85" s="261">
        <v>23.07785809134009</v>
      </c>
      <c r="H85" s="261">
        <v>28.566726178291589</v>
      </c>
      <c r="I85" s="261">
        <v>36.231811827170681</v>
      </c>
      <c r="J85" s="261">
        <v>39.90395128730998</v>
      </c>
      <c r="K85" s="261">
        <v>45.069853543327497</v>
      </c>
      <c r="L85" s="261">
        <v>29.23952196253293</v>
      </c>
      <c r="M85" s="261">
        <v>28.340206454188259</v>
      </c>
      <c r="N85" s="261">
        <v>28.977931393542178</v>
      </c>
      <c r="O85" s="261">
        <v>30.934888670795221</v>
      </c>
      <c r="P85" s="261">
        <v>28.378560968194371</v>
      </c>
      <c r="Q85" s="261">
        <v>32.12626216751628</v>
      </c>
      <c r="R85" s="261">
        <v>32.321957540951999</v>
      </c>
      <c r="S85" s="261">
        <v>36.396616396656462</v>
      </c>
      <c r="T85" s="261">
        <v>34.668200989118553</v>
      </c>
      <c r="U85" s="261">
        <v>36.079624604935077</v>
      </c>
      <c r="V85" s="261">
        <v>41.354677633249921</v>
      </c>
      <c r="W85" s="261">
        <v>31.32913153077757</v>
      </c>
      <c r="X85" s="261">
        <v>33.001941496987577</v>
      </c>
      <c r="Y85" s="261">
        <v>31.899278935586398</v>
      </c>
      <c r="DA85" s="70" t="s">
        <v>1066</v>
      </c>
    </row>
    <row r="86" spans="1:105" ht="12" customHeight="1" x14ac:dyDescent="0.25">
      <c r="A86" s="60" t="s">
        <v>1012</v>
      </c>
      <c r="B86" s="262">
        <v>78.263379938921886</v>
      </c>
      <c r="C86" s="262">
        <v>60.447584238865439</v>
      </c>
      <c r="D86" s="262">
        <v>25.664144008434072</v>
      </c>
      <c r="E86" s="262">
        <v>32.765054312068877</v>
      </c>
      <c r="F86" s="262">
        <v>22.688705405366971</v>
      </c>
      <c r="G86" s="262">
        <v>23.023737063348381</v>
      </c>
      <c r="H86" s="262">
        <v>28.480263544104439</v>
      </c>
      <c r="I86" s="262">
        <v>35.946735007550458</v>
      </c>
      <c r="J86" s="262">
        <v>39.594117473142198</v>
      </c>
      <c r="K86" s="262">
        <v>44.922339081599212</v>
      </c>
      <c r="L86" s="262">
        <v>28.508572429902241</v>
      </c>
      <c r="M86" s="262">
        <v>27.45351355209149</v>
      </c>
      <c r="N86" s="262">
        <v>28.04817516430904</v>
      </c>
      <c r="O86" s="262">
        <v>30.086034143310069</v>
      </c>
      <c r="P86" s="262">
        <v>26.970056084050849</v>
      </c>
      <c r="Q86" s="262">
        <v>30.672881438036409</v>
      </c>
      <c r="R86" s="262">
        <v>31.099189979334461</v>
      </c>
      <c r="S86" s="262">
        <v>35.667955095101512</v>
      </c>
      <c r="T86" s="262">
        <v>34.001017008994737</v>
      </c>
      <c r="U86" s="262">
        <v>35.362990124162373</v>
      </c>
      <c r="V86" s="262">
        <v>40.804551195742732</v>
      </c>
      <c r="W86" s="262">
        <v>30.823580894395171</v>
      </c>
      <c r="X86" s="262">
        <v>32.421179487220883</v>
      </c>
      <c r="Y86" s="262">
        <v>31.15617138644949</v>
      </c>
      <c r="DA86" s="72" t="s">
        <v>1067</v>
      </c>
    </row>
    <row r="87" spans="1:105" ht="12" customHeight="1" x14ac:dyDescent="0.25">
      <c r="A87" s="59" t="s">
        <v>28</v>
      </c>
      <c r="B87" s="230">
        <v>64.391736006947639</v>
      </c>
      <c r="C87" s="230">
        <v>45.748446929102663</v>
      </c>
      <c r="D87" s="230">
        <v>19.743097698173379</v>
      </c>
      <c r="E87" s="230">
        <v>26.81555464727597</v>
      </c>
      <c r="F87" s="230">
        <v>16.830373275045879</v>
      </c>
      <c r="G87" s="230">
        <v>16.587231657025882</v>
      </c>
      <c r="H87" s="230">
        <v>22.008919799095711</v>
      </c>
      <c r="I87" s="230">
        <v>24.285596323919819</v>
      </c>
      <c r="J87" s="230">
        <v>29.5879555202219</v>
      </c>
      <c r="K87" s="230">
        <v>37.544703584517443</v>
      </c>
      <c r="L87" s="230">
        <v>17.51634211444669</v>
      </c>
      <c r="M87" s="230">
        <v>17.060828858555119</v>
      </c>
      <c r="N87" s="230">
        <v>15.67433875962932</v>
      </c>
      <c r="O87" s="230">
        <v>16.762921668396071</v>
      </c>
      <c r="P87" s="230">
        <v>15.230216289917511</v>
      </c>
      <c r="Q87" s="230">
        <v>16.561884707003109</v>
      </c>
      <c r="R87" s="230">
        <v>17.87436402915921</v>
      </c>
      <c r="S87" s="230">
        <v>21.174202573235071</v>
      </c>
      <c r="T87" s="230">
        <v>20.15901951210229</v>
      </c>
      <c r="U87" s="230">
        <v>18.75448417568229</v>
      </c>
      <c r="V87" s="230">
        <v>19.76723964189603</v>
      </c>
      <c r="W87" s="230">
        <v>15.08261056391135</v>
      </c>
      <c r="X87" s="230">
        <v>15.05121873457721</v>
      </c>
      <c r="Y87" s="230">
        <v>18.132116666324318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0.24311586169975949</v>
      </c>
      <c r="Q88" s="295">
        <v>0.18651473700079321</v>
      </c>
      <c r="R88" s="295">
        <v>0.28392539900102198</v>
      </c>
      <c r="S88" s="295">
        <v>0.54170477169814846</v>
      </c>
      <c r="T88" s="295">
        <v>0.4578532060534426</v>
      </c>
      <c r="U88" s="295">
        <v>0.48669705116102369</v>
      </c>
      <c r="V88" s="295">
        <v>0.36205700392693402</v>
      </c>
      <c r="W88" s="295">
        <v>0.3437515963709703</v>
      </c>
      <c r="X88" s="295">
        <v>0.22556595145015179</v>
      </c>
      <c r="Y88" s="295">
        <v>0.37916352390175712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0</v>
      </c>
      <c r="U89" s="295">
        <v>0</v>
      </c>
      <c r="V89" s="295">
        <v>0</v>
      </c>
      <c r="W89" s="295">
        <v>0</v>
      </c>
      <c r="X89" s="295">
        <v>0</v>
      </c>
      <c r="Y89" s="295">
        <v>0</v>
      </c>
      <c r="DA89" s="122" t="s">
        <v>1070</v>
      </c>
    </row>
    <row r="90" spans="1:105" ht="12" customHeight="1" x14ac:dyDescent="0.25">
      <c r="A90" s="59" t="s">
        <v>32</v>
      </c>
      <c r="B90" s="295">
        <v>3.2377798068726382</v>
      </c>
      <c r="C90" s="295">
        <v>1.440701016874727</v>
      </c>
      <c r="D90" s="295">
        <v>0.46093602391519611</v>
      </c>
      <c r="E90" s="295">
        <v>0.42621118704965938</v>
      </c>
      <c r="F90" s="295">
        <v>2.8633955100010828</v>
      </c>
      <c r="G90" s="295">
        <v>2.6468196064234828</v>
      </c>
      <c r="H90" s="295">
        <v>1.2902731810941941</v>
      </c>
      <c r="I90" s="295">
        <v>2.0267691514497801</v>
      </c>
      <c r="J90" s="295">
        <v>2.3985289239891538</v>
      </c>
      <c r="K90" s="295">
        <v>1.499365969457362</v>
      </c>
      <c r="L90" s="295">
        <v>1.78571701047158</v>
      </c>
      <c r="M90" s="295">
        <v>0.77628744953576923</v>
      </c>
      <c r="N90" s="295">
        <v>0.38807294844929358</v>
      </c>
      <c r="O90" s="295">
        <v>6.9271691175719491E-2</v>
      </c>
      <c r="P90" s="295">
        <v>7.3081294097801647E-2</v>
      </c>
      <c r="Q90" s="295">
        <v>0.16820282697346831</v>
      </c>
      <c r="R90" s="295">
        <v>0.17069750563502531</v>
      </c>
      <c r="S90" s="295">
        <v>0.1395748295718314</v>
      </c>
      <c r="T90" s="295">
        <v>6.8815964066005098E-2</v>
      </c>
      <c r="U90" s="295">
        <v>0</v>
      </c>
      <c r="V90" s="295">
        <v>8.1633375882841516E-2</v>
      </c>
      <c r="W90" s="295">
        <v>0.1239998854365981</v>
      </c>
      <c r="X90" s="295">
        <v>0.1356114859896474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10.633864125101621</v>
      </c>
      <c r="C91" s="295">
        <v>13.25843629288806</v>
      </c>
      <c r="D91" s="295">
        <v>5.4601102863455022</v>
      </c>
      <c r="E91" s="295">
        <v>5.5232884777432538</v>
      </c>
      <c r="F91" s="295">
        <v>2.9949366203200101</v>
      </c>
      <c r="G91" s="295">
        <v>3.789685799899019</v>
      </c>
      <c r="H91" s="295">
        <v>5.1810705639145276</v>
      </c>
      <c r="I91" s="295">
        <v>9.6343695321808571</v>
      </c>
      <c r="J91" s="295">
        <v>7.607633028931148</v>
      </c>
      <c r="K91" s="295">
        <v>5.8782695276244059</v>
      </c>
      <c r="L91" s="295">
        <v>9.2065133049839769</v>
      </c>
      <c r="M91" s="295">
        <v>9.616397244000602</v>
      </c>
      <c r="N91" s="295">
        <v>11.985763456230419</v>
      </c>
      <c r="O91" s="295">
        <v>13.25384078373828</v>
      </c>
      <c r="P91" s="295">
        <v>11.42364263833578</v>
      </c>
      <c r="Q91" s="295">
        <v>13.75627916705904</v>
      </c>
      <c r="R91" s="295">
        <v>12.770203045539199</v>
      </c>
      <c r="S91" s="295">
        <v>13.812472920596459</v>
      </c>
      <c r="T91" s="295">
        <v>13.315328326773001</v>
      </c>
      <c r="U91" s="295">
        <v>16.12180889731906</v>
      </c>
      <c r="V91" s="295">
        <v>20.593621174036919</v>
      </c>
      <c r="W91" s="295">
        <v>15.273218848676249</v>
      </c>
      <c r="X91" s="295">
        <v>17.008783315203871</v>
      </c>
      <c r="Y91" s="295">
        <v>12.64489119622341</v>
      </c>
      <c r="DA91" s="122" t="s">
        <v>1072</v>
      </c>
    </row>
    <row r="92" spans="1:105" ht="12" customHeight="1" x14ac:dyDescent="0.25">
      <c r="A92" s="60" t="s">
        <v>1019</v>
      </c>
      <c r="B92" s="262">
        <v>0.17616714193190169</v>
      </c>
      <c r="C92" s="262">
        <v>0.47416638445896719</v>
      </c>
      <c r="D92" s="262">
        <v>0.15060279859799611</v>
      </c>
      <c r="E92" s="262">
        <v>0.13801608312426319</v>
      </c>
      <c r="F92" s="262">
        <v>4.603271627639937E-2</v>
      </c>
      <c r="G92" s="262">
        <v>5.4121027991715989E-2</v>
      </c>
      <c r="H92" s="262">
        <v>8.6462634187151777E-2</v>
      </c>
      <c r="I92" s="262">
        <v>0.28507681962022041</v>
      </c>
      <c r="J92" s="262">
        <v>0.30983381416778072</v>
      </c>
      <c r="K92" s="262">
        <v>0.14751446172829469</v>
      </c>
      <c r="L92" s="262">
        <v>0.73094953263068674</v>
      </c>
      <c r="M92" s="262">
        <v>0.88669290209676888</v>
      </c>
      <c r="N92" s="262">
        <v>0.9297562292331385</v>
      </c>
      <c r="O92" s="262">
        <v>0.848854527485155</v>
      </c>
      <c r="P92" s="262">
        <v>1.4085048841435199</v>
      </c>
      <c r="Q92" s="262">
        <v>1.4533807294798671</v>
      </c>
      <c r="R92" s="262">
        <v>1.222767561617536</v>
      </c>
      <c r="S92" s="262">
        <v>0.72866130155494813</v>
      </c>
      <c r="T92" s="262">
        <v>0.66718398012381652</v>
      </c>
      <c r="U92" s="262">
        <v>0.71663448077270597</v>
      </c>
      <c r="V92" s="262">
        <v>0.55012643750718648</v>
      </c>
      <c r="W92" s="262">
        <v>0.50555063638240272</v>
      </c>
      <c r="X92" s="262">
        <v>0.58076200976670067</v>
      </c>
      <c r="Y92" s="262">
        <v>0.74310754913691079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11.50823725984919</v>
      </c>
      <c r="C93" s="261">
        <f t="shared" si="3"/>
        <v>9.827826657650153</v>
      </c>
      <c r="D93" s="261">
        <f t="shared" si="3"/>
        <v>4.1172162748858572</v>
      </c>
      <c r="E93" s="261">
        <f t="shared" si="3"/>
        <v>5.0291086393973918</v>
      </c>
      <c r="F93" s="261">
        <f t="shared" si="3"/>
        <v>3.3197556848754997</v>
      </c>
      <c r="G93" s="261">
        <f t="shared" si="3"/>
        <v>3.5095125699544316</v>
      </c>
      <c r="H93" s="261">
        <f t="shared" si="3"/>
        <v>4.4199618867380384</v>
      </c>
      <c r="I93" s="261">
        <f t="shared" si="3"/>
        <v>6.0263785307537665</v>
      </c>
      <c r="J93" s="261">
        <f t="shared" si="3"/>
        <v>6.3148484168710661</v>
      </c>
      <c r="K93" s="261">
        <f t="shared" si="3"/>
        <v>6.5720010362236749</v>
      </c>
      <c r="L93" s="261">
        <f t="shared" si="3"/>
        <v>5.2934680954150766</v>
      </c>
      <c r="M93" s="261">
        <f t="shared" si="3"/>
        <v>5.2752329025831335</v>
      </c>
      <c r="N93" s="261">
        <f t="shared" si="3"/>
        <v>5.4947989560737796</v>
      </c>
      <c r="O93" s="261">
        <f t="shared" si="3"/>
        <v>5.8084491468443797</v>
      </c>
      <c r="P93" s="261">
        <f t="shared" si="3"/>
        <v>5.602614136882667</v>
      </c>
      <c r="Q93" s="261">
        <f t="shared" si="3"/>
        <v>6.2808837206932822</v>
      </c>
      <c r="R93" s="261">
        <f t="shared" si="3"/>
        <v>6.1555159623046718</v>
      </c>
      <c r="S93" s="261">
        <f t="shared" si="3"/>
        <v>6.5869041326449569</v>
      </c>
      <c r="T93" s="261">
        <f t="shared" si="3"/>
        <v>6.2721631185572129</v>
      </c>
      <c r="U93" s="261">
        <f t="shared" si="3"/>
        <v>6.6528877530159694</v>
      </c>
      <c r="V93" s="261">
        <f t="shared" si="3"/>
        <v>7.621286581297281</v>
      </c>
      <c r="W93" s="261">
        <f t="shared" si="3"/>
        <v>5.800407039317494</v>
      </c>
      <c r="X93" s="261">
        <f t="shared" si="3"/>
        <v>6.1898393111445262</v>
      </c>
      <c r="Y93" s="261">
        <f t="shared" si="3"/>
        <v>5.874433406731125</v>
      </c>
      <c r="DA93" s="70"/>
    </row>
    <row r="94" spans="1:105" ht="12" customHeight="1" x14ac:dyDescent="0.25">
      <c r="A94" s="60" t="s">
        <v>1022</v>
      </c>
      <c r="B94" s="262">
        <v>6.8882024882736594</v>
      </c>
      <c r="C94" s="262">
        <v>5.1961719654347371</v>
      </c>
      <c r="D94" s="262">
        <v>2.3132389704255898</v>
      </c>
      <c r="E94" s="262">
        <v>2.8630856437258538</v>
      </c>
      <c r="F94" s="262">
        <v>2.0212189890869352</v>
      </c>
      <c r="G94" s="262">
        <v>2.1910846364515288</v>
      </c>
      <c r="H94" s="262">
        <v>2.7206718757116359</v>
      </c>
      <c r="I94" s="262">
        <v>3.3985760683883108</v>
      </c>
      <c r="J94" s="262">
        <v>3.2119962287496171</v>
      </c>
      <c r="K94" s="262">
        <v>3.668129964234824</v>
      </c>
      <c r="L94" s="262">
        <v>2.106158662154662</v>
      </c>
      <c r="M94" s="262">
        <v>1.966706216027863</v>
      </c>
      <c r="N94" s="262">
        <v>2.2443708497338228</v>
      </c>
      <c r="O94" s="262">
        <v>2.5727865168036659</v>
      </c>
      <c r="P94" s="262">
        <v>1.847910968068883</v>
      </c>
      <c r="Q94" s="262">
        <v>2.2530250321776202</v>
      </c>
      <c r="R94" s="262">
        <v>2.3217998868728298</v>
      </c>
      <c r="S94" s="262">
        <v>3.1679554729278121</v>
      </c>
      <c r="T94" s="262">
        <v>3.0500790854751818</v>
      </c>
      <c r="U94" s="262">
        <v>3.3735694161819358</v>
      </c>
      <c r="V94" s="262">
        <v>4.3964198550180971</v>
      </c>
      <c r="W94" s="262">
        <v>3.168307973246407</v>
      </c>
      <c r="X94" s="262">
        <v>3.348907609248537</v>
      </c>
      <c r="Y94" s="262">
        <v>2.7026978746740991</v>
      </c>
      <c r="DA94" s="72" t="s">
        <v>1074</v>
      </c>
    </row>
    <row r="95" spans="1:105" ht="12" customHeight="1" x14ac:dyDescent="0.25">
      <c r="A95" s="60" t="s">
        <v>1024</v>
      </c>
      <c r="B95" s="262">
        <v>3.47889272656582</v>
      </c>
      <c r="C95" s="262">
        <v>2.7733284013549588</v>
      </c>
      <c r="D95" s="262">
        <v>1.1659311030066799</v>
      </c>
      <c r="E95" s="262">
        <v>1.450594374138074</v>
      </c>
      <c r="F95" s="262">
        <v>0.98787168997228769</v>
      </c>
      <c r="G95" s="262">
        <v>1.005516100694041</v>
      </c>
      <c r="H95" s="262">
        <v>1.2452594120777649</v>
      </c>
      <c r="I95" s="262">
        <v>1.622178530693178</v>
      </c>
      <c r="J95" s="262">
        <v>1.7947120098801721</v>
      </c>
      <c r="K95" s="262">
        <v>1.9833583008736999</v>
      </c>
      <c r="L95" s="262">
        <v>1.5151284036467281</v>
      </c>
      <c r="M95" s="262">
        <v>1.495098644832632</v>
      </c>
      <c r="N95" s="262">
        <v>1.50943114284275</v>
      </c>
      <c r="O95" s="262">
        <v>1.5878976397436331</v>
      </c>
      <c r="P95" s="262">
        <v>1.476277883298565</v>
      </c>
      <c r="Q95" s="262">
        <v>1.6474888770016041</v>
      </c>
      <c r="R95" s="262">
        <v>1.610555193720514</v>
      </c>
      <c r="S95" s="262">
        <v>1.747729775566732</v>
      </c>
      <c r="T95" s="262">
        <v>1.69379734423782</v>
      </c>
      <c r="U95" s="262">
        <v>1.7797247227959381</v>
      </c>
      <c r="V95" s="262">
        <v>2.0504318018977639</v>
      </c>
      <c r="W95" s="262">
        <v>1.5833744141166719</v>
      </c>
      <c r="X95" s="262">
        <v>1.6974529017800251</v>
      </c>
      <c r="Y95" s="262">
        <v>1.5834298973620879</v>
      </c>
      <c r="DA95" s="72" t="s">
        <v>1075</v>
      </c>
    </row>
    <row r="96" spans="1:105" ht="12" customHeight="1" x14ac:dyDescent="0.25">
      <c r="A96" s="64" t="s">
        <v>28</v>
      </c>
      <c r="B96" s="229">
        <v>2.0381856551418109</v>
      </c>
      <c r="C96" s="229">
        <v>1.3473313658840009</v>
      </c>
      <c r="D96" s="229">
        <v>0.59619519944216748</v>
      </c>
      <c r="E96" s="229">
        <v>0.87540205281909544</v>
      </c>
      <c r="F96" s="229">
        <v>0.5733159390058431</v>
      </c>
      <c r="G96" s="229">
        <v>0.56110124978491605</v>
      </c>
      <c r="H96" s="229">
        <v>0.74566671601748657</v>
      </c>
      <c r="I96" s="229">
        <v>0.75923185317833441</v>
      </c>
      <c r="J96" s="229">
        <v>0.90786734753063747</v>
      </c>
      <c r="K96" s="229">
        <v>1.227711373941881</v>
      </c>
      <c r="L96" s="229">
        <v>0.35028115313699532</v>
      </c>
      <c r="M96" s="229">
        <v>0.32429304825648742</v>
      </c>
      <c r="N96" s="229">
        <v>0.31007967750493293</v>
      </c>
      <c r="O96" s="229">
        <v>0.34630163058291152</v>
      </c>
      <c r="P96" s="229">
        <v>0.30042538887444931</v>
      </c>
      <c r="Q96" s="229">
        <v>0.34140809328385441</v>
      </c>
      <c r="R96" s="229">
        <v>0.40155630722842478</v>
      </c>
      <c r="S96" s="229">
        <v>0.53223662345176204</v>
      </c>
      <c r="T96" s="229">
        <v>0.48064841455947133</v>
      </c>
      <c r="U96" s="229">
        <v>0.43551565786756141</v>
      </c>
      <c r="V96" s="229">
        <v>0.45205347290229247</v>
      </c>
      <c r="W96" s="229">
        <v>0.32651448970922781</v>
      </c>
      <c r="X96" s="229">
        <v>0.30974041359837429</v>
      </c>
      <c r="Y96" s="229">
        <v>0.41160606512803011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4.7956099836250366E-3</v>
      </c>
      <c r="Q98" s="229">
        <v>3.844830576670696E-3</v>
      </c>
      <c r="R98" s="229">
        <v>6.3785225905220906E-3</v>
      </c>
      <c r="S98" s="229">
        <v>1.3616338919925631E-2</v>
      </c>
      <c r="T98" s="229">
        <v>1.091652386458792E-2</v>
      </c>
      <c r="U98" s="229">
        <v>1.130205365463666E-2</v>
      </c>
      <c r="V98" s="229">
        <v>8.2798169587056554E-3</v>
      </c>
      <c r="W98" s="229">
        <v>7.4416744104206876E-3</v>
      </c>
      <c r="X98" s="229">
        <v>4.6419424451905316E-3</v>
      </c>
      <c r="Y98" s="229">
        <v>8.6071587220223414E-3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DA99" s="73" t="s">
        <v>1079</v>
      </c>
    </row>
    <row r="100" spans="1:105" ht="12" customHeight="1" x14ac:dyDescent="0.25">
      <c r="A100" s="64" t="s">
        <v>32</v>
      </c>
      <c r="B100" s="229">
        <v>0.10248514430739381</v>
      </c>
      <c r="C100" s="229">
        <v>4.2429892142665772E-2</v>
      </c>
      <c r="D100" s="229">
        <v>1.391918577871523E-2</v>
      </c>
      <c r="E100" s="229">
        <v>1.3913795667681139E-2</v>
      </c>
      <c r="F100" s="229">
        <v>9.75397431021571E-2</v>
      </c>
      <c r="G100" s="229">
        <v>8.9534759013893392E-2</v>
      </c>
      <c r="H100" s="229">
        <v>4.3714719963288427E-2</v>
      </c>
      <c r="I100" s="229">
        <v>6.3362154187841968E-2</v>
      </c>
      <c r="J100" s="229">
        <v>7.3595693041694055E-2</v>
      </c>
      <c r="K100" s="229">
        <v>4.9029249898334418E-2</v>
      </c>
      <c r="L100" s="229">
        <v>3.5709682393588682E-2</v>
      </c>
      <c r="M100" s="229">
        <v>1.4755708847461531E-2</v>
      </c>
      <c r="N100" s="229">
        <v>7.6771043773454324E-3</v>
      </c>
      <c r="O100" s="229">
        <v>1.4310691227899101E-3</v>
      </c>
      <c r="P100" s="229">
        <v>1.4415734997351741E-3</v>
      </c>
      <c r="Q100" s="229">
        <v>3.4673473132972418E-3</v>
      </c>
      <c r="R100" s="229">
        <v>3.8348027322305952E-3</v>
      </c>
      <c r="S100" s="229">
        <v>3.5083652266587749E-3</v>
      </c>
      <c r="T100" s="229">
        <v>1.640768490989844E-3</v>
      </c>
      <c r="U100" s="229">
        <v>0</v>
      </c>
      <c r="V100" s="229">
        <v>1.866859093181769E-3</v>
      </c>
      <c r="W100" s="229">
        <v>2.6843999681467538E-3</v>
      </c>
      <c r="X100" s="229">
        <v>2.7907612333496171E-3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0.25376562680931519</v>
      </c>
      <c r="M101" s="229">
        <v>0.23868423574672509</v>
      </c>
      <c r="N101" s="229">
        <v>0.2211441273384373</v>
      </c>
      <c r="O101" s="229">
        <v>0.18206204062253811</v>
      </c>
      <c r="P101" s="229">
        <v>0.18019708143656471</v>
      </c>
      <c r="Q101" s="229">
        <v>0.1430022767368645</v>
      </c>
      <c r="R101" s="229">
        <v>3.4693046072135067E-2</v>
      </c>
      <c r="S101" s="229">
        <v>0.1001926175913416</v>
      </c>
      <c r="T101" s="229">
        <v>0.13075173704041421</v>
      </c>
      <c r="U101" s="229">
        <v>0.21559559922521199</v>
      </c>
      <c r="V101" s="229">
        <v>0.34213644022714912</v>
      </c>
      <c r="W101" s="229">
        <v>0.28951939483056482</v>
      </c>
      <c r="X101" s="229">
        <v>0.37079735179765039</v>
      </c>
      <c r="Y101" s="229">
        <v>0.27156958176911461</v>
      </c>
      <c r="DA101" s="73" t="s">
        <v>1081</v>
      </c>
    </row>
    <row r="102" spans="1:105" ht="12" customHeight="1" x14ac:dyDescent="0.25">
      <c r="A102" s="64" t="s">
        <v>35</v>
      </c>
      <c r="B102" s="229">
        <v>0.33659271612386271</v>
      </c>
      <c r="C102" s="229">
        <v>0.39047242647747871</v>
      </c>
      <c r="D102" s="229">
        <v>0.16488251189909081</v>
      </c>
      <c r="E102" s="229">
        <v>0.1803094560350505</v>
      </c>
      <c r="F102" s="229">
        <v>0.1020206071892409</v>
      </c>
      <c r="G102" s="229">
        <v>0.12819483579797999</v>
      </c>
      <c r="H102" s="229">
        <v>0.1755357331534167</v>
      </c>
      <c r="I102" s="229">
        <v>0.30119582556504909</v>
      </c>
      <c r="J102" s="229">
        <v>0.23343017445871819</v>
      </c>
      <c r="K102" s="229">
        <v>0.19221934571715449</v>
      </c>
      <c r="L102" s="229">
        <v>0.18410625207994491</v>
      </c>
      <c r="M102" s="229">
        <v>0.18278893724078699</v>
      </c>
      <c r="N102" s="229">
        <v>0.23710994920759451</v>
      </c>
      <c r="O102" s="229">
        <v>0.27380827553160247</v>
      </c>
      <c r="P102" s="229">
        <v>0.2253383810613864</v>
      </c>
      <c r="Q102" s="229">
        <v>0.28357310319399481</v>
      </c>
      <c r="R102" s="229">
        <v>0.28688884086496458</v>
      </c>
      <c r="S102" s="229">
        <v>0.34719153759630628</v>
      </c>
      <c r="T102" s="229">
        <v>0.31747533384548199</v>
      </c>
      <c r="U102" s="229">
        <v>0.37437980923170783</v>
      </c>
      <c r="V102" s="229">
        <v>0.4709518445674411</v>
      </c>
      <c r="W102" s="229">
        <v>0.33064085540504951</v>
      </c>
      <c r="X102" s="229">
        <v>0.35002531501010481</v>
      </c>
      <c r="Y102" s="229">
        <v>0.28704392349934438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4.3920220926515936E-3</v>
      </c>
      <c r="E103" s="229">
        <v>4.2691736456998211E-3</v>
      </c>
      <c r="F103" s="229">
        <v>8.689833792441512E-4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8.921710438104348E-2</v>
      </c>
      <c r="M103" s="229">
        <v>0.10828402377001339</v>
      </c>
      <c r="N103" s="229">
        <v>9.7798830754699334E-2</v>
      </c>
      <c r="O103" s="229">
        <v>0.10452664635186661</v>
      </c>
      <c r="P103" s="229">
        <v>9.8064582404620251E-2</v>
      </c>
      <c r="Q103" s="229">
        <v>0.1190074020935355</v>
      </c>
      <c r="R103" s="229">
        <v>0.125118232683465</v>
      </c>
      <c r="S103" s="229">
        <v>0.1086621219789682</v>
      </c>
      <c r="T103" s="229">
        <v>0.1160306936351711</v>
      </c>
      <c r="U103" s="229">
        <v>0.101288932331</v>
      </c>
      <c r="V103" s="229">
        <v>0.1003593166304548</v>
      </c>
      <c r="W103" s="229">
        <v>9.4454697303611224E-2</v>
      </c>
      <c r="X103" s="229">
        <v>0.10502935781879121</v>
      </c>
      <c r="Y103" s="229">
        <v>0.1016112345874708</v>
      </c>
      <c r="DA103" s="73" t="s">
        <v>1083</v>
      </c>
    </row>
    <row r="104" spans="1:105" ht="12" customHeight="1" x14ac:dyDescent="0.25">
      <c r="A104" s="64" t="s">
        <v>38</v>
      </c>
      <c r="B104" s="229">
        <v>2.3498474258382029E-2</v>
      </c>
      <c r="C104" s="229">
        <v>6.4194124651441115E-2</v>
      </c>
      <c r="D104" s="229">
        <v>1.211128041280175E-2</v>
      </c>
      <c r="E104" s="229">
        <v>1.505162848386021E-2</v>
      </c>
      <c r="F104" s="229">
        <v>4.703918439974134E-3</v>
      </c>
      <c r="G104" s="229">
        <v>4.1682637847694822E-3</v>
      </c>
      <c r="H104" s="229">
        <v>5.2467384459141588E-3</v>
      </c>
      <c r="I104" s="229">
        <v>1.6543060930798621E-2</v>
      </c>
      <c r="J104" s="229">
        <v>1.8453251715136749E-2</v>
      </c>
      <c r="K104" s="229">
        <v>1.2540217489537179E-2</v>
      </c>
      <c r="L104" s="229">
        <v>7.6472700718769396E-3</v>
      </c>
      <c r="M104" s="229">
        <v>1.1671044586421221E-2</v>
      </c>
      <c r="N104" s="229">
        <v>1.194375621891295E-2</v>
      </c>
      <c r="O104" s="229">
        <v>1.635876188898177E-2</v>
      </c>
      <c r="P104" s="229">
        <v>1.077290577506621E-2</v>
      </c>
      <c r="Q104" s="229">
        <v>1.283069263872243E-2</v>
      </c>
      <c r="R104" s="229">
        <v>1.611873242035811E-2</v>
      </c>
      <c r="S104" s="229">
        <v>1.2335003855386001E-2</v>
      </c>
      <c r="T104" s="229">
        <v>1.145385428418904E-2</v>
      </c>
      <c r="U104" s="229">
        <v>1.113984725834927E-2</v>
      </c>
      <c r="V104" s="229">
        <v>1.2087558352027929E-2</v>
      </c>
      <c r="W104" s="229">
        <v>1.0389920542605031E-2</v>
      </c>
      <c r="X104" s="229">
        <v>1.01125642358359E-2</v>
      </c>
      <c r="Y104" s="229">
        <v>1.346744649115289E-2</v>
      </c>
      <c r="DA104" s="73" t="s">
        <v>1084</v>
      </c>
    </row>
    <row r="105" spans="1:105" ht="12" customHeight="1" x14ac:dyDescent="0.25">
      <c r="A105" s="64" t="s">
        <v>39</v>
      </c>
      <c r="B105" s="229">
        <v>0.97813073673437023</v>
      </c>
      <c r="C105" s="229">
        <v>0.9289005921993726</v>
      </c>
      <c r="D105" s="229">
        <v>0.37443090338125362</v>
      </c>
      <c r="E105" s="229">
        <v>0.36164826748668683</v>
      </c>
      <c r="F105" s="229">
        <v>0.20942249885582831</v>
      </c>
      <c r="G105" s="229">
        <v>0.22251699231248201</v>
      </c>
      <c r="H105" s="229">
        <v>0.27509550449765913</v>
      </c>
      <c r="I105" s="229">
        <v>0.48184563683115411</v>
      </c>
      <c r="J105" s="229">
        <v>0.56136554313398579</v>
      </c>
      <c r="K105" s="229">
        <v>0.50185811382679257</v>
      </c>
      <c r="L105" s="229">
        <v>0.59440131477396363</v>
      </c>
      <c r="M105" s="229">
        <v>0.61462164638473626</v>
      </c>
      <c r="N105" s="229">
        <v>0.62367769744082757</v>
      </c>
      <c r="O105" s="229">
        <v>0.66340921564294253</v>
      </c>
      <c r="P105" s="229">
        <v>0.65524236026311811</v>
      </c>
      <c r="Q105" s="229">
        <v>0.740355131164664</v>
      </c>
      <c r="R105" s="229">
        <v>0.73596670912841344</v>
      </c>
      <c r="S105" s="229">
        <v>0.62998716694638346</v>
      </c>
      <c r="T105" s="229">
        <v>0.62488001851751496</v>
      </c>
      <c r="U105" s="229">
        <v>0.63050282322747087</v>
      </c>
      <c r="V105" s="229">
        <v>0.66269649316651069</v>
      </c>
      <c r="W105" s="229">
        <v>0.52172898194704598</v>
      </c>
      <c r="X105" s="229">
        <v>0.54431519564072761</v>
      </c>
      <c r="Y105" s="229">
        <v>0.48952448716495339</v>
      </c>
      <c r="DA105" s="73" t="s">
        <v>1085</v>
      </c>
    </row>
    <row r="106" spans="1:105" ht="12" customHeight="1" x14ac:dyDescent="0.25">
      <c r="A106" s="60" t="s">
        <v>1036</v>
      </c>
      <c r="B106" s="262">
        <v>1.1411420450097101</v>
      </c>
      <c r="C106" s="262">
        <v>1.858326290860457</v>
      </c>
      <c r="D106" s="262">
        <v>0.63804620145358759</v>
      </c>
      <c r="E106" s="262">
        <v>0.71542862153346409</v>
      </c>
      <c r="F106" s="262">
        <v>0.3106650058162771</v>
      </c>
      <c r="G106" s="262">
        <v>0.31291183280886209</v>
      </c>
      <c r="H106" s="262">
        <v>0.45403059894863812</v>
      </c>
      <c r="I106" s="262">
        <v>1.0056239316722779</v>
      </c>
      <c r="J106" s="262">
        <v>1.3081401782412769</v>
      </c>
      <c r="K106" s="262">
        <v>0.92051277111515106</v>
      </c>
      <c r="L106" s="262">
        <v>1.672181029613687</v>
      </c>
      <c r="M106" s="262">
        <v>1.8134280417226389</v>
      </c>
      <c r="N106" s="262">
        <v>1.740996963497206</v>
      </c>
      <c r="O106" s="262">
        <v>1.6477649902970799</v>
      </c>
      <c r="P106" s="262">
        <v>2.2784252855152189</v>
      </c>
      <c r="Q106" s="262">
        <v>2.3803698115140581</v>
      </c>
      <c r="R106" s="262">
        <v>2.223160881711328</v>
      </c>
      <c r="S106" s="262">
        <v>1.671218884150413</v>
      </c>
      <c r="T106" s="262">
        <v>1.528286688844211</v>
      </c>
      <c r="U106" s="262">
        <v>1.4995936140380961</v>
      </c>
      <c r="V106" s="262">
        <v>1.1744349243814201</v>
      </c>
      <c r="W106" s="262">
        <v>1.0487246519544151</v>
      </c>
      <c r="X106" s="262">
        <v>1.143478800115965</v>
      </c>
      <c r="Y106" s="262">
        <v>1.5883056346949389</v>
      </c>
      <c r="DA106" s="72" t="s">
        <v>1086</v>
      </c>
    </row>
    <row r="107" spans="1:105" ht="12" customHeight="1" x14ac:dyDescent="0.25">
      <c r="A107" s="132" t="s">
        <v>1038</v>
      </c>
      <c r="B107" s="316">
        <v>3.5924495620685399</v>
      </c>
      <c r="C107" s="316">
        <v>4.2438474580717669</v>
      </c>
      <c r="D107" s="316">
        <v>1.6355759779629191</v>
      </c>
      <c r="E107" s="316">
        <v>1.8832237080205481</v>
      </c>
      <c r="F107" s="316">
        <v>1.0129995663926381</v>
      </c>
      <c r="G107" s="316">
        <v>1.0851459211352279</v>
      </c>
      <c r="H107" s="316">
        <v>1.472739172505376</v>
      </c>
      <c r="I107" s="316">
        <v>2.5706833076943361</v>
      </c>
      <c r="J107" s="316">
        <v>2.7911818157040971</v>
      </c>
      <c r="K107" s="316">
        <v>2.3617081200615062</v>
      </c>
      <c r="L107" s="316">
        <v>2.8255348033586318</v>
      </c>
      <c r="M107" s="316">
        <v>2.926979148589691</v>
      </c>
      <c r="N107" s="316">
        <v>3.0498355954151481</v>
      </c>
      <c r="O107" s="316">
        <v>3.1190113117560681</v>
      </c>
      <c r="P107" s="316">
        <v>3.426446752619416</v>
      </c>
      <c r="Q107" s="316">
        <v>3.7721794875368051</v>
      </c>
      <c r="R107" s="316">
        <v>3.6196258246316142</v>
      </c>
      <c r="S107" s="316">
        <v>3.4079020580936512</v>
      </c>
      <c r="T107" s="316">
        <v>3.1754332662554412</v>
      </c>
      <c r="U107" s="316">
        <v>3.3333799763604608</v>
      </c>
      <c r="V107" s="316">
        <v>3.3436685564772501</v>
      </c>
      <c r="W107" s="316">
        <v>2.6764203128017221</v>
      </c>
      <c r="X107" s="316">
        <v>2.894944405151159</v>
      </c>
      <c r="Y107" s="316">
        <v>3.1018944841999252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37.695880963636512</v>
      </c>
      <c r="C110" s="223">
        <v>36.498413192927828</v>
      </c>
      <c r="D110" s="223">
        <v>36.819804487239431</v>
      </c>
      <c r="E110" s="223">
        <v>38.87808680940033</v>
      </c>
      <c r="F110" s="223">
        <v>40.336689115702612</v>
      </c>
      <c r="G110" s="223">
        <v>46.387415726101253</v>
      </c>
      <c r="H110" s="223">
        <v>48.560110553840573</v>
      </c>
      <c r="I110" s="223">
        <v>45.795055636390529</v>
      </c>
      <c r="J110" s="223">
        <v>43.195689777965462</v>
      </c>
      <c r="K110" s="223">
        <v>45.700081836750172</v>
      </c>
      <c r="L110" s="223">
        <v>51.34087658757295</v>
      </c>
      <c r="M110" s="223">
        <v>47.88442885549609</v>
      </c>
      <c r="N110" s="223">
        <v>49.310364255731088</v>
      </c>
      <c r="O110" s="223">
        <v>49.458745312074292</v>
      </c>
      <c r="P110" s="223">
        <v>53.668672972198337</v>
      </c>
      <c r="Q110" s="223">
        <v>38.475685487723332</v>
      </c>
      <c r="R110" s="223">
        <v>42.299608292729523</v>
      </c>
      <c r="S110" s="223">
        <v>43.395910958249729</v>
      </c>
      <c r="T110" s="223">
        <v>46.837680328651949</v>
      </c>
      <c r="U110" s="223">
        <v>48.607528422661687</v>
      </c>
      <c r="V110" s="223">
        <v>48.464220884685211</v>
      </c>
      <c r="W110" s="223">
        <v>51.452183051495183</v>
      </c>
      <c r="X110" s="223">
        <v>54.282506926530999</v>
      </c>
      <c r="Y110" s="223">
        <v>56.963416345778363</v>
      </c>
      <c r="DA110" s="89" t="s">
        <v>1088</v>
      </c>
    </row>
    <row r="111" spans="1:105" ht="12" customHeight="1" x14ac:dyDescent="0.25">
      <c r="A111" s="55" t="s">
        <v>91</v>
      </c>
      <c r="B111" s="259">
        <v>8.4165832771466054E-2</v>
      </c>
      <c r="C111" s="259">
        <v>0.1133416862399947</v>
      </c>
      <c r="D111" s="259">
        <v>0.10617765491173969</v>
      </c>
      <c r="E111" s="259">
        <v>0.1047501003413218</v>
      </c>
      <c r="F111" s="259">
        <v>8.8771214715619148E-2</v>
      </c>
      <c r="G111" s="259">
        <v>0.10604818277280061</v>
      </c>
      <c r="H111" s="259">
        <v>0.1198441694830827</v>
      </c>
      <c r="I111" s="259">
        <v>0.14449916333693219</v>
      </c>
      <c r="J111" s="259">
        <v>0.1357627883715474</v>
      </c>
      <c r="K111" s="259">
        <v>0.1152539968500165</v>
      </c>
      <c r="L111" s="259">
        <v>0.19301627722851861</v>
      </c>
      <c r="M111" s="259">
        <v>0.18735822716218489</v>
      </c>
      <c r="N111" s="259">
        <v>0.196095170278931</v>
      </c>
      <c r="O111" s="259">
        <v>0.19158100331657199</v>
      </c>
      <c r="P111" s="259">
        <v>0.2355488562657117</v>
      </c>
      <c r="Q111" s="259">
        <v>0.18620103796271539</v>
      </c>
      <c r="R111" s="259">
        <v>0.19010114882546039</v>
      </c>
      <c r="S111" s="259">
        <v>0.16977818106249751</v>
      </c>
      <c r="T111" s="259">
        <v>0.1858925716090451</v>
      </c>
      <c r="U111" s="259">
        <v>0.19953017106519261</v>
      </c>
      <c r="V111" s="259">
        <v>0.18219758900167249</v>
      </c>
      <c r="W111" s="259">
        <v>0.19559538320489969</v>
      </c>
      <c r="X111" s="259">
        <v>0.15174696493226961</v>
      </c>
      <c r="Y111" s="259">
        <v>0.1765892159771138</v>
      </c>
      <c r="DA111" s="67" t="s">
        <v>1089</v>
      </c>
    </row>
    <row r="112" spans="1:105" ht="12" customHeight="1" x14ac:dyDescent="0.25">
      <c r="A112" s="173" t="s">
        <v>92</v>
      </c>
      <c r="B112" s="224">
        <v>0.67165378413659571</v>
      </c>
      <c r="C112" s="224">
        <v>0.90448071333434954</v>
      </c>
      <c r="D112" s="224">
        <v>0.84731085481989854</v>
      </c>
      <c r="E112" s="224">
        <v>0.83591879229630761</v>
      </c>
      <c r="F112" s="224">
        <v>0.70840530323085493</v>
      </c>
      <c r="G112" s="224">
        <v>0.84627765109345554</v>
      </c>
      <c r="H112" s="224">
        <v>0.95637133608103608</v>
      </c>
      <c r="I112" s="224">
        <v>1.1531212448565671</v>
      </c>
      <c r="J112" s="224">
        <v>1.0834038891087809</v>
      </c>
      <c r="K112" s="224">
        <v>0.91974118917557646</v>
      </c>
      <c r="L112" s="224">
        <v>1.540293831019319</v>
      </c>
      <c r="M112" s="224">
        <v>1.4951418897534829</v>
      </c>
      <c r="N112" s="224">
        <v>1.5648637794195961</v>
      </c>
      <c r="O112" s="224">
        <v>1.528840167192941</v>
      </c>
      <c r="P112" s="224">
        <v>1.8797090868154269</v>
      </c>
      <c r="Q112" s="224">
        <v>1.4859073764219739</v>
      </c>
      <c r="R112" s="224">
        <v>1.517030744815745</v>
      </c>
      <c r="S112" s="224">
        <v>1.3548509415226</v>
      </c>
      <c r="T112" s="224">
        <v>1.483445776662319</v>
      </c>
      <c r="U112" s="224">
        <v>1.5922755117180141</v>
      </c>
      <c r="V112" s="224">
        <v>1.453959357187335</v>
      </c>
      <c r="W112" s="224">
        <v>1.560875416583015</v>
      </c>
      <c r="X112" s="224">
        <v>1.2109596004918961</v>
      </c>
      <c r="Y112" s="224">
        <v>1.409203844876034</v>
      </c>
      <c r="DA112" s="177" t="s">
        <v>1090</v>
      </c>
    </row>
    <row r="113" spans="1:105" ht="12" customHeight="1" x14ac:dyDescent="0.25">
      <c r="A113" s="173" t="s">
        <v>93</v>
      </c>
      <c r="B113" s="224">
        <v>0.82350900784100722</v>
      </c>
      <c r="C113" s="224">
        <v>1.10897613091958</v>
      </c>
      <c r="D113" s="224">
        <v>1.038880652303068</v>
      </c>
      <c r="E113" s="224">
        <v>1.024912941069035</v>
      </c>
      <c r="F113" s="224">
        <v>0.86856973368039003</v>
      </c>
      <c r="G113" s="224">
        <v>1.0376138499775891</v>
      </c>
      <c r="H113" s="224">
        <v>1.1725987833390961</v>
      </c>
      <c r="I113" s="224">
        <v>1.413832177679051</v>
      </c>
      <c r="J113" s="224">
        <v>1.3283523191311519</v>
      </c>
      <c r="K113" s="224">
        <v>1.127686870910936</v>
      </c>
      <c r="L113" s="224">
        <v>1.88854120162059</v>
      </c>
      <c r="M113" s="224">
        <v>1.8331807894080361</v>
      </c>
      <c r="N113" s="224">
        <v>1.91866620695474</v>
      </c>
      <c r="O113" s="224">
        <v>1.8744979615517059</v>
      </c>
      <c r="P113" s="224">
        <v>2.3046953678716799</v>
      </c>
      <c r="Q113" s="224">
        <v>1.821858430938335</v>
      </c>
      <c r="R113" s="224">
        <v>1.860018528941165</v>
      </c>
      <c r="S113" s="224">
        <v>1.6611712477135721</v>
      </c>
      <c r="T113" s="224">
        <v>1.8188402843520219</v>
      </c>
      <c r="U113" s="224">
        <v>1.952275499422722</v>
      </c>
      <c r="V113" s="224">
        <v>1.782687235534109</v>
      </c>
      <c r="W113" s="224">
        <v>1.9137761091096339</v>
      </c>
      <c r="X113" s="224">
        <v>1.484747294945356</v>
      </c>
      <c r="Y113" s="224">
        <v>1.7278128815002429</v>
      </c>
      <c r="DA113" s="177" t="s">
        <v>1091</v>
      </c>
    </row>
    <row r="114" spans="1:105" ht="12" customHeight="1" x14ac:dyDescent="0.25">
      <c r="A114" s="173" t="s">
        <v>94</v>
      </c>
      <c r="B114" s="224">
        <v>1.5249160651133891</v>
      </c>
      <c r="C114" s="224">
        <v>2.0535240073452261</v>
      </c>
      <c r="D114" s="224">
        <v>1.9237261297065049</v>
      </c>
      <c r="E114" s="224">
        <v>1.897861704362231</v>
      </c>
      <c r="F114" s="224">
        <v>1.608356348199413</v>
      </c>
      <c r="G114" s="224">
        <v>1.9213803542516501</v>
      </c>
      <c r="H114" s="224">
        <v>2.1713359606522111</v>
      </c>
      <c r="I114" s="224">
        <v>2.6180349948683022</v>
      </c>
      <c r="J114" s="224">
        <v>2.4597494044227912</v>
      </c>
      <c r="K114" s="224">
        <v>2.0881712397753631</v>
      </c>
      <c r="L114" s="224">
        <v>3.4970677801447798</v>
      </c>
      <c r="M114" s="224">
        <v>3.394555262187573</v>
      </c>
      <c r="N114" s="224">
        <v>3.5528511463961201</v>
      </c>
      <c r="O114" s="224">
        <v>3.4710634958159079</v>
      </c>
      <c r="P114" s="224">
        <v>4.2676727979865232</v>
      </c>
      <c r="Q114" s="224">
        <v>3.3735893150503529</v>
      </c>
      <c r="R114" s="224">
        <v>3.444251500814874</v>
      </c>
      <c r="S114" s="224">
        <v>3.0760400899366331</v>
      </c>
      <c r="T114" s="224">
        <v>3.368000523461538</v>
      </c>
      <c r="U114" s="224">
        <v>3.615086470519512</v>
      </c>
      <c r="V114" s="224">
        <v>3.301054850226218</v>
      </c>
      <c r="W114" s="224">
        <v>3.543796007116554</v>
      </c>
      <c r="X114" s="224">
        <v>2.7493506217152972</v>
      </c>
      <c r="Y114" s="224">
        <v>3.1994423806208871</v>
      </c>
      <c r="DA114" s="177" t="s">
        <v>1092</v>
      </c>
    </row>
    <row r="115" spans="1:105" ht="12" customHeight="1" x14ac:dyDescent="0.25">
      <c r="A115" s="56" t="s">
        <v>95</v>
      </c>
      <c r="B115" s="260">
        <v>1.656477312992751</v>
      </c>
      <c r="C115" s="260">
        <v>1.6594456698248701</v>
      </c>
      <c r="D115" s="260">
        <v>1.688554651020667</v>
      </c>
      <c r="E115" s="260">
        <v>1.755400205498183</v>
      </c>
      <c r="F115" s="260">
        <v>1.803322469163634</v>
      </c>
      <c r="G115" s="260">
        <v>2.1606599197638672</v>
      </c>
      <c r="H115" s="260">
        <v>2.283559596546576</v>
      </c>
      <c r="I115" s="260">
        <v>2.1813406175846519</v>
      </c>
      <c r="J115" s="260">
        <v>1.9393903592813539</v>
      </c>
      <c r="K115" s="260">
        <v>1.9802281216764841</v>
      </c>
      <c r="L115" s="260">
        <v>2.2892110489814552</v>
      </c>
      <c r="M115" s="260">
        <v>2.155723622078547</v>
      </c>
      <c r="N115" s="260">
        <v>2.2897520137579481</v>
      </c>
      <c r="O115" s="260">
        <v>2.328107411825608</v>
      </c>
      <c r="P115" s="260">
        <v>2.5552561883472298</v>
      </c>
      <c r="Q115" s="260">
        <v>1.783929892460604</v>
      </c>
      <c r="R115" s="260">
        <v>2.0128510269112172</v>
      </c>
      <c r="S115" s="260">
        <v>2.1021488395507602</v>
      </c>
      <c r="T115" s="260">
        <v>2.2417405490684499</v>
      </c>
      <c r="U115" s="260">
        <v>2.351415155088183</v>
      </c>
      <c r="V115" s="260">
        <v>2.4069107344430871</v>
      </c>
      <c r="W115" s="260">
        <v>2.534723869189718</v>
      </c>
      <c r="X115" s="260">
        <v>2.9603531433810342</v>
      </c>
      <c r="Y115" s="260">
        <v>3.186164292839949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1094</v>
      </c>
    </row>
    <row r="117" spans="1:105" ht="12" customHeight="1" x14ac:dyDescent="0.25">
      <c r="A117" s="37" t="s">
        <v>35</v>
      </c>
      <c r="B117" s="226">
        <v>1.420108907410635</v>
      </c>
      <c r="C117" s="226">
        <v>1.220866021549218</v>
      </c>
      <c r="D117" s="226">
        <v>1.3201575490692929</v>
      </c>
      <c r="E117" s="226">
        <v>1.398963054923914</v>
      </c>
      <c r="F117" s="226">
        <v>1.5547208153538781</v>
      </c>
      <c r="G117" s="226">
        <v>1.8783976154544131</v>
      </c>
      <c r="H117" s="226">
        <v>1.939720924052549</v>
      </c>
      <c r="I117" s="226">
        <v>1.6798722519894711</v>
      </c>
      <c r="J117" s="226">
        <v>1.3720905002274419</v>
      </c>
      <c r="K117" s="226">
        <v>1.567566161504756</v>
      </c>
      <c r="L117" s="226">
        <v>1.2559605437391801</v>
      </c>
      <c r="M117" s="226">
        <v>1.093552046266941</v>
      </c>
      <c r="N117" s="226">
        <v>1.249475968152175</v>
      </c>
      <c r="O117" s="226">
        <v>1.3607759232112491</v>
      </c>
      <c r="P117" s="226">
        <v>1.090184352871316</v>
      </c>
      <c r="Q117" s="226">
        <v>0.81876159924575098</v>
      </c>
      <c r="R117" s="226">
        <v>0.95861647155417407</v>
      </c>
      <c r="S117" s="226">
        <v>1.276680961188696</v>
      </c>
      <c r="T117" s="226">
        <v>1.3637137264044601</v>
      </c>
      <c r="U117" s="226">
        <v>1.4633719493282571</v>
      </c>
      <c r="V117" s="226">
        <v>1.678234370592889</v>
      </c>
      <c r="W117" s="226">
        <v>1.65920534703185</v>
      </c>
      <c r="X117" s="226">
        <v>1.7708438883699691</v>
      </c>
      <c r="Y117" s="226">
        <v>1.4894969957471791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1.104418279496704E-3</v>
      </c>
      <c r="C119" s="226">
        <v>1.95679580750716E-3</v>
      </c>
      <c r="D119" s="226">
        <v>4.2663224370684963E-3</v>
      </c>
      <c r="E119" s="226">
        <v>6.8638808560773359E-3</v>
      </c>
      <c r="F119" s="226">
        <v>9.6382590700351996E-3</v>
      </c>
      <c r="G119" s="226">
        <v>1.400573821553217E-2</v>
      </c>
      <c r="H119" s="226">
        <v>2.013456807664845E-2</v>
      </c>
      <c r="I119" s="226">
        <v>4.4014455794890838E-3</v>
      </c>
      <c r="J119" s="226">
        <v>8.4926302454864204E-3</v>
      </c>
      <c r="K119" s="226">
        <v>1.928313082207497E-2</v>
      </c>
      <c r="L119" s="226">
        <v>3.6082802294678099E-2</v>
      </c>
      <c r="M119" s="226">
        <v>5.384713486442308E-2</v>
      </c>
      <c r="N119" s="226">
        <v>7.1036106148503558E-2</v>
      </c>
      <c r="O119" s="226">
        <v>9.5809925802238377E-2</v>
      </c>
      <c r="P119" s="226">
        <v>0.1209033996714549</v>
      </c>
      <c r="Q119" s="226">
        <v>0.1001289057972039</v>
      </c>
      <c r="R119" s="226">
        <v>0.13634380509355759</v>
      </c>
      <c r="S119" s="226">
        <v>0.15196935554287411</v>
      </c>
      <c r="T119" s="226">
        <v>0.1947181355604308</v>
      </c>
      <c r="U119" s="226">
        <v>0.23755615200345259</v>
      </c>
      <c r="V119" s="226">
        <v>0.28036225347880611</v>
      </c>
      <c r="W119" s="226">
        <v>0.32631384736612368</v>
      </c>
      <c r="X119" s="226">
        <v>0.5848576250067492</v>
      </c>
      <c r="Y119" s="226">
        <v>0.82132843906680586</v>
      </c>
      <c r="DA119" s="69" t="s">
        <v>1097</v>
      </c>
    </row>
    <row r="120" spans="1:105" ht="12" customHeight="1" x14ac:dyDescent="0.25">
      <c r="A120" s="37" t="s">
        <v>40</v>
      </c>
      <c r="B120" s="226">
        <v>0.2352639873026183</v>
      </c>
      <c r="C120" s="226">
        <v>0.43662285246814492</v>
      </c>
      <c r="D120" s="226">
        <v>0.36413077951430611</v>
      </c>
      <c r="E120" s="226">
        <v>0.34957326971819153</v>
      </c>
      <c r="F120" s="226">
        <v>0.2389633947397202</v>
      </c>
      <c r="G120" s="226">
        <v>0.26825656609392201</v>
      </c>
      <c r="H120" s="226">
        <v>0.32370410441737829</v>
      </c>
      <c r="I120" s="226">
        <v>0.49706692001569158</v>
      </c>
      <c r="J120" s="226">
        <v>0.55880722880842615</v>
      </c>
      <c r="K120" s="226">
        <v>0.39337882934965379</v>
      </c>
      <c r="L120" s="226">
        <v>0.99716770294759738</v>
      </c>
      <c r="M120" s="226">
        <v>1.008324440947183</v>
      </c>
      <c r="N120" s="226">
        <v>0.96923993945726894</v>
      </c>
      <c r="O120" s="226">
        <v>0.87152156281212056</v>
      </c>
      <c r="P120" s="226">
        <v>1.344168435804459</v>
      </c>
      <c r="Q120" s="226">
        <v>0.86503938741764907</v>
      </c>
      <c r="R120" s="226">
        <v>0.91789075026348554</v>
      </c>
      <c r="S120" s="226">
        <v>0.67349852281919009</v>
      </c>
      <c r="T120" s="226">
        <v>0.6833086871035593</v>
      </c>
      <c r="U120" s="226">
        <v>0.65048705375647364</v>
      </c>
      <c r="V120" s="226">
        <v>0.44831411037139152</v>
      </c>
      <c r="W120" s="226">
        <v>0.54920467479174406</v>
      </c>
      <c r="X120" s="226">
        <v>0.60465163000431543</v>
      </c>
      <c r="Y120" s="226">
        <v>0.87533885802596478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16.83291478653824</v>
      </c>
      <c r="C121" s="261">
        <f t="shared" si="4"/>
        <v>15.300624168054545</v>
      </c>
      <c r="D121" s="261">
        <f t="shared" si="4"/>
        <v>15.634586557538272</v>
      </c>
      <c r="E121" s="261">
        <f t="shared" si="4"/>
        <v>16.665855382248985</v>
      </c>
      <c r="F121" s="261">
        <f t="shared" si="4"/>
        <v>17.878664195491474</v>
      </c>
      <c r="G121" s="261">
        <f t="shared" si="4"/>
        <v>20.294906991619499</v>
      </c>
      <c r="H121" s="261">
        <f t="shared" si="4"/>
        <v>20.929345590836906</v>
      </c>
      <c r="I121" s="261">
        <f t="shared" si="4"/>
        <v>18.836699945386517</v>
      </c>
      <c r="J121" s="261">
        <f t="shared" si="4"/>
        <v>18.033108578174229</v>
      </c>
      <c r="K121" s="261">
        <f t="shared" si="4"/>
        <v>19.991132523451562</v>
      </c>
      <c r="L121" s="261">
        <f t="shared" si="4"/>
        <v>21.384107324802155</v>
      </c>
      <c r="M121" s="261">
        <f t="shared" si="4"/>
        <v>19.773836819675182</v>
      </c>
      <c r="N121" s="261">
        <f t="shared" si="4"/>
        <v>20.053258671169079</v>
      </c>
      <c r="O121" s="261">
        <f t="shared" si="4"/>
        <v>20.152425691226068</v>
      </c>
      <c r="P121" s="261">
        <f t="shared" si="4"/>
        <v>20.972469285641893</v>
      </c>
      <c r="Q121" s="261">
        <f t="shared" si="4"/>
        <v>14.486508818567732</v>
      </c>
      <c r="R121" s="261">
        <f t="shared" si="4"/>
        <v>16.194469183544523</v>
      </c>
      <c r="S121" s="261">
        <f t="shared" si="4"/>
        <v>17.196418030606523</v>
      </c>
      <c r="T121" s="261">
        <f t="shared" si="4"/>
        <v>18.644020112952244</v>
      </c>
      <c r="U121" s="261">
        <f t="shared" si="4"/>
        <v>19.160679262151287</v>
      </c>
      <c r="V121" s="261">
        <f t="shared" si="4"/>
        <v>19.602479124895282</v>
      </c>
      <c r="W121" s="261">
        <f t="shared" si="4"/>
        <v>20.919605309237276</v>
      </c>
      <c r="X121" s="261">
        <f t="shared" si="4"/>
        <v>23.644145292823694</v>
      </c>
      <c r="Y121" s="261">
        <f t="shared" si="4"/>
        <v>23.957167988439213</v>
      </c>
      <c r="DA121" s="70"/>
    </row>
    <row r="122" spans="1:105" ht="12" customHeight="1" x14ac:dyDescent="0.25">
      <c r="A122" s="60" t="s">
        <v>1052</v>
      </c>
      <c r="B122" s="262">
        <v>16.824483957532269</v>
      </c>
      <c r="C122" s="262">
        <v>15.289270815459171</v>
      </c>
      <c r="D122" s="262">
        <v>15.623950820644341</v>
      </c>
      <c r="E122" s="262">
        <v>16.655362642436931</v>
      </c>
      <c r="F122" s="262">
        <v>17.86977204879399</v>
      </c>
      <c r="G122" s="262">
        <v>20.284284223853639</v>
      </c>
      <c r="H122" s="262">
        <v>20.917340889320819</v>
      </c>
      <c r="I122" s="262">
        <v>18.82222557143352</v>
      </c>
      <c r="J122" s="262">
        <v>18.01950932041791</v>
      </c>
      <c r="K122" s="262">
        <v>19.979587616121581</v>
      </c>
      <c r="L122" s="262">
        <v>21.364773027557082</v>
      </c>
      <c r="M122" s="262">
        <v>19.755069285106192</v>
      </c>
      <c r="N122" s="262">
        <v>20.03361596349211</v>
      </c>
      <c r="O122" s="262">
        <v>20.133235164303581</v>
      </c>
      <c r="P122" s="262">
        <v>20.948874531519749</v>
      </c>
      <c r="Q122" s="262">
        <v>14.47043088581594</v>
      </c>
      <c r="R122" s="262">
        <v>16.176826677117099</v>
      </c>
      <c r="S122" s="262">
        <v>17.180161833494989</v>
      </c>
      <c r="T122" s="262">
        <v>18.627074196002649</v>
      </c>
      <c r="U122" s="262">
        <v>19.143280144278691</v>
      </c>
      <c r="V122" s="262">
        <v>19.586979390896911</v>
      </c>
      <c r="W122" s="262">
        <v>20.902459934540271</v>
      </c>
      <c r="X122" s="262">
        <v>23.624593538717711</v>
      </c>
      <c r="Y122" s="262">
        <v>23.934415448181859</v>
      </c>
      <c r="DA122" s="72" t="s">
        <v>1099</v>
      </c>
    </row>
    <row r="123" spans="1:105" ht="12" customHeight="1" x14ac:dyDescent="0.25">
      <c r="A123" s="64" t="s">
        <v>28</v>
      </c>
      <c r="B123" s="229">
        <v>9.8569931735884531</v>
      </c>
      <c r="C123" s="229">
        <v>7.4277947469541044</v>
      </c>
      <c r="D123" s="229">
        <v>7.9892580715683152</v>
      </c>
      <c r="E123" s="229">
        <v>10.05114793465204</v>
      </c>
      <c r="F123" s="229">
        <v>10.370805486147789</v>
      </c>
      <c r="G123" s="229">
        <v>11.319099933994909</v>
      </c>
      <c r="H123" s="229">
        <v>12.525394096586931</v>
      </c>
      <c r="I123" s="229">
        <v>8.8094084166146729</v>
      </c>
      <c r="J123" s="229">
        <v>9.1152920582638082</v>
      </c>
      <c r="K123" s="229">
        <v>12.367491517884259</v>
      </c>
      <c r="L123" s="229">
        <v>4.9393023816269128</v>
      </c>
      <c r="M123" s="229">
        <v>4.2849558182178402</v>
      </c>
      <c r="N123" s="229">
        <v>4.1154690670540033</v>
      </c>
      <c r="O123" s="229">
        <v>4.3908196547437432</v>
      </c>
      <c r="P123" s="229">
        <v>4.2631362623624991</v>
      </c>
      <c r="Q123" s="229">
        <v>2.9986983746521561</v>
      </c>
      <c r="R123" s="229">
        <v>4.0333338518696387</v>
      </c>
      <c r="S123" s="229">
        <v>5.2318793513998063</v>
      </c>
      <c r="T123" s="229">
        <v>5.2857998099052637</v>
      </c>
      <c r="U123" s="229">
        <v>4.6845437044223699</v>
      </c>
      <c r="V123" s="229">
        <v>4.3182914199465117</v>
      </c>
      <c r="W123" s="229">
        <v>4.3103867148197441</v>
      </c>
      <c r="X123" s="229">
        <v>4.3108656305588564</v>
      </c>
      <c r="Y123" s="229">
        <v>6.2216524900646624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6.8051301848804174E-2</v>
      </c>
      <c r="Q125" s="229">
        <v>3.377039803063326E-2</v>
      </c>
      <c r="R125" s="229">
        <v>6.4067505916756431E-2</v>
      </c>
      <c r="S125" s="229">
        <v>0.1338484412718679</v>
      </c>
      <c r="T125" s="229">
        <v>0.1200514929840167</v>
      </c>
      <c r="U125" s="229">
        <v>0.1215684518763557</v>
      </c>
      <c r="V125" s="229">
        <v>7.9093878655444608E-2</v>
      </c>
      <c r="W125" s="229">
        <v>9.8239115033628602E-2</v>
      </c>
      <c r="X125" s="229">
        <v>6.460503462732263E-2</v>
      </c>
      <c r="Y125" s="229">
        <v>0.13010194706094799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1103</v>
      </c>
    </row>
    <row r="127" spans="1:105" ht="12" customHeight="1" x14ac:dyDescent="0.25">
      <c r="A127" s="64" t="s">
        <v>32</v>
      </c>
      <c r="B127" s="229">
        <v>0.49563461762364419</v>
      </c>
      <c r="C127" s="229">
        <v>0.23391463893096659</v>
      </c>
      <c r="D127" s="229">
        <v>0.18652274865062321</v>
      </c>
      <c r="E127" s="229">
        <v>0.159754729998656</v>
      </c>
      <c r="F127" s="229">
        <v>1.764412314500448</v>
      </c>
      <c r="G127" s="229">
        <v>1.8061853992178629</v>
      </c>
      <c r="H127" s="229">
        <v>0.734301375668863</v>
      </c>
      <c r="I127" s="229">
        <v>0.73519451543098147</v>
      </c>
      <c r="J127" s="229">
        <v>0.73892539271298752</v>
      </c>
      <c r="K127" s="229">
        <v>0.49390177945405561</v>
      </c>
      <c r="L127" s="229">
        <v>0.50354099189804391</v>
      </c>
      <c r="M127" s="229">
        <v>0.19497044669255831</v>
      </c>
      <c r="N127" s="229">
        <v>0.10189279685705099</v>
      </c>
      <c r="O127" s="229">
        <v>1.8144778645904799E-2</v>
      </c>
      <c r="P127" s="229">
        <v>2.045640777767339E-2</v>
      </c>
      <c r="Q127" s="229">
        <v>3.0454839698525311E-2</v>
      </c>
      <c r="R127" s="229">
        <v>3.8517735611980887E-2</v>
      </c>
      <c r="S127" s="229">
        <v>3.4487186295981638E-2</v>
      </c>
      <c r="T127" s="229">
        <v>1.804390384959768E-2</v>
      </c>
      <c r="U127" s="229">
        <v>0</v>
      </c>
      <c r="V127" s="229">
        <v>1.7833380534781139E-2</v>
      </c>
      <c r="W127" s="229">
        <v>3.5437330729997628E-2</v>
      </c>
      <c r="X127" s="229">
        <v>3.8840900818136091E-2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3.578340295071718</v>
      </c>
      <c r="M128" s="229">
        <v>3.153787631830149</v>
      </c>
      <c r="N128" s="229">
        <v>2.9350901766450388</v>
      </c>
      <c r="O128" s="229">
        <v>2.3083968302505631</v>
      </c>
      <c r="P128" s="229">
        <v>2.5570565627698909</v>
      </c>
      <c r="Q128" s="229">
        <v>1.2560355283255169</v>
      </c>
      <c r="R128" s="229">
        <v>0.34846579328566529</v>
      </c>
      <c r="S128" s="229">
        <v>0.98489217772956683</v>
      </c>
      <c r="T128" s="229">
        <v>1.4379065567634171</v>
      </c>
      <c r="U128" s="229">
        <v>2.319014227862187</v>
      </c>
      <c r="V128" s="229">
        <v>3.2682966570268488</v>
      </c>
      <c r="W128" s="229">
        <v>3.8220066566468511</v>
      </c>
      <c r="X128" s="229">
        <v>5.1606360991025744</v>
      </c>
      <c r="Y128" s="229">
        <v>4.1049238769454899</v>
      </c>
      <c r="DA128" s="73" t="s">
        <v>1105</v>
      </c>
    </row>
    <row r="129" spans="1:105" ht="12" customHeight="1" x14ac:dyDescent="0.25">
      <c r="A129" s="64" t="s">
        <v>35</v>
      </c>
      <c r="B129" s="229">
        <v>1.627816434063593</v>
      </c>
      <c r="C129" s="229">
        <v>2.152662004062293</v>
      </c>
      <c r="D129" s="229">
        <v>2.2094926968261359</v>
      </c>
      <c r="E129" s="229">
        <v>2.0702681822468278</v>
      </c>
      <c r="F129" s="229">
        <v>1.8454673954695771</v>
      </c>
      <c r="G129" s="229">
        <v>2.586075432866398</v>
      </c>
      <c r="H129" s="229">
        <v>2.9485749981206122</v>
      </c>
      <c r="I129" s="229">
        <v>3.4947915181302429</v>
      </c>
      <c r="J129" s="229">
        <v>2.3437170872927369</v>
      </c>
      <c r="K129" s="229">
        <v>1.9363436538812331</v>
      </c>
      <c r="L129" s="229">
        <v>2.5960758699890039</v>
      </c>
      <c r="M129" s="229">
        <v>2.4152306820844629</v>
      </c>
      <c r="N129" s="229">
        <v>3.1469932802644802</v>
      </c>
      <c r="O129" s="229">
        <v>3.4716635778236959</v>
      </c>
      <c r="P129" s="229">
        <v>3.1976266293735889</v>
      </c>
      <c r="Q129" s="229">
        <v>2.4907148376705299</v>
      </c>
      <c r="R129" s="229">
        <v>2.8815846065794171</v>
      </c>
      <c r="S129" s="229">
        <v>3.4128884719551729</v>
      </c>
      <c r="T129" s="229">
        <v>3.4913483711958122</v>
      </c>
      <c r="U129" s="229">
        <v>4.026947244529536</v>
      </c>
      <c r="V129" s="229">
        <v>4.4988202314798533</v>
      </c>
      <c r="W129" s="229">
        <v>4.3648597395593098</v>
      </c>
      <c r="X129" s="229">
        <v>4.8715376943324307</v>
      </c>
      <c r="Y129" s="229">
        <v>4.3388270793388974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5.8854881735133542E-2</v>
      </c>
      <c r="E130" s="229">
        <v>4.9017586528911368E-2</v>
      </c>
      <c r="F130" s="229">
        <v>1.571918201413312E-2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1.2580472920242971</v>
      </c>
      <c r="M130" s="229">
        <v>1.430780771181936</v>
      </c>
      <c r="N130" s="229">
        <v>1.2980149682934701</v>
      </c>
      <c r="O130" s="229">
        <v>1.325311845842841</v>
      </c>
      <c r="P130" s="229">
        <v>1.3915690643485681</v>
      </c>
      <c r="Q130" s="229">
        <v>1.0452807366014989</v>
      </c>
      <c r="R130" s="229">
        <v>1.2567194046867649</v>
      </c>
      <c r="S130" s="229">
        <v>1.068147299924723</v>
      </c>
      <c r="T130" s="229">
        <v>1.276015898069871</v>
      </c>
      <c r="U130" s="229">
        <v>1.0894956856479789</v>
      </c>
      <c r="V130" s="229">
        <v>0.95869361014877053</v>
      </c>
      <c r="W130" s="229">
        <v>1.246916401083378</v>
      </c>
      <c r="X130" s="229">
        <v>1.4617642030005731</v>
      </c>
      <c r="Y130" s="229">
        <v>1.5359098036931009</v>
      </c>
      <c r="DA130" s="73" t="s">
        <v>1107</v>
      </c>
    </row>
    <row r="131" spans="1:105" ht="12" customHeight="1" x14ac:dyDescent="0.25">
      <c r="A131" s="64" t="s">
        <v>38</v>
      </c>
      <c r="B131" s="229">
        <v>0.1136423955149953</v>
      </c>
      <c r="C131" s="229">
        <v>0.35390015696579841</v>
      </c>
      <c r="D131" s="229">
        <v>0.16229608169528659</v>
      </c>
      <c r="E131" s="229">
        <v>0.17281904247483529</v>
      </c>
      <c r="F131" s="229">
        <v>8.5089947522248008E-2</v>
      </c>
      <c r="G131" s="229">
        <v>8.4086418180574815E-2</v>
      </c>
      <c r="H131" s="229">
        <v>8.8132493170377413E-2</v>
      </c>
      <c r="I131" s="229">
        <v>0.1919500342224385</v>
      </c>
      <c r="J131" s="229">
        <v>0.18527682404884879</v>
      </c>
      <c r="K131" s="229">
        <v>0.1263253210209461</v>
      </c>
      <c r="L131" s="229">
        <v>0.1078338898358978</v>
      </c>
      <c r="M131" s="229">
        <v>0.15421209512240899</v>
      </c>
      <c r="N131" s="229">
        <v>0.15852106032517449</v>
      </c>
      <c r="O131" s="229">
        <v>0.2074156367918599</v>
      </c>
      <c r="P131" s="229">
        <v>0.15287111862537101</v>
      </c>
      <c r="Q131" s="229">
        <v>0.1126961484460447</v>
      </c>
      <c r="R131" s="229">
        <v>0.1619006549018713</v>
      </c>
      <c r="S131" s="229">
        <v>0.12125293361417851</v>
      </c>
      <c r="T131" s="229">
        <v>0.1259606376805347</v>
      </c>
      <c r="U131" s="229">
        <v>0.119823708745269</v>
      </c>
      <c r="V131" s="229">
        <v>0.1154677546984515</v>
      </c>
      <c r="W131" s="229">
        <v>0.13715953468025149</v>
      </c>
      <c r="X131" s="229">
        <v>0.14074335697636731</v>
      </c>
      <c r="Y131" s="229">
        <v>0.20356787495449349</v>
      </c>
      <c r="DA131" s="73" t="s">
        <v>1108</v>
      </c>
    </row>
    <row r="132" spans="1:105" ht="12" customHeight="1" x14ac:dyDescent="0.25">
      <c r="A132" s="64" t="s">
        <v>39</v>
      </c>
      <c r="B132" s="229">
        <v>4.7303973367415866</v>
      </c>
      <c r="C132" s="229">
        <v>5.1209992685460053</v>
      </c>
      <c r="D132" s="229">
        <v>5.0175263401688497</v>
      </c>
      <c r="E132" s="229">
        <v>4.1523551665356653</v>
      </c>
      <c r="F132" s="229">
        <v>3.7882777231397862</v>
      </c>
      <c r="G132" s="229">
        <v>4.4888370395939008</v>
      </c>
      <c r="H132" s="229">
        <v>4.6209379257740384</v>
      </c>
      <c r="I132" s="229">
        <v>5.5908810870351866</v>
      </c>
      <c r="J132" s="229">
        <v>5.6362979580995312</v>
      </c>
      <c r="K132" s="229">
        <v>5.0555253438810857</v>
      </c>
      <c r="L132" s="229">
        <v>8.3816323071112055</v>
      </c>
      <c r="M132" s="229">
        <v>8.1211318399768313</v>
      </c>
      <c r="N132" s="229">
        <v>8.2776346140528947</v>
      </c>
      <c r="O132" s="229">
        <v>8.4114828402049735</v>
      </c>
      <c r="P132" s="229">
        <v>9.2981071844133503</v>
      </c>
      <c r="Q132" s="229">
        <v>6.5027800223910326</v>
      </c>
      <c r="R132" s="229">
        <v>7.3922371242650051</v>
      </c>
      <c r="S132" s="229">
        <v>6.1927659713036904</v>
      </c>
      <c r="T132" s="229">
        <v>6.8719475255541367</v>
      </c>
      <c r="U132" s="229">
        <v>6.781887121194992</v>
      </c>
      <c r="V132" s="229">
        <v>6.3304824584062436</v>
      </c>
      <c r="W132" s="229">
        <v>6.8874544419871144</v>
      </c>
      <c r="X132" s="229">
        <v>7.5756006193014542</v>
      </c>
      <c r="Y132" s="229">
        <v>7.3994323761242669</v>
      </c>
      <c r="DA132" s="73" t="s">
        <v>1109</v>
      </c>
    </row>
    <row r="133" spans="1:105" ht="12" customHeight="1" x14ac:dyDescent="0.25">
      <c r="A133" s="60" t="s">
        <v>1064</v>
      </c>
      <c r="B133" s="262">
        <v>8.4308290059710612E-3</v>
      </c>
      <c r="C133" s="262">
        <v>1.135335259537496E-2</v>
      </c>
      <c r="D133" s="262">
        <v>1.0635736893930671E-2</v>
      </c>
      <c r="E133" s="262">
        <v>1.0492739812055819E-2</v>
      </c>
      <c r="F133" s="262">
        <v>8.8921466974833368E-3</v>
      </c>
      <c r="G133" s="262">
        <v>1.062276776585947E-2</v>
      </c>
      <c r="H133" s="262">
        <v>1.200470151608869E-2</v>
      </c>
      <c r="I133" s="262">
        <v>1.4474373952996391E-2</v>
      </c>
      <c r="J133" s="262">
        <v>1.359925775631835E-2</v>
      </c>
      <c r="K133" s="262">
        <v>1.154490732998056E-2</v>
      </c>
      <c r="L133" s="262">
        <v>1.9334297245074381E-2</v>
      </c>
      <c r="M133" s="262">
        <v>1.876753456898932E-2</v>
      </c>
      <c r="N133" s="262">
        <v>1.9642707676967582E-2</v>
      </c>
      <c r="O133" s="262">
        <v>1.9190526922487419E-2</v>
      </c>
      <c r="P133" s="262">
        <v>2.3594754122144471E-2</v>
      </c>
      <c r="Q133" s="262">
        <v>1.607793275179142E-2</v>
      </c>
      <c r="R133" s="262">
        <v>1.7642506427424851E-2</v>
      </c>
      <c r="S133" s="262">
        <v>1.6256197111533761E-2</v>
      </c>
      <c r="T133" s="262">
        <v>1.6945916949595689E-2</v>
      </c>
      <c r="U133" s="262">
        <v>1.7399117872595911E-2</v>
      </c>
      <c r="V133" s="262">
        <v>1.549973399837239E-2</v>
      </c>
      <c r="W133" s="262">
        <v>1.7145374697004761E-2</v>
      </c>
      <c r="X133" s="262">
        <v>1.9551754105981371E-2</v>
      </c>
      <c r="Y133" s="262">
        <v>2.275254025735279E-2</v>
      </c>
      <c r="DA133" s="72" t="s">
        <v>1110</v>
      </c>
    </row>
    <row r="134" spans="1:105" ht="12" customHeight="1" x14ac:dyDescent="0.25">
      <c r="A134" s="57" t="s">
        <v>1010</v>
      </c>
      <c r="B134" s="261">
        <v>9.3421417631431876</v>
      </c>
      <c r="C134" s="261">
        <v>8.2711997540298281</v>
      </c>
      <c r="D134" s="261">
        <v>8.5191547241803764</v>
      </c>
      <c r="E134" s="261">
        <v>9.3036891551994199</v>
      </c>
      <c r="F134" s="261">
        <v>10.12789265391531</v>
      </c>
      <c r="G134" s="261">
        <v>11.46507281998039</v>
      </c>
      <c r="H134" s="261">
        <v>11.817286749850609</v>
      </c>
      <c r="I134" s="261">
        <v>10.3531626639218</v>
      </c>
      <c r="J134" s="261">
        <v>9.8667643085335559</v>
      </c>
      <c r="K134" s="261">
        <v>11.181038669357511</v>
      </c>
      <c r="L134" s="261">
        <v>10.15382729712042</v>
      </c>
      <c r="M134" s="261">
        <v>9.2219418591689735</v>
      </c>
      <c r="N134" s="261">
        <v>9.4716159185037263</v>
      </c>
      <c r="O134" s="261">
        <v>9.6594029040040237</v>
      </c>
      <c r="P134" s="261">
        <v>9.9173036850484042</v>
      </c>
      <c r="Q134" s="261">
        <v>6.9491203321118054</v>
      </c>
      <c r="R134" s="261">
        <v>7.9951393186937638</v>
      </c>
      <c r="S134" s="261">
        <v>8.8109885619656634</v>
      </c>
      <c r="T134" s="261">
        <v>9.3891259170978163</v>
      </c>
      <c r="U134" s="261">
        <v>9.5573214326229206</v>
      </c>
      <c r="V134" s="261">
        <v>9.7287588352703658</v>
      </c>
      <c r="W134" s="261">
        <v>10.185275804489599</v>
      </c>
      <c r="X134" s="261">
        <v>11.311410487286251</v>
      </c>
      <c r="Y134" s="261">
        <v>11.87450490909173</v>
      </c>
      <c r="DA134" s="70" t="s">
        <v>1111</v>
      </c>
    </row>
    <row r="135" spans="1:105" ht="12" customHeight="1" x14ac:dyDescent="0.25">
      <c r="A135" s="60" t="s">
        <v>1012</v>
      </c>
      <c r="B135" s="262">
        <v>9.3211602751669869</v>
      </c>
      <c r="C135" s="262">
        <v>8.2068233229132108</v>
      </c>
      <c r="D135" s="262">
        <v>8.4694541188348538</v>
      </c>
      <c r="E135" s="262">
        <v>9.2646636563513276</v>
      </c>
      <c r="F135" s="262">
        <v>10.107385955904499</v>
      </c>
      <c r="G135" s="262">
        <v>11.43818550987729</v>
      </c>
      <c r="H135" s="262">
        <v>11.781519482192429</v>
      </c>
      <c r="I135" s="262">
        <v>10.27170257301273</v>
      </c>
      <c r="J135" s="262">
        <v>9.7901539198230108</v>
      </c>
      <c r="K135" s="262">
        <v>11.14444292361611</v>
      </c>
      <c r="L135" s="262">
        <v>9.8999949900548962</v>
      </c>
      <c r="M135" s="262">
        <v>8.9334107786600043</v>
      </c>
      <c r="N135" s="262">
        <v>9.1677193504038001</v>
      </c>
      <c r="O135" s="262">
        <v>9.3943485191273162</v>
      </c>
      <c r="P135" s="262">
        <v>9.4250810281779351</v>
      </c>
      <c r="Q135" s="262">
        <v>6.6347445879039988</v>
      </c>
      <c r="R135" s="262">
        <v>7.6926762950008083</v>
      </c>
      <c r="S135" s="262">
        <v>8.6345923188759492</v>
      </c>
      <c r="T135" s="262">
        <v>9.2084336913541378</v>
      </c>
      <c r="U135" s="262">
        <v>9.3674883576549313</v>
      </c>
      <c r="V135" s="262">
        <v>9.5993406473962395</v>
      </c>
      <c r="W135" s="262">
        <v>10.020918466347901</v>
      </c>
      <c r="X135" s="262">
        <v>11.112354395738061</v>
      </c>
      <c r="Y135" s="262">
        <v>11.59788316293792</v>
      </c>
      <c r="DA135" s="72" t="s">
        <v>1112</v>
      </c>
    </row>
    <row r="136" spans="1:105" ht="12" customHeight="1" x14ac:dyDescent="0.25">
      <c r="A136" s="59" t="s">
        <v>28</v>
      </c>
      <c r="B136" s="230">
        <v>7.6690489496545</v>
      </c>
      <c r="C136" s="230">
        <v>6.2111567562598742</v>
      </c>
      <c r="D136" s="230">
        <v>6.5154427150736716</v>
      </c>
      <c r="E136" s="230">
        <v>7.582380062590337</v>
      </c>
      <c r="F136" s="230">
        <v>7.4976106143363124</v>
      </c>
      <c r="G136" s="230">
        <v>8.2405315985996062</v>
      </c>
      <c r="H136" s="230">
        <v>9.1044985238113423</v>
      </c>
      <c r="I136" s="230">
        <v>6.9395571585335594</v>
      </c>
      <c r="J136" s="230">
        <v>7.3160019013516591</v>
      </c>
      <c r="K136" s="230">
        <v>9.3141812010659155</v>
      </c>
      <c r="L136" s="230">
        <v>6.0827913990958278</v>
      </c>
      <c r="M136" s="230">
        <v>5.5516169953509946</v>
      </c>
      <c r="N136" s="230">
        <v>5.1232544687717123</v>
      </c>
      <c r="O136" s="230">
        <v>5.2342135756952306</v>
      </c>
      <c r="P136" s="230">
        <v>5.3224221025641913</v>
      </c>
      <c r="Q136" s="230">
        <v>3.5824438322581451</v>
      </c>
      <c r="R136" s="230">
        <v>4.421391571507125</v>
      </c>
      <c r="S136" s="230">
        <v>5.1259066130844202</v>
      </c>
      <c r="T136" s="230">
        <v>5.459630646071564</v>
      </c>
      <c r="U136" s="230">
        <v>4.9679739058459722</v>
      </c>
      <c r="V136" s="230">
        <v>4.6502770259870516</v>
      </c>
      <c r="W136" s="230">
        <v>4.9034410128550672</v>
      </c>
      <c r="X136" s="230">
        <v>5.1588029587979367</v>
      </c>
      <c r="Y136" s="230">
        <v>6.7496794771211999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8.4960397880321059E-2</v>
      </c>
      <c r="Q137" s="295">
        <v>4.0344355791295021E-2</v>
      </c>
      <c r="R137" s="295">
        <v>7.0231610144675244E-2</v>
      </c>
      <c r="S137" s="295">
        <v>0.1311373149464814</v>
      </c>
      <c r="T137" s="295">
        <v>0.12399955234285159</v>
      </c>
      <c r="U137" s="295">
        <v>0.1289237404543111</v>
      </c>
      <c r="V137" s="295">
        <v>8.5174531090858499E-2</v>
      </c>
      <c r="W137" s="295">
        <v>0.1117555657051124</v>
      </c>
      <c r="X137" s="295">
        <v>7.7312695952777441E-2</v>
      </c>
      <c r="Y137" s="295">
        <v>0.14114360186672251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1115</v>
      </c>
    </row>
    <row r="139" spans="1:105" ht="12" customHeight="1" x14ac:dyDescent="0.25">
      <c r="A139" s="59" t="s">
        <v>32</v>
      </c>
      <c r="B139" s="295">
        <v>0.38561923263615711</v>
      </c>
      <c r="C139" s="295">
        <v>0.19560051663785399</v>
      </c>
      <c r="D139" s="295">
        <v>0.1521140352464114</v>
      </c>
      <c r="E139" s="295">
        <v>0.12051569507500701</v>
      </c>
      <c r="F139" s="295">
        <v>1.275588141628341</v>
      </c>
      <c r="G139" s="295">
        <v>1.3149391684830709</v>
      </c>
      <c r="H139" s="295">
        <v>0.5337513326332407</v>
      </c>
      <c r="I139" s="295">
        <v>0.57914494608416356</v>
      </c>
      <c r="J139" s="295">
        <v>0.59306707272689607</v>
      </c>
      <c r="K139" s="295">
        <v>0.3719663492561629</v>
      </c>
      <c r="L139" s="295">
        <v>0.62011486196978516</v>
      </c>
      <c r="M139" s="295">
        <v>0.25260499556323651</v>
      </c>
      <c r="N139" s="295">
        <v>0.12684404094117441</v>
      </c>
      <c r="O139" s="295">
        <v>2.163004955436337E-2</v>
      </c>
      <c r="P139" s="295">
        <v>2.5539328371037871E-2</v>
      </c>
      <c r="Q139" s="295">
        <v>3.6383370052364188E-2</v>
      </c>
      <c r="R139" s="295">
        <v>4.2223628849719252E-2</v>
      </c>
      <c r="S139" s="295">
        <v>3.3788641600450718E-2</v>
      </c>
      <c r="T139" s="295">
        <v>1.863730257953106E-2</v>
      </c>
      <c r="U139" s="295">
        <v>0</v>
      </c>
      <c r="V139" s="295">
        <v>1.9204391675262309E-2</v>
      </c>
      <c r="W139" s="295">
        <v>4.0313055970163991E-2</v>
      </c>
      <c r="X139" s="295">
        <v>4.6480816438020482E-2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1.266492092876329</v>
      </c>
      <c r="C140" s="295">
        <v>1.800066050015483</v>
      </c>
      <c r="D140" s="295">
        <v>1.8018973685147699</v>
      </c>
      <c r="E140" s="295">
        <v>1.561767898685984</v>
      </c>
      <c r="F140" s="295">
        <v>1.3341871999398429</v>
      </c>
      <c r="G140" s="295">
        <v>1.88271474279461</v>
      </c>
      <c r="H140" s="295">
        <v>2.1432696257478461</v>
      </c>
      <c r="I140" s="295">
        <v>2.7530004683950038</v>
      </c>
      <c r="J140" s="295">
        <v>1.8810849457444561</v>
      </c>
      <c r="K140" s="295">
        <v>1.4582953732940369</v>
      </c>
      <c r="L140" s="295">
        <v>3.197088728989284</v>
      </c>
      <c r="M140" s="295">
        <v>3.129188787745774</v>
      </c>
      <c r="N140" s="295">
        <v>3.9176208406909132</v>
      </c>
      <c r="O140" s="295">
        <v>4.1385048938777222</v>
      </c>
      <c r="P140" s="295">
        <v>3.9921591993623848</v>
      </c>
      <c r="Q140" s="295">
        <v>2.9755730298021952</v>
      </c>
      <c r="R140" s="295">
        <v>3.158829484499289</v>
      </c>
      <c r="S140" s="295">
        <v>3.343759749244597</v>
      </c>
      <c r="T140" s="295">
        <v>3.606166190360192</v>
      </c>
      <c r="U140" s="295">
        <v>4.2705907113546484</v>
      </c>
      <c r="V140" s="295">
        <v>4.8446846986430661</v>
      </c>
      <c r="W140" s="295">
        <v>4.9654088318175553</v>
      </c>
      <c r="X140" s="295">
        <v>5.8297579245493258</v>
      </c>
      <c r="Y140" s="295">
        <v>4.7070600839499948</v>
      </c>
      <c r="DA140" s="122" t="s">
        <v>1117</v>
      </c>
    </row>
    <row r="141" spans="1:105" ht="12" customHeight="1" x14ac:dyDescent="0.25">
      <c r="A141" s="60" t="s">
        <v>1019</v>
      </c>
      <c r="B141" s="262">
        <v>2.0981487976201078E-2</v>
      </c>
      <c r="C141" s="262">
        <v>6.4376431116618005E-2</v>
      </c>
      <c r="D141" s="262">
        <v>4.9700605345523133E-2</v>
      </c>
      <c r="E141" s="262">
        <v>3.9025498848092269E-2</v>
      </c>
      <c r="F141" s="262">
        <v>2.0506698010815391E-2</v>
      </c>
      <c r="G141" s="262">
        <v>2.6887310103101039E-2</v>
      </c>
      <c r="H141" s="262">
        <v>3.5767267658184082E-2</v>
      </c>
      <c r="I141" s="262">
        <v>8.1460090909069791E-2</v>
      </c>
      <c r="J141" s="262">
        <v>7.661038871054518E-2</v>
      </c>
      <c r="K141" s="262">
        <v>3.6595745741394951E-2</v>
      </c>
      <c r="L141" s="262">
        <v>0.25383230706552712</v>
      </c>
      <c r="M141" s="262">
        <v>0.28853108050896947</v>
      </c>
      <c r="N141" s="262">
        <v>0.30389656809992671</v>
      </c>
      <c r="O141" s="262">
        <v>0.26505438487670802</v>
      </c>
      <c r="P141" s="262">
        <v>0.49222265687046829</v>
      </c>
      <c r="Q141" s="262">
        <v>0.31437574420780662</v>
      </c>
      <c r="R141" s="262">
        <v>0.3024630236929553</v>
      </c>
      <c r="S141" s="262">
        <v>0.17639624308971341</v>
      </c>
      <c r="T141" s="262">
        <v>0.18069222574367769</v>
      </c>
      <c r="U141" s="262">
        <v>0.1898330749679901</v>
      </c>
      <c r="V141" s="262">
        <v>0.1294181878741259</v>
      </c>
      <c r="W141" s="262">
        <v>0.1643573381417065</v>
      </c>
      <c r="X141" s="262">
        <v>0.19905609154819401</v>
      </c>
      <c r="Y141" s="262">
        <v>0.27662174615381041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5.3348644174170099</v>
      </c>
      <c r="C142" s="261">
        <f t="shared" si="5"/>
        <v>5.1675282554204172</v>
      </c>
      <c r="D142" s="261">
        <f t="shared" si="5"/>
        <v>5.2634339298476371</v>
      </c>
      <c r="E142" s="261">
        <f t="shared" si="5"/>
        <v>5.5158929598720228</v>
      </c>
      <c r="F142" s="261">
        <f t="shared" si="5"/>
        <v>5.7494831004016769</v>
      </c>
      <c r="G142" s="261">
        <f t="shared" si="5"/>
        <v>6.7596690645997146</v>
      </c>
      <c r="H142" s="261">
        <f t="shared" si="5"/>
        <v>7.0803645336398429</v>
      </c>
      <c r="I142" s="261">
        <f t="shared" si="5"/>
        <v>6.6474610096929414</v>
      </c>
      <c r="J142" s="261">
        <f t="shared" si="5"/>
        <v>6.0501933640769963</v>
      </c>
      <c r="K142" s="261">
        <f t="shared" si="5"/>
        <v>6.3451539456267874</v>
      </c>
      <c r="L142" s="261">
        <f t="shared" si="5"/>
        <v>7.1263343145009861</v>
      </c>
      <c r="M142" s="261">
        <f t="shared" si="5"/>
        <v>6.6500245311934965</v>
      </c>
      <c r="N142" s="261">
        <f t="shared" si="5"/>
        <v>6.9426468212854422</v>
      </c>
      <c r="O142" s="261">
        <f t="shared" si="5"/>
        <v>7.0086536463099547</v>
      </c>
      <c r="P142" s="261">
        <f t="shared" si="5"/>
        <v>7.5473067479597447</v>
      </c>
      <c r="Q142" s="261">
        <f t="shared" si="5"/>
        <v>5.2354999107694029</v>
      </c>
      <c r="R142" s="261">
        <f t="shared" si="5"/>
        <v>5.8666332043148168</v>
      </c>
      <c r="S142" s="261">
        <f t="shared" si="5"/>
        <v>6.149544235320958</v>
      </c>
      <c r="T142" s="261">
        <f t="shared" si="5"/>
        <v>6.5587676931509282</v>
      </c>
      <c r="U142" s="261">
        <f t="shared" si="5"/>
        <v>6.8001631588296982</v>
      </c>
      <c r="V142" s="261">
        <f t="shared" si="5"/>
        <v>6.9208959422800529</v>
      </c>
      <c r="W142" s="261">
        <f t="shared" si="5"/>
        <v>7.2863838632221087</v>
      </c>
      <c r="X142" s="261">
        <f t="shared" si="5"/>
        <v>8.2001576874361159</v>
      </c>
      <c r="Y142" s="261">
        <f t="shared" si="5"/>
        <v>8.4422240583216599</v>
      </c>
      <c r="DA142" s="70"/>
    </row>
    <row r="143" spans="1:105" ht="12" customHeight="1" x14ac:dyDescent="0.25">
      <c r="A143" s="60" t="s">
        <v>1022</v>
      </c>
      <c r="B143" s="262">
        <v>2.9534175447686501</v>
      </c>
      <c r="C143" s="262">
        <v>2.539728073380247</v>
      </c>
      <c r="D143" s="262">
        <v>2.7482529669280589</v>
      </c>
      <c r="E143" s="262">
        <v>2.914477277407804</v>
      </c>
      <c r="F143" s="262">
        <v>3.2415302035042468</v>
      </c>
      <c r="G143" s="262">
        <v>3.918754364746516</v>
      </c>
      <c r="H143" s="262">
        <v>4.0517350510999623</v>
      </c>
      <c r="I143" s="262">
        <v>3.4961298106504821</v>
      </c>
      <c r="J143" s="262">
        <v>2.859179678646854</v>
      </c>
      <c r="K143" s="262">
        <v>3.276033140979798</v>
      </c>
      <c r="L143" s="262">
        <v>2.6330442521789621</v>
      </c>
      <c r="M143" s="262">
        <v>2.303914880682997</v>
      </c>
      <c r="N143" s="262">
        <v>2.6409421465795</v>
      </c>
      <c r="O143" s="262">
        <v>2.892098260442455</v>
      </c>
      <c r="P143" s="262">
        <v>2.3248335021193891</v>
      </c>
      <c r="Q143" s="262">
        <v>1.7544589819530509</v>
      </c>
      <c r="R143" s="262">
        <v>2.0675724442312391</v>
      </c>
      <c r="S143" s="262">
        <v>2.7608973762510352</v>
      </c>
      <c r="T143" s="262">
        <v>2.9738052733232161</v>
      </c>
      <c r="U143" s="262">
        <v>3.217150681063397</v>
      </c>
      <c r="V143" s="262">
        <v>3.7233985723221901</v>
      </c>
      <c r="W143" s="262">
        <v>3.7081679600211448</v>
      </c>
      <c r="X143" s="262">
        <v>4.1322635125554044</v>
      </c>
      <c r="Y143" s="262">
        <v>3.6219271809039868</v>
      </c>
      <c r="DA143" s="72" t="s">
        <v>1119</v>
      </c>
    </row>
    <row r="144" spans="1:105" ht="12" customHeight="1" x14ac:dyDescent="0.25">
      <c r="A144" s="60" t="s">
        <v>1024</v>
      </c>
      <c r="B144" s="262">
        <v>1.892165533642671</v>
      </c>
      <c r="C144" s="262">
        <v>1.7195077926053599</v>
      </c>
      <c r="D144" s="262">
        <v>1.757147578301564</v>
      </c>
      <c r="E144" s="262">
        <v>1.873145305489732</v>
      </c>
      <c r="F144" s="262">
        <v>2.0097238554316168</v>
      </c>
      <c r="G144" s="262">
        <v>2.2812719593580448</v>
      </c>
      <c r="H144" s="262">
        <v>2.3524686751838209</v>
      </c>
      <c r="I144" s="262">
        <v>2.1168415377619718</v>
      </c>
      <c r="J144" s="262">
        <v>2.026564057198498</v>
      </c>
      <c r="K144" s="262">
        <v>2.247004256359026</v>
      </c>
      <c r="L144" s="262">
        <v>2.4027891291574281</v>
      </c>
      <c r="M144" s="262">
        <v>2.2217538029905528</v>
      </c>
      <c r="N144" s="262">
        <v>2.2530805542705861</v>
      </c>
      <c r="O144" s="262">
        <v>2.264284227366312</v>
      </c>
      <c r="P144" s="262">
        <v>2.3560151061513102</v>
      </c>
      <c r="Q144" s="262">
        <v>1.6274169625773971</v>
      </c>
      <c r="R144" s="262">
        <v>1.8193267597041869</v>
      </c>
      <c r="S144" s="262">
        <v>1.9321668448076761</v>
      </c>
      <c r="T144" s="262">
        <v>2.094893838957935</v>
      </c>
      <c r="U144" s="262">
        <v>2.152948939254308</v>
      </c>
      <c r="V144" s="262">
        <v>2.2028495735842162</v>
      </c>
      <c r="W144" s="262">
        <v>2.3507950886527551</v>
      </c>
      <c r="X144" s="262">
        <v>2.6569398356058471</v>
      </c>
      <c r="Y144" s="262">
        <v>2.6917839556475158</v>
      </c>
      <c r="DA144" s="72" t="s">
        <v>1120</v>
      </c>
    </row>
    <row r="145" spans="1:105" ht="12" customHeight="1" x14ac:dyDescent="0.25">
      <c r="A145" s="64" t="s">
        <v>28</v>
      </c>
      <c r="B145" s="229">
        <v>1.1085667052548811</v>
      </c>
      <c r="C145" s="229">
        <v>0.83536691209280345</v>
      </c>
      <c r="D145" s="229">
        <v>0.89851188307206542</v>
      </c>
      <c r="E145" s="229">
        <v>1.130402319827337</v>
      </c>
      <c r="F145" s="229">
        <v>1.1663526053181501</v>
      </c>
      <c r="G145" s="229">
        <v>1.2730025373154821</v>
      </c>
      <c r="H145" s="229">
        <v>1.408668406393689</v>
      </c>
      <c r="I145" s="229">
        <v>0.99075008896408612</v>
      </c>
      <c r="J145" s="229">
        <v>1.025151291728732</v>
      </c>
      <c r="K145" s="229">
        <v>1.390909893392716</v>
      </c>
      <c r="L145" s="229">
        <v>0.55549862630820457</v>
      </c>
      <c r="M145" s="229">
        <v>0.48190754217953702</v>
      </c>
      <c r="N145" s="229">
        <v>0.46284621526034142</v>
      </c>
      <c r="O145" s="229">
        <v>0.49381351821060659</v>
      </c>
      <c r="P145" s="229">
        <v>0.47945360590112968</v>
      </c>
      <c r="Q145" s="229">
        <v>0.33724860296632508</v>
      </c>
      <c r="R145" s="229">
        <v>0.45360887855138399</v>
      </c>
      <c r="S145" s="229">
        <v>0.58840329426350513</v>
      </c>
      <c r="T145" s="229">
        <v>0.59446745845420301</v>
      </c>
      <c r="U145" s="229">
        <v>0.5268471925037802</v>
      </c>
      <c r="V145" s="229">
        <v>0.48565663051968738</v>
      </c>
      <c r="W145" s="229">
        <v>0.48476762788327749</v>
      </c>
      <c r="X145" s="229">
        <v>0.48482148914032169</v>
      </c>
      <c r="Y145" s="229">
        <v>0.69971812708894299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7.6533894414142524E-3</v>
      </c>
      <c r="Q147" s="229">
        <v>3.797987704838406E-3</v>
      </c>
      <c r="R147" s="229">
        <v>7.2053518448547569E-3</v>
      </c>
      <c r="S147" s="229">
        <v>1.5053264512938491E-2</v>
      </c>
      <c r="T147" s="229">
        <v>1.3501590768553919E-2</v>
      </c>
      <c r="U147" s="229">
        <v>1.367219554545417E-2</v>
      </c>
      <c r="V147" s="229">
        <v>8.895292806109888E-3</v>
      </c>
      <c r="W147" s="229">
        <v>1.1048461753204E-2</v>
      </c>
      <c r="X147" s="229">
        <v>7.2658050095428433E-3</v>
      </c>
      <c r="Y147" s="229">
        <v>1.463191505367495E-2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1124</v>
      </c>
    </row>
    <row r="149" spans="1:105" ht="12" customHeight="1" x14ac:dyDescent="0.25">
      <c r="A149" s="64" t="s">
        <v>32</v>
      </c>
      <c r="B149" s="229">
        <v>5.5741545661361198E-2</v>
      </c>
      <c r="C149" s="229">
        <v>2.6307209107682149E-2</v>
      </c>
      <c r="D149" s="229">
        <v>2.0977280321218861E-2</v>
      </c>
      <c r="E149" s="229">
        <v>1.7966815190460381E-2</v>
      </c>
      <c r="F149" s="229">
        <v>0.19843462521997751</v>
      </c>
      <c r="G149" s="229">
        <v>0.20313263505705439</v>
      </c>
      <c r="H149" s="229">
        <v>8.2583201829794159E-2</v>
      </c>
      <c r="I149" s="229">
        <v>8.268364879024015E-2</v>
      </c>
      <c r="J149" s="229">
        <v>8.3103241891644142E-2</v>
      </c>
      <c r="K149" s="229">
        <v>5.5546662022246167E-2</v>
      </c>
      <c r="L149" s="229">
        <v>5.6630736018453857E-2</v>
      </c>
      <c r="M149" s="229">
        <v>2.1927350654069349E-2</v>
      </c>
      <c r="N149" s="229">
        <v>1.1459373067609061E-2</v>
      </c>
      <c r="O149" s="229">
        <v>2.0406524714825401E-3</v>
      </c>
      <c r="P149" s="229">
        <v>2.3006298342793728E-3</v>
      </c>
      <c r="Q149" s="229">
        <v>3.4251034477858879E-3</v>
      </c>
      <c r="R149" s="229">
        <v>4.3318970105066497E-3</v>
      </c>
      <c r="S149" s="229">
        <v>3.8786012947728838E-3</v>
      </c>
      <c r="T149" s="229">
        <v>2.0293075878434741E-3</v>
      </c>
      <c r="U149" s="229">
        <v>0</v>
      </c>
      <c r="V149" s="229">
        <v>2.0056310839263532E-3</v>
      </c>
      <c r="W149" s="229">
        <v>3.9854592854586899E-3</v>
      </c>
      <c r="X149" s="229">
        <v>4.3682417843673438E-3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0.40243802966379699</v>
      </c>
      <c r="M150" s="229">
        <v>0.35469071577116179</v>
      </c>
      <c r="N150" s="229">
        <v>0.33009490718403622</v>
      </c>
      <c r="O150" s="229">
        <v>0.25961384201710541</v>
      </c>
      <c r="P150" s="229">
        <v>0.28757935802731438</v>
      </c>
      <c r="Q150" s="229">
        <v>0.1412600316138789</v>
      </c>
      <c r="R150" s="229">
        <v>3.9190204310153368E-2</v>
      </c>
      <c r="S150" s="229">
        <v>0.1107658955697027</v>
      </c>
      <c r="T150" s="229">
        <v>0.16171415623648119</v>
      </c>
      <c r="U150" s="229">
        <v>0.26080792760501442</v>
      </c>
      <c r="V150" s="229">
        <v>0.36756897291801549</v>
      </c>
      <c r="W150" s="229">
        <v>0.4298419662269844</v>
      </c>
      <c r="X150" s="229">
        <v>0.5803909221252751</v>
      </c>
      <c r="Y150" s="229">
        <v>0.46166025048903508</v>
      </c>
      <c r="DA150" s="73" t="s">
        <v>1126</v>
      </c>
    </row>
    <row r="151" spans="1:105" ht="12" customHeight="1" x14ac:dyDescent="0.25">
      <c r="A151" s="64" t="s">
        <v>35</v>
      </c>
      <c r="B151" s="229">
        <v>0.1830723699702716</v>
      </c>
      <c r="C151" s="229">
        <v>0.2420991252956245</v>
      </c>
      <c r="D151" s="229">
        <v>0.24849058897274001</v>
      </c>
      <c r="E151" s="229">
        <v>0.23283270439274009</v>
      </c>
      <c r="F151" s="229">
        <v>0.2075504846379265</v>
      </c>
      <c r="G151" s="229">
        <v>0.29084296515847319</v>
      </c>
      <c r="H151" s="229">
        <v>0.33161147758749171</v>
      </c>
      <c r="I151" s="229">
        <v>0.39304171673641702</v>
      </c>
      <c r="J151" s="229">
        <v>0.26358613461064329</v>
      </c>
      <c r="K151" s="229">
        <v>0.2177708827450528</v>
      </c>
      <c r="L151" s="229">
        <v>0.29196766428698839</v>
      </c>
      <c r="M151" s="229">
        <v>0.27162891081663859</v>
      </c>
      <c r="N151" s="229">
        <v>0.35392658904439489</v>
      </c>
      <c r="O151" s="229">
        <v>0.39044063300495419</v>
      </c>
      <c r="P151" s="229">
        <v>0.35962106848750791</v>
      </c>
      <c r="Q151" s="229">
        <v>0.28011823612947417</v>
      </c>
      <c r="R151" s="229">
        <v>0.324077403420377</v>
      </c>
      <c r="S151" s="229">
        <v>0.3838304909143358</v>
      </c>
      <c r="T151" s="229">
        <v>0.39265448322761848</v>
      </c>
      <c r="U151" s="229">
        <v>0.45289060877762122</v>
      </c>
      <c r="V151" s="229">
        <v>0.50595980272247787</v>
      </c>
      <c r="W151" s="229">
        <v>0.49089393643369977</v>
      </c>
      <c r="X151" s="229">
        <v>0.54787747097171136</v>
      </c>
      <c r="Y151" s="229">
        <v>0.48796617338655779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6.6191140831976768E-3</v>
      </c>
      <c r="E152" s="229">
        <v>5.5127627097786716E-3</v>
      </c>
      <c r="F152" s="229">
        <v>1.7678577541679959E-3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0.14148628461172849</v>
      </c>
      <c r="M152" s="229">
        <v>0.1609127547842025</v>
      </c>
      <c r="N152" s="229">
        <v>0.14598124919353719</v>
      </c>
      <c r="O152" s="229">
        <v>0.1490511924384747</v>
      </c>
      <c r="P152" s="229">
        <v>0.15650281030253629</v>
      </c>
      <c r="Q152" s="229">
        <v>0.1175574946471096</v>
      </c>
      <c r="R152" s="229">
        <v>0.14133694376662559</v>
      </c>
      <c r="S152" s="229">
        <v>0.12012918261699169</v>
      </c>
      <c r="T152" s="229">
        <v>0.14350712383228689</v>
      </c>
      <c r="U152" s="229">
        <v>0.1225301287480242</v>
      </c>
      <c r="V152" s="229">
        <v>0.107819473751814</v>
      </c>
      <c r="W152" s="229">
        <v>0.140234448998208</v>
      </c>
      <c r="X152" s="229">
        <v>0.1643973063430601</v>
      </c>
      <c r="Y152" s="229">
        <v>0.17273609108414109</v>
      </c>
      <c r="DA152" s="73" t="s">
        <v>1128</v>
      </c>
    </row>
    <row r="153" spans="1:105" ht="12" customHeight="1" x14ac:dyDescent="0.25">
      <c r="A153" s="64" t="s">
        <v>38</v>
      </c>
      <c r="B153" s="229">
        <v>1.278079164251539E-2</v>
      </c>
      <c r="C153" s="229">
        <v>3.9801380003790257E-2</v>
      </c>
      <c r="D153" s="229">
        <v>1.8252628300768341E-2</v>
      </c>
      <c r="E153" s="229">
        <v>1.9436093050664668E-2</v>
      </c>
      <c r="F153" s="229">
        <v>9.5696406717413821E-3</v>
      </c>
      <c r="G153" s="229">
        <v>9.4567787475892898E-3</v>
      </c>
      <c r="H153" s="229">
        <v>9.9118205581769248E-3</v>
      </c>
      <c r="I153" s="229">
        <v>2.158765997542678E-2</v>
      </c>
      <c r="J153" s="229">
        <v>2.083715741492672E-2</v>
      </c>
      <c r="K153" s="229">
        <v>1.420717681835156E-2</v>
      </c>
      <c r="L153" s="229">
        <v>1.212753807018007E-2</v>
      </c>
      <c r="M153" s="229">
        <v>1.734346277710418E-2</v>
      </c>
      <c r="N153" s="229">
        <v>1.782807053463889E-2</v>
      </c>
      <c r="O153" s="229">
        <v>2.332699891816882E-2</v>
      </c>
      <c r="P153" s="229">
        <v>1.7192649859719911E-2</v>
      </c>
      <c r="Q153" s="229">
        <v>1.2674371968979E-2</v>
      </c>
      <c r="R153" s="229">
        <v>1.820815662773112E-2</v>
      </c>
      <c r="S153" s="229">
        <v>1.363671078512313E-2</v>
      </c>
      <c r="T153" s="229">
        <v>1.416616270765658E-2</v>
      </c>
      <c r="U153" s="229">
        <v>1.3475973014882941E-2</v>
      </c>
      <c r="V153" s="229">
        <v>1.2986080657154529E-2</v>
      </c>
      <c r="W153" s="229">
        <v>1.542564662235885E-2</v>
      </c>
      <c r="X153" s="229">
        <v>1.5828701185252279E-2</v>
      </c>
      <c r="Y153" s="229">
        <v>2.2894260395625862E-2</v>
      </c>
      <c r="DA153" s="73" t="s">
        <v>1129</v>
      </c>
    </row>
    <row r="154" spans="1:105" ht="12" customHeight="1" x14ac:dyDescent="0.25">
      <c r="A154" s="64" t="s">
        <v>39</v>
      </c>
      <c r="B154" s="229">
        <v>0.53200412111364137</v>
      </c>
      <c r="C154" s="229">
        <v>0.57593316610546008</v>
      </c>
      <c r="D154" s="229">
        <v>0.56429608355157412</v>
      </c>
      <c r="E154" s="229">
        <v>0.46699461031875089</v>
      </c>
      <c r="F154" s="229">
        <v>0.42604864182965452</v>
      </c>
      <c r="G154" s="229">
        <v>0.50483704307944688</v>
      </c>
      <c r="H154" s="229">
        <v>0.51969376881466933</v>
      </c>
      <c r="I154" s="229">
        <v>0.62877842329580158</v>
      </c>
      <c r="J154" s="229">
        <v>0.63388623155255197</v>
      </c>
      <c r="K154" s="229">
        <v>0.56856964138066057</v>
      </c>
      <c r="L154" s="229">
        <v>0.9426402501980754</v>
      </c>
      <c r="M154" s="229">
        <v>0.91334306600784021</v>
      </c>
      <c r="N154" s="229">
        <v>0.9309441499860277</v>
      </c>
      <c r="O154" s="229">
        <v>0.94599739030551966</v>
      </c>
      <c r="P154" s="229">
        <v>1.045711594297408</v>
      </c>
      <c r="Q154" s="229">
        <v>0.73133513409900541</v>
      </c>
      <c r="R154" s="229">
        <v>0.8313679241725549</v>
      </c>
      <c r="S154" s="229">
        <v>0.69646940485030573</v>
      </c>
      <c r="T154" s="229">
        <v>0.77285355614329154</v>
      </c>
      <c r="U154" s="229">
        <v>0.76272491305953116</v>
      </c>
      <c r="V154" s="229">
        <v>0.71195768912503021</v>
      </c>
      <c r="W154" s="229">
        <v>0.77459754144956394</v>
      </c>
      <c r="X154" s="229">
        <v>0.85198989904631606</v>
      </c>
      <c r="Y154" s="229">
        <v>0.83217713814953842</v>
      </c>
      <c r="DA154" s="73" t="s">
        <v>1130</v>
      </c>
    </row>
    <row r="155" spans="1:105" ht="12" customHeight="1" x14ac:dyDescent="0.25">
      <c r="A155" s="60" t="s">
        <v>1036</v>
      </c>
      <c r="B155" s="262">
        <v>0.48928133900568888</v>
      </c>
      <c r="C155" s="262">
        <v>0.90829238943481005</v>
      </c>
      <c r="D155" s="262">
        <v>0.75803338461801417</v>
      </c>
      <c r="E155" s="262">
        <v>0.7282703769744866</v>
      </c>
      <c r="F155" s="262">
        <v>0.49822904146581359</v>
      </c>
      <c r="G155" s="262">
        <v>0.55964274049515339</v>
      </c>
      <c r="H155" s="262">
        <v>0.6761608073560601</v>
      </c>
      <c r="I155" s="262">
        <v>1.034489661280487</v>
      </c>
      <c r="J155" s="262">
        <v>1.1644496282316441</v>
      </c>
      <c r="K155" s="262">
        <v>0.8221165482879641</v>
      </c>
      <c r="L155" s="262">
        <v>2.0905009331645958</v>
      </c>
      <c r="M155" s="262">
        <v>2.1243558475199471</v>
      </c>
      <c r="N155" s="262">
        <v>2.0486241204353561</v>
      </c>
      <c r="O155" s="262">
        <v>1.852271158501188</v>
      </c>
      <c r="P155" s="262">
        <v>2.8664581396890458</v>
      </c>
      <c r="Q155" s="262">
        <v>1.8536239662389551</v>
      </c>
      <c r="R155" s="262">
        <v>1.9797340003793911</v>
      </c>
      <c r="S155" s="262">
        <v>1.456480014262246</v>
      </c>
      <c r="T155" s="262">
        <v>1.4900685808697769</v>
      </c>
      <c r="U155" s="262">
        <v>1.430063538511994</v>
      </c>
      <c r="V155" s="262">
        <v>0.99464779637364653</v>
      </c>
      <c r="W155" s="262">
        <v>1.2274208145482091</v>
      </c>
      <c r="X155" s="262">
        <v>1.4109543392748649</v>
      </c>
      <c r="Y155" s="262">
        <v>2.1285129217701568</v>
      </c>
      <c r="DA155" s="72" t="s">
        <v>1131</v>
      </c>
    </row>
    <row r="156" spans="1:105" ht="12" customHeight="1" x14ac:dyDescent="0.25">
      <c r="A156" s="132" t="s">
        <v>1038</v>
      </c>
      <c r="B156" s="316">
        <v>1.4252379936828761</v>
      </c>
      <c r="C156" s="316">
        <v>1.919292807759031</v>
      </c>
      <c r="D156" s="316">
        <v>1.7979793329112519</v>
      </c>
      <c r="E156" s="316">
        <v>1.7738055685128209</v>
      </c>
      <c r="F156" s="316">
        <v>1.503224096904245</v>
      </c>
      <c r="G156" s="316">
        <v>1.7957868920422799</v>
      </c>
      <c r="H156" s="316">
        <v>2.0294038334112008</v>
      </c>
      <c r="I156" s="316">
        <v>2.4469038190637749</v>
      </c>
      <c r="J156" s="316">
        <v>2.2989647668650601</v>
      </c>
      <c r="K156" s="316">
        <v>1.95167527992593</v>
      </c>
      <c r="L156" s="316">
        <v>3.2684775121547212</v>
      </c>
      <c r="M156" s="316">
        <v>3.172665854868622</v>
      </c>
      <c r="N156" s="316">
        <v>3.320614527965505</v>
      </c>
      <c r="O156" s="316">
        <v>3.2441730308314911</v>
      </c>
      <c r="P156" s="316">
        <v>3.9887109562617291</v>
      </c>
      <c r="Q156" s="316">
        <v>3.1530703734404089</v>
      </c>
      <c r="R156" s="316">
        <v>3.219113635867962</v>
      </c>
      <c r="S156" s="316">
        <v>2.8749708305705259</v>
      </c>
      <c r="T156" s="316">
        <v>3.1478469002976022</v>
      </c>
      <c r="U156" s="316">
        <v>3.3787817612441668</v>
      </c>
      <c r="V156" s="316">
        <v>3.0852772158470931</v>
      </c>
      <c r="W156" s="316">
        <v>3.312151289342355</v>
      </c>
      <c r="X156" s="316">
        <v>2.569635833519079</v>
      </c>
      <c r="Y156" s="316">
        <v>2.990306774111537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1.0000000000000002</v>
      </c>
      <c r="D160" s="232">
        <f t="shared" si="6"/>
        <v>1</v>
      </c>
      <c r="E160" s="232">
        <f t="shared" si="6"/>
        <v>1.0000000000000002</v>
      </c>
      <c r="F160" s="232">
        <f t="shared" si="6"/>
        <v>0.99999999999999989</v>
      </c>
      <c r="G160" s="232">
        <f t="shared" si="6"/>
        <v>0.99999999999999989</v>
      </c>
      <c r="H160" s="232">
        <f t="shared" si="6"/>
        <v>1.0000000000000002</v>
      </c>
      <c r="I160" s="232">
        <f t="shared" si="6"/>
        <v>1</v>
      </c>
      <c r="J160" s="232">
        <f t="shared" si="6"/>
        <v>1.0000000000000002</v>
      </c>
      <c r="K160" s="232">
        <f t="shared" si="6"/>
        <v>0.99999999999999978</v>
      </c>
      <c r="L160" s="232">
        <f t="shared" si="6"/>
        <v>1</v>
      </c>
      <c r="M160" s="232">
        <f t="shared" si="6"/>
        <v>0.99999999999999978</v>
      </c>
      <c r="N160" s="232">
        <f t="shared" si="6"/>
        <v>0.99999999999999978</v>
      </c>
      <c r="O160" s="232">
        <f t="shared" si="6"/>
        <v>1</v>
      </c>
      <c r="P160" s="232">
        <f t="shared" si="6"/>
        <v>1</v>
      </c>
      <c r="Q160" s="232">
        <f t="shared" si="6"/>
        <v>0.99999999999999978</v>
      </c>
      <c r="R160" s="232">
        <f t="shared" si="6"/>
        <v>1</v>
      </c>
      <c r="S160" s="232">
        <f t="shared" si="6"/>
        <v>1.0000000000000002</v>
      </c>
      <c r="T160" s="232">
        <f t="shared" si="6"/>
        <v>1.0000000000000002</v>
      </c>
      <c r="U160" s="232">
        <f t="shared" si="6"/>
        <v>1.0000000000000002</v>
      </c>
      <c r="V160" s="232">
        <f t="shared" si="6"/>
        <v>1.0000000000000002</v>
      </c>
      <c r="W160" s="232">
        <f t="shared" si="6"/>
        <v>1</v>
      </c>
      <c r="X160" s="232">
        <f t="shared" si="6"/>
        <v>1.0000000000000002</v>
      </c>
      <c r="Y160" s="232">
        <f t="shared" si="6"/>
        <v>0.99999999999999978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1.7769028230525678E-3</v>
      </c>
      <c r="C161" s="266">
        <f t="shared" si="7"/>
        <v>2.1039332536636848E-3</v>
      </c>
      <c r="D161" s="266">
        <f t="shared" si="7"/>
        <v>2.2755132097813367E-3</v>
      </c>
      <c r="E161" s="266">
        <f t="shared" si="7"/>
        <v>2.3755096922653957E-3</v>
      </c>
      <c r="F161" s="266">
        <f t="shared" si="7"/>
        <v>1.8851865599018201E-3</v>
      </c>
      <c r="G161" s="266">
        <f t="shared" si="7"/>
        <v>1.8610705339425502E-3</v>
      </c>
      <c r="H161" s="266">
        <f t="shared" si="7"/>
        <v>2.0074623351055169E-3</v>
      </c>
      <c r="I161" s="266">
        <f t="shared" si="7"/>
        <v>2.3703759778836947E-3</v>
      </c>
      <c r="J161" s="266">
        <f t="shared" si="7"/>
        <v>2.0125982264714236E-3</v>
      </c>
      <c r="K161" s="266">
        <f t="shared" si="7"/>
        <v>1.8802688109468492E-3</v>
      </c>
      <c r="L161" s="266">
        <f t="shared" si="7"/>
        <v>1.9532516918795242E-3</v>
      </c>
      <c r="M161" s="266">
        <f t="shared" si="7"/>
        <v>2.1115962422021128E-3</v>
      </c>
      <c r="N161" s="266">
        <f t="shared" si="7"/>
        <v>2.0649211840769225E-3</v>
      </c>
      <c r="O161" s="266">
        <f t="shared" si="7"/>
        <v>1.9827040897927605E-3</v>
      </c>
      <c r="P161" s="266">
        <f t="shared" si="7"/>
        <v>2.0291998849147003E-3</v>
      </c>
      <c r="Q161" s="266">
        <f t="shared" si="7"/>
        <v>2.3446827605162865E-3</v>
      </c>
      <c r="R161" s="266">
        <f t="shared" si="7"/>
        <v>2.8023305109814924E-3</v>
      </c>
      <c r="S161" s="266">
        <f t="shared" si="7"/>
        <v>1.7563705174316593E-3</v>
      </c>
      <c r="T161" s="266">
        <f t="shared" si="7"/>
        <v>1.7898008294673724E-3</v>
      </c>
      <c r="U161" s="266">
        <f t="shared" si="7"/>
        <v>1.7470699540196074E-3</v>
      </c>
      <c r="V161" s="266">
        <f t="shared" si="7"/>
        <v>1.8582313012155053E-3</v>
      </c>
      <c r="W161" s="266">
        <f t="shared" si="7"/>
        <v>1.8067902736482735E-3</v>
      </c>
      <c r="X161" s="266">
        <f t="shared" si="7"/>
        <v>1.8123250048639238E-3</v>
      </c>
      <c r="Y161" s="266">
        <f t="shared" si="7"/>
        <v>2.1070073968907691E-3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1.4059387144954144E-2</v>
      </c>
      <c r="C162" s="267">
        <f t="shared" si="8"/>
        <v>1.6646949825643711E-2</v>
      </c>
      <c r="D162" s="267">
        <f t="shared" si="8"/>
        <v>1.8004541809896493E-2</v>
      </c>
      <c r="E162" s="267">
        <f t="shared" si="8"/>
        <v>1.8795743918496789E-2</v>
      </c>
      <c r="F162" s="267">
        <f t="shared" si="8"/>
        <v>1.4916160491315666E-2</v>
      </c>
      <c r="G162" s="267">
        <f t="shared" si="8"/>
        <v>1.4725347273529968E-2</v>
      </c>
      <c r="H162" s="267">
        <f t="shared" si="8"/>
        <v>1.5883643034387347E-2</v>
      </c>
      <c r="I162" s="267">
        <f t="shared" si="8"/>
        <v>1.8755124433262389E-2</v>
      </c>
      <c r="J162" s="267">
        <f t="shared" si="8"/>
        <v>1.592427974457258E-2</v>
      </c>
      <c r="K162" s="267">
        <f t="shared" si="8"/>
        <v>1.487724978919811E-2</v>
      </c>
      <c r="L162" s="267">
        <f t="shared" si="8"/>
        <v>1.5454712194386832E-2</v>
      </c>
      <c r="M162" s="267">
        <f t="shared" si="8"/>
        <v>1.6707581685276876E-2</v>
      </c>
      <c r="N162" s="267">
        <f t="shared" si="8"/>
        <v>1.6338274650766149E-2</v>
      </c>
      <c r="O162" s="267">
        <f t="shared" si="8"/>
        <v>1.5687748384794864E-2</v>
      </c>
      <c r="P162" s="267">
        <f t="shared" si="8"/>
        <v>1.6055637036752102E-2</v>
      </c>
      <c r="Q162" s="267">
        <f t="shared" si="8"/>
        <v>1.8551832004840615E-2</v>
      </c>
      <c r="R162" s="267">
        <f t="shared" si="8"/>
        <v>2.217287802735422E-2</v>
      </c>
      <c r="S162" s="267">
        <f t="shared" si="8"/>
        <v>1.3896929395460021E-2</v>
      </c>
      <c r="T162" s="267">
        <f t="shared" si="8"/>
        <v>1.4161440033402101E-2</v>
      </c>
      <c r="U162" s="267">
        <f t="shared" si="8"/>
        <v>1.3823340553132902E-2</v>
      </c>
      <c r="V162" s="267">
        <f t="shared" si="8"/>
        <v>1.4702882414120511E-2</v>
      </c>
      <c r="W162" s="267">
        <f t="shared" si="8"/>
        <v>1.4295865602441679E-2</v>
      </c>
      <c r="X162" s="267">
        <f t="shared" si="8"/>
        <v>1.4339658052931692E-2</v>
      </c>
      <c r="Y162" s="267">
        <f t="shared" si="8"/>
        <v>1.6671273367262249E-2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1.5516383628263257E-2</v>
      </c>
      <c r="C163" s="267">
        <f t="shared" si="9"/>
        <v>1.8372099514155638E-2</v>
      </c>
      <c r="D163" s="267">
        <f t="shared" si="9"/>
        <v>1.9870380898766443E-2</v>
      </c>
      <c r="E163" s="267">
        <f t="shared" si="9"/>
        <v>2.0743576530834879E-2</v>
      </c>
      <c r="F163" s="267">
        <f t="shared" si="9"/>
        <v>1.6461945748969739E-2</v>
      </c>
      <c r="G163" s="267">
        <f t="shared" si="9"/>
        <v>1.6251358256216274E-2</v>
      </c>
      <c r="H163" s="267">
        <f t="shared" si="9"/>
        <v>1.7529690035201707E-2</v>
      </c>
      <c r="I163" s="267">
        <f t="shared" si="9"/>
        <v>2.0698747584225647E-2</v>
      </c>
      <c r="J163" s="267">
        <f t="shared" si="9"/>
        <v>1.7574537991810607E-2</v>
      </c>
      <c r="K163" s="267">
        <f t="shared" si="9"/>
        <v>1.6419002669369163E-2</v>
      </c>
      <c r="L163" s="267">
        <f t="shared" si="9"/>
        <v>1.7056308415162189E-2</v>
      </c>
      <c r="M163" s="267">
        <f t="shared" si="9"/>
        <v>1.843901474911314E-2</v>
      </c>
      <c r="N163" s="267">
        <f t="shared" si="9"/>
        <v>1.8031435843645614E-2</v>
      </c>
      <c r="O163" s="267">
        <f t="shared" si="9"/>
        <v>1.7313494513842002E-2</v>
      </c>
      <c r="P163" s="267">
        <f t="shared" si="9"/>
        <v>1.7719508047533045E-2</v>
      </c>
      <c r="Q163" s="267">
        <f t="shared" si="9"/>
        <v>2.0474387640538817E-2</v>
      </c>
      <c r="R163" s="267">
        <f t="shared" si="9"/>
        <v>2.4470688378375918E-2</v>
      </c>
      <c r="S163" s="267">
        <f t="shared" si="9"/>
        <v>1.5337090125741014E-2</v>
      </c>
      <c r="T163" s="267">
        <f t="shared" si="9"/>
        <v>1.5629012418636901E-2</v>
      </c>
      <c r="U163" s="267">
        <f t="shared" si="9"/>
        <v>1.5255875155519703E-2</v>
      </c>
      <c r="V163" s="267">
        <f t="shared" si="9"/>
        <v>1.6226565327964258E-2</v>
      </c>
      <c r="W163" s="267">
        <f t="shared" si="9"/>
        <v>1.577736872159383E-2</v>
      </c>
      <c r="X163" s="267">
        <f t="shared" si="9"/>
        <v>1.5825699452856799E-2</v>
      </c>
      <c r="Y163" s="267">
        <f t="shared" si="9"/>
        <v>1.8398943742788082E-2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2.5245639469374394E-2</v>
      </c>
      <c r="C164" s="267">
        <f t="shared" si="10"/>
        <v>2.9891978165904384E-2</v>
      </c>
      <c r="D164" s="267">
        <f t="shared" si="10"/>
        <v>3.2329728647315585E-2</v>
      </c>
      <c r="E164" s="267">
        <f t="shared" si="10"/>
        <v>3.3750445139093865E-2</v>
      </c>
      <c r="F164" s="267">
        <f t="shared" si="10"/>
        <v>2.6784098492246902E-2</v>
      </c>
      <c r="G164" s="267">
        <f t="shared" si="10"/>
        <v>2.6441466082132367E-2</v>
      </c>
      <c r="H164" s="267">
        <f t="shared" si="10"/>
        <v>2.8521351704174212E-2</v>
      </c>
      <c r="I164" s="267">
        <f t="shared" si="10"/>
        <v>3.3677507046623208E-2</v>
      </c>
      <c r="J164" s="267">
        <f t="shared" si="10"/>
        <v>2.8594320726506459E-2</v>
      </c>
      <c r="K164" s="267">
        <f t="shared" si="10"/>
        <v>2.6714228764140535E-2</v>
      </c>
      <c r="L164" s="267">
        <f t="shared" si="10"/>
        <v>2.7751145063422078E-2</v>
      </c>
      <c r="M164" s="267">
        <f t="shared" si="10"/>
        <v>3.0000851337464066E-2</v>
      </c>
      <c r="N164" s="267">
        <f t="shared" si="10"/>
        <v>2.933770776295145E-2</v>
      </c>
      <c r="O164" s="267">
        <f t="shared" si="10"/>
        <v>2.8169594856837791E-2</v>
      </c>
      <c r="P164" s="267">
        <f t="shared" si="10"/>
        <v>2.883019152271165E-2</v>
      </c>
      <c r="Q164" s="267">
        <f t="shared" si="10"/>
        <v>3.331246642985411E-2</v>
      </c>
      <c r="R164" s="267">
        <f t="shared" si="10"/>
        <v>3.981457220757282E-2</v>
      </c>
      <c r="S164" s="267">
        <f t="shared" si="10"/>
        <v>2.4953923356115033E-2</v>
      </c>
      <c r="T164" s="267">
        <f t="shared" si="10"/>
        <v>2.5428890019487463E-2</v>
      </c>
      <c r="U164" s="267">
        <f t="shared" si="10"/>
        <v>2.4821784069871271E-2</v>
      </c>
      <c r="V164" s="267">
        <f t="shared" si="10"/>
        <v>2.6401127215613215E-2</v>
      </c>
      <c r="W164" s="267">
        <f t="shared" si="10"/>
        <v>2.5670270345418428E-2</v>
      </c>
      <c r="X164" s="267">
        <f t="shared" si="10"/>
        <v>2.574890595059472E-2</v>
      </c>
      <c r="Y164" s="267">
        <f t="shared" si="10"/>
        <v>2.9935654562036649E-2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1.0046286097553703E-2</v>
      </c>
      <c r="C165" s="268">
        <f t="shared" si="11"/>
        <v>8.8490678219355252E-3</v>
      </c>
      <c r="D165" s="268">
        <f t="shared" si="11"/>
        <v>1.0395695508328546E-2</v>
      </c>
      <c r="E165" s="268">
        <f t="shared" si="11"/>
        <v>1.1435909269108669E-2</v>
      </c>
      <c r="F165" s="268">
        <f t="shared" si="11"/>
        <v>1.1001395132521758E-2</v>
      </c>
      <c r="G165" s="268">
        <f t="shared" si="11"/>
        <v>1.0892767028044873E-2</v>
      </c>
      <c r="H165" s="268">
        <f t="shared" si="11"/>
        <v>1.098841474486215E-2</v>
      </c>
      <c r="I165" s="268">
        <f t="shared" si="11"/>
        <v>1.0279395788886463E-2</v>
      </c>
      <c r="J165" s="268">
        <f t="shared" si="11"/>
        <v>8.2591198063549903E-3</v>
      </c>
      <c r="K165" s="268">
        <f t="shared" si="11"/>
        <v>9.2804998498295637E-3</v>
      </c>
      <c r="L165" s="268">
        <f t="shared" si="11"/>
        <v>6.6549118111670531E-3</v>
      </c>
      <c r="M165" s="268">
        <f t="shared" si="11"/>
        <v>6.9794851885776462E-3</v>
      </c>
      <c r="N165" s="268">
        <f t="shared" si="11"/>
        <v>6.9265540765108997E-3</v>
      </c>
      <c r="O165" s="268">
        <f t="shared" si="11"/>
        <v>6.9215071154977055E-3</v>
      </c>
      <c r="P165" s="268">
        <f t="shared" si="11"/>
        <v>6.3236885918910102E-3</v>
      </c>
      <c r="Q165" s="268">
        <f t="shared" si="11"/>
        <v>7.4861464444955506E-3</v>
      </c>
      <c r="R165" s="268">
        <f t="shared" si="11"/>
        <v>9.2002018932819136E-3</v>
      </c>
      <c r="S165" s="268">
        <f t="shared" si="11"/>
        <v>6.5356275900294832E-3</v>
      </c>
      <c r="T165" s="268">
        <f t="shared" si="11"/>
        <v>6.8132077567366186E-3</v>
      </c>
      <c r="U165" s="268">
        <f t="shared" si="11"/>
        <v>6.794211009836207E-3</v>
      </c>
      <c r="V165" s="268">
        <f t="shared" si="11"/>
        <v>8.3035186118039783E-3</v>
      </c>
      <c r="W165" s="268">
        <f t="shared" si="11"/>
        <v>7.6863130966664407E-3</v>
      </c>
      <c r="X165" s="268">
        <f t="shared" si="11"/>
        <v>7.8962434692104941E-3</v>
      </c>
      <c r="Y165" s="268">
        <f t="shared" si="11"/>
        <v>8.4904554647304183E-3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0.53284271944062234</v>
      </c>
      <c r="C166" s="317">
        <f t="shared" si="12"/>
        <v>0.60485243004427902</v>
      </c>
      <c r="D166" s="317">
        <f t="shared" si="12"/>
        <v>0.53986092845172939</v>
      </c>
      <c r="E166" s="317">
        <f t="shared" si="12"/>
        <v>0.4845531620495922</v>
      </c>
      <c r="F166" s="317">
        <f t="shared" si="12"/>
        <v>0.49784791397819189</v>
      </c>
      <c r="G166" s="317">
        <f t="shared" si="12"/>
        <v>0.52505470442741009</v>
      </c>
      <c r="H166" s="317">
        <f t="shared" si="12"/>
        <v>0.52615891555135685</v>
      </c>
      <c r="I166" s="317">
        <f t="shared" si="12"/>
        <v>0.56414094739145304</v>
      </c>
      <c r="J166" s="317">
        <f t="shared" si="12"/>
        <v>0.62595922133248616</v>
      </c>
      <c r="K166" s="317">
        <f t="shared" si="12"/>
        <v>0.56188799380761412</v>
      </c>
      <c r="L166" s="317">
        <f t="shared" si="12"/>
        <v>0.69709805459557361</v>
      </c>
      <c r="M166" s="317">
        <f t="shared" si="12"/>
        <v>0.68576161107218003</v>
      </c>
      <c r="N166" s="317">
        <f t="shared" si="12"/>
        <v>0.69862997463732224</v>
      </c>
      <c r="O166" s="317">
        <f t="shared" si="12"/>
        <v>0.70312484361358196</v>
      </c>
      <c r="P166" s="317">
        <f t="shared" si="12"/>
        <v>0.7324562799829738</v>
      </c>
      <c r="Q166" s="317">
        <f t="shared" si="12"/>
        <v>0.68475547132188441</v>
      </c>
      <c r="R166" s="317">
        <f t="shared" si="12"/>
        <v>0.61381461423385475</v>
      </c>
      <c r="S166" s="317">
        <f t="shared" si="12"/>
        <v>0.73063936368005777</v>
      </c>
      <c r="T166" s="317">
        <f t="shared" si="12"/>
        <v>0.71844118152844594</v>
      </c>
      <c r="U166" s="317">
        <f t="shared" si="12"/>
        <v>0.72535905802012479</v>
      </c>
      <c r="V166" s="317">
        <f t="shared" si="12"/>
        <v>0.67420968682959703</v>
      </c>
      <c r="W166" s="317">
        <f t="shared" si="12"/>
        <v>0.69392832103538993</v>
      </c>
      <c r="X166" s="317">
        <f t="shared" si="12"/>
        <v>0.69621581677716005</v>
      </c>
      <c r="Y166" s="317">
        <f t="shared" si="12"/>
        <v>0.68007335076547948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0.23449714905475499</v>
      </c>
      <c r="C167" s="269">
        <f t="shared" si="13"/>
        <v>0.18736869148288299</v>
      </c>
      <c r="D167" s="269">
        <f t="shared" si="13"/>
        <v>0.22105739984828959</v>
      </c>
      <c r="E167" s="269">
        <f t="shared" si="13"/>
        <v>0.24935863643912834</v>
      </c>
      <c r="F167" s="269">
        <f t="shared" si="13"/>
        <v>0.25053542756457048</v>
      </c>
      <c r="G167" s="269">
        <f t="shared" si="13"/>
        <v>0.23501049196041554</v>
      </c>
      <c r="H167" s="269">
        <f t="shared" si="13"/>
        <v>0.2313156048698731</v>
      </c>
      <c r="I167" s="269">
        <f t="shared" si="13"/>
        <v>0.20384067123964369</v>
      </c>
      <c r="J167" s="269">
        <f t="shared" si="13"/>
        <v>0.17635478973208421</v>
      </c>
      <c r="K167" s="269">
        <f t="shared" si="13"/>
        <v>0.21518818841342702</v>
      </c>
      <c r="L167" s="269">
        <f t="shared" si="13"/>
        <v>0.14273501327707225</v>
      </c>
      <c r="M167" s="269">
        <f t="shared" si="13"/>
        <v>0.1469889310300054</v>
      </c>
      <c r="N167" s="269">
        <f t="shared" si="13"/>
        <v>0.1392720245587562</v>
      </c>
      <c r="O167" s="269">
        <f t="shared" si="13"/>
        <v>0.13755835941899172</v>
      </c>
      <c r="P167" s="269">
        <f t="shared" si="13"/>
        <v>0.11914408520416098</v>
      </c>
      <c r="Q167" s="269">
        <f t="shared" si="13"/>
        <v>0.13955254597454339</v>
      </c>
      <c r="R167" s="269">
        <f t="shared" si="13"/>
        <v>0.16992403871037171</v>
      </c>
      <c r="S167" s="269">
        <f t="shared" si="13"/>
        <v>0.12275151210599669</v>
      </c>
      <c r="T167" s="269">
        <f t="shared" si="13"/>
        <v>0.13010281525279382</v>
      </c>
      <c r="U167" s="269">
        <f t="shared" si="13"/>
        <v>0.1271164740046648</v>
      </c>
      <c r="V167" s="269">
        <f t="shared" si="13"/>
        <v>0.15529068693120612</v>
      </c>
      <c r="W167" s="269">
        <f t="shared" si="13"/>
        <v>0.14566680052911865</v>
      </c>
      <c r="X167" s="269">
        <f t="shared" si="13"/>
        <v>0.14481619069258353</v>
      </c>
      <c r="Y167" s="269">
        <f t="shared" si="13"/>
        <v>0.14657550944409842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0.12717124025046966</v>
      </c>
      <c r="C168" s="269">
        <f t="shared" si="14"/>
        <v>9.8997767022312749E-2</v>
      </c>
      <c r="D168" s="269">
        <f t="shared" si="14"/>
        <v>0.11772192062073447</v>
      </c>
      <c r="E168" s="269">
        <f t="shared" si="14"/>
        <v>0.13604173183388918</v>
      </c>
      <c r="F168" s="269">
        <f t="shared" si="14"/>
        <v>0.13868064819648332</v>
      </c>
      <c r="G168" s="269">
        <f t="shared" si="14"/>
        <v>0.12973316719793021</v>
      </c>
      <c r="H168" s="269">
        <f t="shared" si="14"/>
        <v>0.12763296859148143</v>
      </c>
      <c r="I168" s="269">
        <f t="shared" si="14"/>
        <v>0.10950641045192989</v>
      </c>
      <c r="J168" s="269">
        <f t="shared" si="14"/>
        <v>9.4311725730101145E-2</v>
      </c>
      <c r="K168" s="269">
        <f t="shared" si="14"/>
        <v>0.11761445425290924</v>
      </c>
      <c r="L168" s="269">
        <f t="shared" si="14"/>
        <v>6.6253472811958244E-2</v>
      </c>
      <c r="M168" s="269">
        <f t="shared" si="14"/>
        <v>6.7015473900386216E-2</v>
      </c>
      <c r="N168" s="269">
        <f t="shared" si="14"/>
        <v>6.4309519135233695E-2</v>
      </c>
      <c r="O168" s="269">
        <f t="shared" si="14"/>
        <v>6.4457037560952585E-2</v>
      </c>
      <c r="P168" s="269">
        <f t="shared" si="14"/>
        <v>5.5087370500739363E-2</v>
      </c>
      <c r="Q168" s="269">
        <f t="shared" si="14"/>
        <v>6.5453484502419571E-2</v>
      </c>
      <c r="R168" s="269">
        <f t="shared" si="14"/>
        <v>8.2022719448015202E-2</v>
      </c>
      <c r="S168" s="269">
        <f t="shared" si="14"/>
        <v>6.1485240555764376E-2</v>
      </c>
      <c r="T168" s="269">
        <f t="shared" si="14"/>
        <v>6.4049221005256313E-2</v>
      </c>
      <c r="U168" s="269">
        <f t="shared" si="14"/>
        <v>6.1982389416370659E-2</v>
      </c>
      <c r="V168" s="269">
        <f t="shared" si="14"/>
        <v>7.5332437760376389E-2</v>
      </c>
      <c r="W168" s="269">
        <f t="shared" si="14"/>
        <v>6.9323840475817439E-2</v>
      </c>
      <c r="X168" s="269">
        <f t="shared" si="14"/>
        <v>6.7719879423739721E-2</v>
      </c>
      <c r="Y168" s="269">
        <f t="shared" si="14"/>
        <v>7.102328202497428E-2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0.12688562674599893</v>
      </c>
      <c r="C169" s="318">
        <f t="shared" si="15"/>
        <v>9.8227247252637775E-2</v>
      </c>
      <c r="D169" s="318">
        <f t="shared" si="15"/>
        <v>0.11703513291623587</v>
      </c>
      <c r="E169" s="318">
        <f t="shared" si="15"/>
        <v>0.13547108761304166</v>
      </c>
      <c r="F169" s="318">
        <f t="shared" si="15"/>
        <v>0.13839985116696404</v>
      </c>
      <c r="G169" s="318">
        <f t="shared" si="15"/>
        <v>0.12942892352221372</v>
      </c>
      <c r="H169" s="318">
        <f t="shared" si="15"/>
        <v>0.12724666311830016</v>
      </c>
      <c r="I169" s="318">
        <f t="shared" si="15"/>
        <v>0.10864479913178464</v>
      </c>
      <c r="J169" s="318">
        <f t="shared" si="15"/>
        <v>9.3579443317933178E-2</v>
      </c>
      <c r="K169" s="318">
        <f t="shared" si="15"/>
        <v>0.1172294999753475</v>
      </c>
      <c r="L169" s="318">
        <f t="shared" si="15"/>
        <v>6.4597223265569784E-2</v>
      </c>
      <c r="M169" s="318">
        <f t="shared" si="15"/>
        <v>6.4918730352163334E-2</v>
      </c>
      <c r="N169" s="318">
        <f t="shared" si="15"/>
        <v>6.2246149766214613E-2</v>
      </c>
      <c r="O169" s="318">
        <f t="shared" si="15"/>
        <v>6.2688333986675615E-2</v>
      </c>
      <c r="P169" s="318">
        <f t="shared" si="15"/>
        <v>5.2353235021076534E-2</v>
      </c>
      <c r="Q169" s="318">
        <f t="shared" si="15"/>
        <v>6.2492392030562914E-2</v>
      </c>
      <c r="R169" s="318">
        <f t="shared" si="15"/>
        <v>7.8919729150177684E-2</v>
      </c>
      <c r="S169" s="318">
        <f t="shared" si="15"/>
        <v>6.0254304280767751E-2</v>
      </c>
      <c r="T169" s="318">
        <f t="shared" si="15"/>
        <v>6.2816603996732293E-2</v>
      </c>
      <c r="U169" s="318">
        <f t="shared" si="15"/>
        <v>6.075125916091962E-2</v>
      </c>
      <c r="V169" s="318">
        <f t="shared" si="15"/>
        <v>7.4330317371931437E-2</v>
      </c>
      <c r="W169" s="318">
        <f t="shared" si="15"/>
        <v>6.8205178388597035E-2</v>
      </c>
      <c r="X169" s="318">
        <f t="shared" si="15"/>
        <v>6.6528157619164099E-2</v>
      </c>
      <c r="Y169" s="318">
        <f t="shared" si="15"/>
        <v>6.9368763841544112E-2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2.8561350447074262E-4</v>
      </c>
      <c r="C170" s="318">
        <f t="shared" si="16"/>
        <v>7.7051976967499193E-4</v>
      </c>
      <c r="D170" s="318">
        <f t="shared" si="16"/>
        <v>6.86787704498586E-4</v>
      </c>
      <c r="E170" s="318">
        <f t="shared" si="16"/>
        <v>5.7064422084747966E-4</v>
      </c>
      <c r="F170" s="318">
        <f t="shared" si="16"/>
        <v>2.8079702951926589E-4</v>
      </c>
      <c r="G170" s="318">
        <f t="shared" si="16"/>
        <v>3.0424367571650304E-4</v>
      </c>
      <c r="H170" s="318">
        <f t="shared" si="16"/>
        <v>3.8630547318129757E-4</v>
      </c>
      <c r="I170" s="318">
        <f t="shared" si="16"/>
        <v>8.6161132014524492E-4</v>
      </c>
      <c r="J170" s="318">
        <f t="shared" si="16"/>
        <v>7.3228241216792805E-4</v>
      </c>
      <c r="K170" s="318">
        <f t="shared" si="16"/>
        <v>3.8495427756173983E-4</v>
      </c>
      <c r="L170" s="318">
        <f t="shared" si="16"/>
        <v>1.6562495463884677E-3</v>
      </c>
      <c r="M170" s="318">
        <f t="shared" si="16"/>
        <v>2.0967435482228828E-3</v>
      </c>
      <c r="N170" s="318">
        <f t="shared" si="16"/>
        <v>2.0633693690190772E-3</v>
      </c>
      <c r="O170" s="318">
        <f t="shared" si="16"/>
        <v>1.7687035742769577E-3</v>
      </c>
      <c r="P170" s="318">
        <f t="shared" si="16"/>
        <v>2.7341354796628328E-3</v>
      </c>
      <c r="Q170" s="318">
        <f t="shared" si="16"/>
        <v>2.9610924718566542E-3</v>
      </c>
      <c r="R170" s="318">
        <f t="shared" si="16"/>
        <v>3.102990297837472E-3</v>
      </c>
      <c r="S170" s="318">
        <f t="shared" si="16"/>
        <v>1.2309362749966515E-3</v>
      </c>
      <c r="T170" s="318">
        <f t="shared" si="16"/>
        <v>1.2326170085240223E-3</v>
      </c>
      <c r="U170" s="318">
        <f t="shared" si="16"/>
        <v>1.2311302554510709E-3</v>
      </c>
      <c r="V170" s="318">
        <f t="shared" si="16"/>
        <v>1.0021203884449409E-3</v>
      </c>
      <c r="W170" s="318">
        <f t="shared" si="16"/>
        <v>1.1186620872203866E-3</v>
      </c>
      <c r="X170" s="318">
        <f t="shared" si="16"/>
        <v>1.1917218045756396E-3</v>
      </c>
      <c r="Y170" s="318">
        <f t="shared" si="16"/>
        <v>1.6545181834301563E-3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1.5486428062988672E-2</v>
      </c>
      <c r="C171" s="269">
        <f t="shared" si="17"/>
        <v>1.3159704371438723E-2</v>
      </c>
      <c r="D171" s="269">
        <f t="shared" si="17"/>
        <v>1.5476937427746879E-2</v>
      </c>
      <c r="E171" s="269">
        <f t="shared" si="17"/>
        <v>1.7172943230073533E-2</v>
      </c>
      <c r="F171" s="269">
        <f t="shared" si="17"/>
        <v>1.6779619534710993E-2</v>
      </c>
      <c r="G171" s="269">
        <f t="shared" si="17"/>
        <v>1.6282362461750494E-2</v>
      </c>
      <c r="H171" s="269">
        <f t="shared" si="17"/>
        <v>1.6269894911127385E-2</v>
      </c>
      <c r="I171" s="269">
        <f t="shared" si="17"/>
        <v>1.4937867455667086E-2</v>
      </c>
      <c r="J171" s="269">
        <f t="shared" si="17"/>
        <v>1.23073677762385E-2</v>
      </c>
      <c r="K171" s="269">
        <f t="shared" si="17"/>
        <v>1.4232513332948138E-2</v>
      </c>
      <c r="L171" s="269">
        <f t="shared" si="17"/>
        <v>9.8980328691588744E-3</v>
      </c>
      <c r="M171" s="269">
        <f t="shared" si="17"/>
        <v>1.028353534840472E-2</v>
      </c>
      <c r="N171" s="269">
        <f t="shared" si="17"/>
        <v>1.0021086882604918E-2</v>
      </c>
      <c r="O171" s="269">
        <f t="shared" si="17"/>
        <v>9.9409526263889905E-3</v>
      </c>
      <c r="P171" s="269">
        <f t="shared" si="17"/>
        <v>8.9009349170605483E-3</v>
      </c>
      <c r="Q171" s="269">
        <f t="shared" si="17"/>
        <v>1.0468561121078097E-2</v>
      </c>
      <c r="R171" s="269">
        <f t="shared" si="17"/>
        <v>1.2775865329412477E-2</v>
      </c>
      <c r="S171" s="269">
        <f t="shared" si="17"/>
        <v>9.1130826023210505E-3</v>
      </c>
      <c r="T171" s="269">
        <f t="shared" si="17"/>
        <v>9.5064902321981767E-3</v>
      </c>
      <c r="U171" s="269">
        <f t="shared" si="17"/>
        <v>9.3677507174686168E-3</v>
      </c>
      <c r="V171" s="269">
        <f t="shared" si="17"/>
        <v>1.1385347949585314E-2</v>
      </c>
      <c r="W171" s="269">
        <f t="shared" si="17"/>
        <v>1.0540845971676883E-2</v>
      </c>
      <c r="X171" s="269">
        <f t="shared" si="17"/>
        <v>1.0436072014918687E-2</v>
      </c>
      <c r="Y171" s="269">
        <f t="shared" si="17"/>
        <v>1.0728190770015198E-2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8.2611165099627359E-3</v>
      </c>
      <c r="C172" s="318">
        <f t="shared" si="18"/>
        <v>6.246195198891513E-3</v>
      </c>
      <c r="D172" s="318">
        <f t="shared" si="18"/>
        <v>7.8034918603267899E-3</v>
      </c>
      <c r="E172" s="318">
        <f t="shared" si="18"/>
        <v>8.7568735208682184E-3</v>
      </c>
      <c r="F172" s="318">
        <f t="shared" si="18"/>
        <v>9.1204924689352804E-3</v>
      </c>
      <c r="G172" s="318">
        <f t="shared" si="18"/>
        <v>9.1115799095516752E-3</v>
      </c>
      <c r="H172" s="318">
        <f t="shared" si="18"/>
        <v>8.9920265027936923E-3</v>
      </c>
      <c r="I172" s="318">
        <f t="shared" si="18"/>
        <v>7.5984585471380482E-3</v>
      </c>
      <c r="J172" s="318">
        <f t="shared" si="18"/>
        <v>5.6156990975389214E-3</v>
      </c>
      <c r="K172" s="318">
        <f t="shared" si="18"/>
        <v>7.081060059637545E-3</v>
      </c>
      <c r="L172" s="318">
        <f t="shared" si="18"/>
        <v>3.530274507277646E-3</v>
      </c>
      <c r="M172" s="318">
        <f t="shared" si="18"/>
        <v>3.4402546159259121E-3</v>
      </c>
      <c r="N172" s="318">
        <f t="shared" si="18"/>
        <v>3.6845250555945196E-3</v>
      </c>
      <c r="O172" s="318">
        <f t="shared" si="18"/>
        <v>3.9655602040823083E-3</v>
      </c>
      <c r="P172" s="318">
        <f t="shared" si="18"/>
        <v>2.6535161115334412E-3</v>
      </c>
      <c r="Q172" s="318">
        <f t="shared" si="18"/>
        <v>3.3956084217276416E-3</v>
      </c>
      <c r="R172" s="318">
        <f t="shared" si="18"/>
        <v>4.3585326821299845E-3</v>
      </c>
      <c r="S172" s="318">
        <f t="shared" si="18"/>
        <v>3.9588399686687949E-3</v>
      </c>
      <c r="T172" s="318">
        <f t="shared" si="18"/>
        <v>4.1684314035477189E-3</v>
      </c>
      <c r="U172" s="318">
        <f t="shared" si="18"/>
        <v>4.287212075683799E-3</v>
      </c>
      <c r="V172" s="318">
        <f t="shared" si="18"/>
        <v>5.924279702839908E-3</v>
      </c>
      <c r="W172" s="318">
        <f t="shared" si="18"/>
        <v>5.1860973032417544E-3</v>
      </c>
      <c r="X172" s="318">
        <f t="shared" si="18"/>
        <v>5.0834536112603175E-3</v>
      </c>
      <c r="Y172" s="318">
        <f t="shared" si="18"/>
        <v>4.4513975638568581E-3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5.856724116130624E-3</v>
      </c>
      <c r="C173" s="318">
        <f t="shared" si="19"/>
        <v>4.6796591704379503E-3</v>
      </c>
      <c r="D173" s="318">
        <f t="shared" si="19"/>
        <v>5.5210573346386477E-3</v>
      </c>
      <c r="E173" s="318">
        <f t="shared" si="19"/>
        <v>6.2278997654572005E-3</v>
      </c>
      <c r="F173" s="318">
        <f t="shared" si="19"/>
        <v>6.2572909158051171E-3</v>
      </c>
      <c r="G173" s="318">
        <f t="shared" si="19"/>
        <v>5.8695452006834415E-3</v>
      </c>
      <c r="H173" s="318">
        <f t="shared" si="19"/>
        <v>5.7772629089080903E-3</v>
      </c>
      <c r="I173" s="318">
        <f t="shared" si="19"/>
        <v>5.091057950639361E-3</v>
      </c>
      <c r="J173" s="318">
        <f t="shared" si="19"/>
        <v>4.404579561766311E-3</v>
      </c>
      <c r="K173" s="318">
        <f t="shared" si="19"/>
        <v>5.3744698290259336E-3</v>
      </c>
      <c r="L173" s="318">
        <f t="shared" si="19"/>
        <v>3.5649030184194568E-3</v>
      </c>
      <c r="M173" s="318">
        <f t="shared" si="19"/>
        <v>3.6711474772202026E-3</v>
      </c>
      <c r="N173" s="318">
        <f t="shared" si="19"/>
        <v>3.4784125445599472E-3</v>
      </c>
      <c r="O173" s="318">
        <f t="shared" si="19"/>
        <v>3.4356126043837572E-3</v>
      </c>
      <c r="P173" s="318">
        <f t="shared" si="19"/>
        <v>2.975703712912078E-3</v>
      </c>
      <c r="Q173" s="318">
        <f t="shared" si="19"/>
        <v>3.4854187557124268E-3</v>
      </c>
      <c r="R173" s="318">
        <f t="shared" si="19"/>
        <v>4.2439672270513139E-3</v>
      </c>
      <c r="S173" s="318">
        <f t="shared" si="19"/>
        <v>3.0658016276130622E-3</v>
      </c>
      <c r="T173" s="318">
        <f t="shared" si="19"/>
        <v>3.249405371191116E-3</v>
      </c>
      <c r="U173" s="318">
        <f t="shared" si="19"/>
        <v>3.1748194886871499E-3</v>
      </c>
      <c r="V173" s="318">
        <f t="shared" si="19"/>
        <v>3.8784894180019162E-3</v>
      </c>
      <c r="W173" s="318">
        <f t="shared" si="19"/>
        <v>3.6381263781559777E-3</v>
      </c>
      <c r="X173" s="318">
        <f t="shared" si="19"/>
        <v>3.6168818250211766E-3</v>
      </c>
      <c r="Y173" s="318">
        <f t="shared" si="19"/>
        <v>3.6608219948760855E-3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1.3685874368953119E-3</v>
      </c>
      <c r="C174" s="318">
        <f t="shared" si="20"/>
        <v>2.2338500021092601E-3</v>
      </c>
      <c r="D174" s="318">
        <f t="shared" si="20"/>
        <v>2.1523882327814424E-3</v>
      </c>
      <c r="E174" s="318">
        <f t="shared" si="20"/>
        <v>2.1881699437481155E-3</v>
      </c>
      <c r="F174" s="318">
        <f t="shared" si="20"/>
        <v>1.4018361499705961E-3</v>
      </c>
      <c r="G174" s="318">
        <f t="shared" si="20"/>
        <v>1.3012373515153774E-3</v>
      </c>
      <c r="H174" s="318">
        <f t="shared" si="20"/>
        <v>1.5006054994256013E-3</v>
      </c>
      <c r="I174" s="318">
        <f t="shared" si="20"/>
        <v>2.248350957889677E-3</v>
      </c>
      <c r="J174" s="318">
        <f t="shared" si="20"/>
        <v>2.2870891169332669E-3</v>
      </c>
      <c r="K174" s="318">
        <f t="shared" si="20"/>
        <v>1.776983444284662E-3</v>
      </c>
      <c r="L174" s="318">
        <f t="shared" si="20"/>
        <v>2.8028553434617724E-3</v>
      </c>
      <c r="M174" s="318">
        <f t="shared" si="20"/>
        <v>3.1721332552586065E-3</v>
      </c>
      <c r="N174" s="318">
        <f t="shared" si="20"/>
        <v>2.8581492824504518E-3</v>
      </c>
      <c r="O174" s="318">
        <f t="shared" si="20"/>
        <v>2.539779817922925E-3</v>
      </c>
      <c r="P174" s="318">
        <f t="shared" si="20"/>
        <v>3.2717150926150299E-3</v>
      </c>
      <c r="Q174" s="318">
        <f t="shared" si="20"/>
        <v>3.5875339436380279E-3</v>
      </c>
      <c r="R174" s="318">
        <f t="shared" si="20"/>
        <v>4.173365420231178E-3</v>
      </c>
      <c r="S174" s="318">
        <f t="shared" si="20"/>
        <v>2.0884410060391921E-3</v>
      </c>
      <c r="T174" s="318">
        <f t="shared" si="20"/>
        <v>2.0886534574593432E-3</v>
      </c>
      <c r="U174" s="318">
        <f t="shared" si="20"/>
        <v>1.9057191530976682E-3</v>
      </c>
      <c r="V174" s="318">
        <f t="shared" si="20"/>
        <v>1.5825788287434903E-3</v>
      </c>
      <c r="W174" s="318">
        <f t="shared" si="20"/>
        <v>1.7166222902791507E-3</v>
      </c>
      <c r="X174" s="318">
        <f t="shared" si="20"/>
        <v>1.7357365786371936E-3</v>
      </c>
      <c r="Y174" s="318">
        <f t="shared" si="20"/>
        <v>2.6159712112822538E-3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2.3357864027966309E-2</v>
      </c>
      <c r="C175" s="319">
        <f t="shared" si="21"/>
        <v>1.975737849778373E-2</v>
      </c>
      <c r="D175" s="319">
        <f t="shared" si="21"/>
        <v>2.3006953577411181E-2</v>
      </c>
      <c r="E175" s="319">
        <f t="shared" si="21"/>
        <v>2.5772341897517294E-2</v>
      </c>
      <c r="F175" s="319">
        <f t="shared" si="21"/>
        <v>2.510760430108739E-2</v>
      </c>
      <c r="G175" s="319">
        <f t="shared" si="21"/>
        <v>2.37472647786276E-2</v>
      </c>
      <c r="H175" s="319">
        <f t="shared" si="21"/>
        <v>2.3692054222430262E-2</v>
      </c>
      <c r="I175" s="319">
        <f t="shared" si="21"/>
        <v>2.1792952630424876E-2</v>
      </c>
      <c r="J175" s="319">
        <f t="shared" si="21"/>
        <v>1.870203893337399E-2</v>
      </c>
      <c r="K175" s="319">
        <f t="shared" si="21"/>
        <v>2.1905600309617225E-2</v>
      </c>
      <c r="L175" s="319">
        <f t="shared" si="21"/>
        <v>1.514509727021931E-2</v>
      </c>
      <c r="M175" s="319">
        <f t="shared" si="21"/>
        <v>1.5711919446389666E-2</v>
      </c>
      <c r="N175" s="319">
        <f t="shared" si="21"/>
        <v>1.5068501268131855E-2</v>
      </c>
      <c r="O175" s="319">
        <f t="shared" si="21"/>
        <v>1.4843757819319604E-2</v>
      </c>
      <c r="P175" s="319">
        <f t="shared" si="21"/>
        <v>1.3453104311262648E-2</v>
      </c>
      <c r="Q175" s="319">
        <f t="shared" si="21"/>
        <v>1.7600421799829121E-2</v>
      </c>
      <c r="R175" s="319">
        <f t="shared" si="21"/>
        <v>2.3002091260779612E-2</v>
      </c>
      <c r="S175" s="319">
        <f t="shared" si="21"/>
        <v>1.3530860071083069E-2</v>
      </c>
      <c r="T175" s="319">
        <f t="shared" si="21"/>
        <v>1.407794092357538E-2</v>
      </c>
      <c r="U175" s="319">
        <f t="shared" si="21"/>
        <v>1.3732047098991521E-2</v>
      </c>
      <c r="V175" s="319">
        <f t="shared" si="21"/>
        <v>1.6289515658517818E-2</v>
      </c>
      <c r="W175" s="319">
        <f t="shared" si="21"/>
        <v>1.5303583948228661E-2</v>
      </c>
      <c r="X175" s="319">
        <f t="shared" si="21"/>
        <v>1.5189209161140553E-2</v>
      </c>
      <c r="Y175" s="319">
        <f t="shared" si="21"/>
        <v>1.5996332461724379E-2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1.0000000000000002</v>
      </c>
      <c r="C178" s="232">
        <f t="shared" si="22"/>
        <v>0.99999999999999956</v>
      </c>
      <c r="D178" s="232">
        <f t="shared" si="22"/>
        <v>0.99999999999999989</v>
      </c>
      <c r="E178" s="232">
        <f t="shared" si="22"/>
        <v>0.99999999999999989</v>
      </c>
      <c r="F178" s="232">
        <f t="shared" si="22"/>
        <v>1</v>
      </c>
      <c r="G178" s="232">
        <f t="shared" si="22"/>
        <v>1</v>
      </c>
      <c r="H178" s="232">
        <f t="shared" si="22"/>
        <v>1.0000000000000004</v>
      </c>
      <c r="I178" s="232">
        <f t="shared" si="22"/>
        <v>1.0000000000000002</v>
      </c>
      <c r="J178" s="232">
        <f t="shared" si="22"/>
        <v>0.99999999999999989</v>
      </c>
      <c r="K178" s="232">
        <f t="shared" si="22"/>
        <v>0.99999999999999978</v>
      </c>
      <c r="L178" s="232">
        <f t="shared" si="22"/>
        <v>0.99999999999999956</v>
      </c>
      <c r="M178" s="232">
        <f t="shared" si="22"/>
        <v>0.99999999999999956</v>
      </c>
      <c r="N178" s="232">
        <f t="shared" si="22"/>
        <v>0.99999999999999956</v>
      </c>
      <c r="O178" s="232">
        <f t="shared" si="22"/>
        <v>1.0000000000000002</v>
      </c>
      <c r="P178" s="232">
        <f t="shared" si="22"/>
        <v>0.99999999999999989</v>
      </c>
      <c r="Q178" s="232">
        <f t="shared" si="22"/>
        <v>1</v>
      </c>
      <c r="R178" s="232">
        <f t="shared" si="22"/>
        <v>1.0000000000000002</v>
      </c>
      <c r="S178" s="232">
        <f t="shared" si="22"/>
        <v>1.0000000000000004</v>
      </c>
      <c r="T178" s="232">
        <f t="shared" si="22"/>
        <v>0.99999999999999989</v>
      </c>
      <c r="U178" s="232">
        <f t="shared" si="22"/>
        <v>1.0000000000000002</v>
      </c>
      <c r="V178" s="232">
        <f t="shared" si="22"/>
        <v>0.99999999999999956</v>
      </c>
      <c r="W178" s="232">
        <f t="shared" si="22"/>
        <v>1.0000000000000004</v>
      </c>
      <c r="X178" s="232">
        <f t="shared" si="22"/>
        <v>0.99999999999999978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4.3819655886514642E-3</v>
      </c>
      <c r="C179" s="266">
        <f t="shared" si="23"/>
        <v>6.0561573159485247E-3</v>
      </c>
      <c r="D179" s="266">
        <f t="shared" si="23"/>
        <v>5.6419023960500442E-3</v>
      </c>
      <c r="E179" s="266">
        <f t="shared" si="23"/>
        <v>5.2746302597243486E-3</v>
      </c>
      <c r="F179" s="266">
        <f t="shared" si="23"/>
        <v>4.3274715241918898E-3</v>
      </c>
      <c r="G179" s="266">
        <f t="shared" si="23"/>
        <v>4.5088678047359443E-3</v>
      </c>
      <c r="H179" s="266">
        <f t="shared" si="23"/>
        <v>4.8620525512712348E-3</v>
      </c>
      <c r="I179" s="266">
        <f t="shared" si="23"/>
        <v>6.1788335727464231E-3</v>
      </c>
      <c r="J179" s="266">
        <f t="shared" si="23"/>
        <v>6.1193537048657579E-3</v>
      </c>
      <c r="K179" s="266">
        <f t="shared" si="23"/>
        <v>4.9265060350522144E-3</v>
      </c>
      <c r="L179" s="266">
        <f t="shared" si="23"/>
        <v>7.2594850061111415E-3</v>
      </c>
      <c r="M179" s="266">
        <f t="shared" si="23"/>
        <v>7.5468836117798385E-3</v>
      </c>
      <c r="N179" s="266">
        <f t="shared" si="23"/>
        <v>7.6865050221306833E-3</v>
      </c>
      <c r="O179" s="266">
        <f t="shared" si="23"/>
        <v>7.5028248833138968E-3</v>
      </c>
      <c r="P179" s="266">
        <f t="shared" si="23"/>
        <v>8.4618892618622335E-3</v>
      </c>
      <c r="Q179" s="266">
        <f t="shared" si="23"/>
        <v>8.3542156239956155E-3</v>
      </c>
      <c r="R179" s="266">
        <f t="shared" si="23"/>
        <v>8.1952748012684012E-3</v>
      </c>
      <c r="S179" s="266">
        <f t="shared" si="23"/>
        <v>7.3402942764550453E-3</v>
      </c>
      <c r="T179" s="266">
        <f t="shared" si="23"/>
        <v>7.1621957831154905E-3</v>
      </c>
      <c r="U179" s="266">
        <f t="shared" si="23"/>
        <v>7.1649811403836786E-3</v>
      </c>
      <c r="V179" s="266">
        <f t="shared" si="23"/>
        <v>6.4551690613901327E-3</v>
      </c>
      <c r="W179" s="266">
        <f t="shared" si="23"/>
        <v>6.6700161003951175E-3</v>
      </c>
      <c r="X179" s="266">
        <f t="shared" si="23"/>
        <v>6.7353713753909739E-3</v>
      </c>
      <c r="Y179" s="266">
        <f t="shared" si="23"/>
        <v>7.4036503786834773E-3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3.4775588932720938E-2</v>
      </c>
      <c r="C180" s="267">
        <f t="shared" si="24"/>
        <v>4.8062092928513753E-2</v>
      </c>
      <c r="D180" s="267">
        <f t="shared" si="24"/>
        <v>4.4774536575936372E-2</v>
      </c>
      <c r="E180" s="267">
        <f t="shared" si="24"/>
        <v>4.1859838917793588E-2</v>
      </c>
      <c r="F180" s="267">
        <f t="shared" si="24"/>
        <v>3.4343120181750508E-2</v>
      </c>
      <c r="G180" s="267">
        <f t="shared" si="24"/>
        <v>3.5782693897815653E-2</v>
      </c>
      <c r="H180" s="267">
        <f t="shared" si="24"/>
        <v>3.858559303390819E-2</v>
      </c>
      <c r="I180" s="267">
        <f t="shared" si="24"/>
        <v>4.9035660381726381E-2</v>
      </c>
      <c r="J180" s="267">
        <f t="shared" si="24"/>
        <v>4.8563623942063885E-2</v>
      </c>
      <c r="K180" s="267">
        <f t="shared" si="24"/>
        <v>3.9097100441235634E-2</v>
      </c>
      <c r="L180" s="267">
        <f t="shared" si="24"/>
        <v>5.761178661228681E-2</v>
      </c>
      <c r="M180" s="267">
        <f t="shared" si="24"/>
        <v>5.9892602280135911E-2</v>
      </c>
      <c r="N180" s="267">
        <f t="shared" si="24"/>
        <v>6.1000647670803161E-2</v>
      </c>
      <c r="O180" s="267">
        <f t="shared" si="24"/>
        <v>5.9542949093904125E-2</v>
      </c>
      <c r="P180" s="267">
        <f t="shared" si="24"/>
        <v>6.7154151855237626E-2</v>
      </c>
      <c r="Q180" s="267">
        <f t="shared" si="24"/>
        <v>6.629964624728911E-2</v>
      </c>
      <c r="R180" s="267">
        <f t="shared" si="24"/>
        <v>6.5038280633167328E-2</v>
      </c>
      <c r="S180" s="267">
        <f t="shared" si="24"/>
        <v>5.825309469893878E-2</v>
      </c>
      <c r="T180" s="267">
        <f t="shared" si="24"/>
        <v>5.6839692455444804E-2</v>
      </c>
      <c r="U180" s="267">
        <f t="shared" si="24"/>
        <v>5.6861797247787345E-2</v>
      </c>
      <c r="V180" s="267">
        <f t="shared" si="24"/>
        <v>5.1228678370156884E-2</v>
      </c>
      <c r="W180" s="267">
        <f t="shared" si="24"/>
        <v>5.2933719671987157E-2</v>
      </c>
      <c r="X180" s="267">
        <f t="shared" si="24"/>
        <v>5.3452383758197018E-2</v>
      </c>
      <c r="Y180" s="267">
        <f t="shared" si="24"/>
        <v>5.8755893208626155E-2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3.8927170159731787E-2</v>
      </c>
      <c r="C181" s="267">
        <f t="shared" si="25"/>
        <v>5.3799844289645293E-2</v>
      </c>
      <c r="D181" s="267">
        <f t="shared" si="25"/>
        <v>5.0119812707891877E-2</v>
      </c>
      <c r="E181" s="267">
        <f t="shared" si="25"/>
        <v>4.6857152457271706E-2</v>
      </c>
      <c r="F181" s="267">
        <f t="shared" si="25"/>
        <v>3.8443072401089642E-2</v>
      </c>
      <c r="G181" s="267">
        <f t="shared" si="25"/>
        <v>4.0054505383897217E-2</v>
      </c>
      <c r="H181" s="267">
        <f t="shared" si="25"/>
        <v>4.3192020375299053E-2</v>
      </c>
      <c r="I181" s="267">
        <f t="shared" si="25"/>
        <v>5.4889638224882589E-2</v>
      </c>
      <c r="J181" s="267">
        <f t="shared" si="25"/>
        <v>5.4361249105610292E-2</v>
      </c>
      <c r="K181" s="267">
        <f t="shared" si="25"/>
        <v>4.3764592587419493E-2</v>
      </c>
      <c r="L181" s="267">
        <f t="shared" si="25"/>
        <v>6.4489600018031307E-2</v>
      </c>
      <c r="M181" s="267">
        <f t="shared" si="25"/>
        <v>6.7042704144523985E-2</v>
      </c>
      <c r="N181" s="267">
        <f t="shared" si="25"/>
        <v>6.8283030269572761E-2</v>
      </c>
      <c r="O181" s="267">
        <f t="shared" si="25"/>
        <v>6.6651308642821067E-2</v>
      </c>
      <c r="P181" s="267">
        <f t="shared" si="25"/>
        <v>7.5171152421278906E-2</v>
      </c>
      <c r="Q181" s="267">
        <f t="shared" si="25"/>
        <v>7.4214634178916036E-2</v>
      </c>
      <c r="R181" s="267">
        <f t="shared" si="25"/>
        <v>7.2802684147256005E-2</v>
      </c>
      <c r="S181" s="267">
        <f t="shared" si="25"/>
        <v>6.520746878115162E-2</v>
      </c>
      <c r="T181" s="267">
        <f t="shared" si="25"/>
        <v>6.3625331675060293E-2</v>
      </c>
      <c r="U181" s="267">
        <f t="shared" si="25"/>
        <v>6.3650075382910315E-2</v>
      </c>
      <c r="V181" s="267">
        <f t="shared" si="25"/>
        <v>5.7344463204673596E-2</v>
      </c>
      <c r="W181" s="267">
        <f t="shared" si="25"/>
        <v>5.9253055838837915E-2</v>
      </c>
      <c r="X181" s="267">
        <f t="shared" si="25"/>
        <v>5.9833639108863718E-2</v>
      </c>
      <c r="Y181" s="267">
        <f t="shared" si="25"/>
        <v>6.577029240954585E-2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6.2669438304054317E-2</v>
      </c>
      <c r="C182" s="267">
        <f t="shared" si="26"/>
        <v>8.6613180681841942E-2</v>
      </c>
      <c r="D182" s="267">
        <f t="shared" si="26"/>
        <v>8.0688642339513658E-2</v>
      </c>
      <c r="E182" s="267">
        <f t="shared" si="26"/>
        <v>7.543603639758871E-2</v>
      </c>
      <c r="F182" s="267">
        <f t="shared" si="26"/>
        <v>6.1890082021697622E-2</v>
      </c>
      <c r="G182" s="267">
        <f t="shared" si="26"/>
        <v>6.4484352282874871E-2</v>
      </c>
      <c r="H182" s="267">
        <f t="shared" si="26"/>
        <v>6.95354849846581E-2</v>
      </c>
      <c r="I182" s="267">
        <f t="shared" si="26"/>
        <v>8.8367656373453729E-2</v>
      </c>
      <c r="J182" s="267">
        <f t="shared" si="26"/>
        <v>8.7516994761656877E-2</v>
      </c>
      <c r="K182" s="267">
        <f t="shared" si="26"/>
        <v>7.0457277623960118E-2</v>
      </c>
      <c r="L182" s="267">
        <f t="shared" si="26"/>
        <v>0.10382277964206882</v>
      </c>
      <c r="M182" s="267">
        <f t="shared" si="26"/>
        <v>0.10793306047888584</v>
      </c>
      <c r="N182" s="267">
        <f t="shared" si="26"/>
        <v>0.10992988021306371</v>
      </c>
      <c r="O182" s="267">
        <f t="shared" si="26"/>
        <v>0.1073029469580261</v>
      </c>
      <c r="P182" s="267">
        <f t="shared" si="26"/>
        <v>0.1210191719454405</v>
      </c>
      <c r="Q182" s="267">
        <f t="shared" si="26"/>
        <v>0.11947925880172912</v>
      </c>
      <c r="R182" s="267">
        <f t="shared" si="26"/>
        <v>0.11720613915202335</v>
      </c>
      <c r="S182" s="267">
        <f t="shared" si="26"/>
        <v>0.10497848739005496</v>
      </c>
      <c r="T182" s="267">
        <f t="shared" si="26"/>
        <v>0.1024313810026168</v>
      </c>
      <c r="U182" s="267">
        <f t="shared" si="26"/>
        <v>0.10247121627104654</v>
      </c>
      <c r="V182" s="267">
        <f t="shared" si="26"/>
        <v>9.2319716129839705E-2</v>
      </c>
      <c r="W182" s="267">
        <f t="shared" si="26"/>
        <v>9.5392388195225677E-2</v>
      </c>
      <c r="X182" s="267">
        <f t="shared" si="26"/>
        <v>9.6327077957464938E-2</v>
      </c>
      <c r="Y182" s="267">
        <f t="shared" si="26"/>
        <v>0.10588458563739694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2.477483821968458E-2</v>
      </c>
      <c r="C183" s="268">
        <f t="shared" si="27"/>
        <v>2.5471980508801062E-2</v>
      </c>
      <c r="D183" s="268">
        <f t="shared" si="27"/>
        <v>2.5775064343696742E-2</v>
      </c>
      <c r="E183" s="268">
        <f t="shared" si="27"/>
        <v>2.5392526612164217E-2</v>
      </c>
      <c r="F183" s="268">
        <f t="shared" si="27"/>
        <v>2.5253852947503957E-2</v>
      </c>
      <c r="G183" s="268">
        <f t="shared" si="27"/>
        <v>2.639021233289654E-2</v>
      </c>
      <c r="H183" s="268">
        <f t="shared" si="27"/>
        <v>2.6613824334530054E-2</v>
      </c>
      <c r="I183" s="268">
        <f t="shared" si="27"/>
        <v>2.67951904678966E-2</v>
      </c>
      <c r="J183" s="268">
        <f t="shared" si="27"/>
        <v>2.5112054021114105E-2</v>
      </c>
      <c r="K183" s="268">
        <f t="shared" si="27"/>
        <v>2.4315905391986629E-2</v>
      </c>
      <c r="L183" s="268">
        <f t="shared" si="27"/>
        <v>2.4733746659997388E-2</v>
      </c>
      <c r="M183" s="268">
        <f t="shared" si="27"/>
        <v>2.4944807788351519E-2</v>
      </c>
      <c r="N183" s="268">
        <f t="shared" si="27"/>
        <v>2.5783547142483938E-2</v>
      </c>
      <c r="O183" s="268">
        <f t="shared" si="27"/>
        <v>2.619193458244122E-2</v>
      </c>
      <c r="P183" s="268">
        <f t="shared" si="27"/>
        <v>2.6370173283019317E-2</v>
      </c>
      <c r="Q183" s="268">
        <f t="shared" si="27"/>
        <v>2.6673494019443862E-2</v>
      </c>
      <c r="R183" s="268">
        <f t="shared" si="27"/>
        <v>2.6905528254833878E-2</v>
      </c>
      <c r="S183" s="268">
        <f t="shared" si="27"/>
        <v>2.7313957571029453E-2</v>
      </c>
      <c r="T183" s="268">
        <f t="shared" si="27"/>
        <v>2.7264222399154155E-2</v>
      </c>
      <c r="U183" s="268">
        <f t="shared" si="27"/>
        <v>2.7864020921006299E-2</v>
      </c>
      <c r="V183" s="268">
        <f t="shared" si="27"/>
        <v>2.884496478373455E-2</v>
      </c>
      <c r="W183" s="268">
        <f t="shared" si="27"/>
        <v>2.8375087499183424E-2</v>
      </c>
      <c r="X183" s="268">
        <f t="shared" si="27"/>
        <v>2.9345802818425425E-2</v>
      </c>
      <c r="Y183" s="268">
        <f t="shared" si="27"/>
        <v>2.9833954977760199E-2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0.52497289891960608</v>
      </c>
      <c r="C184" s="269">
        <f t="shared" si="28"/>
        <v>0.48970022936813734</v>
      </c>
      <c r="D184" s="269">
        <f t="shared" si="28"/>
        <v>0.4976229405100025</v>
      </c>
      <c r="E184" s="269">
        <f t="shared" si="28"/>
        <v>0.50268183859737781</v>
      </c>
      <c r="F184" s="269">
        <f t="shared" si="28"/>
        <v>0.52208593082500299</v>
      </c>
      <c r="G184" s="269">
        <f t="shared" si="28"/>
        <v>0.51688375355324534</v>
      </c>
      <c r="H184" s="269">
        <f t="shared" si="28"/>
        <v>0.50862012347340624</v>
      </c>
      <c r="I184" s="269">
        <f t="shared" si="28"/>
        <v>0.4824544337300043</v>
      </c>
      <c r="J184" s="269">
        <f t="shared" si="28"/>
        <v>0.48686386562027284</v>
      </c>
      <c r="K184" s="269">
        <f t="shared" si="28"/>
        <v>0.51186457490015724</v>
      </c>
      <c r="L184" s="269">
        <f t="shared" si="28"/>
        <v>0.4817214869120704</v>
      </c>
      <c r="M184" s="269">
        <f t="shared" si="28"/>
        <v>0.47706011990290159</v>
      </c>
      <c r="N184" s="269">
        <f t="shared" si="28"/>
        <v>0.47079341462164115</v>
      </c>
      <c r="O184" s="269">
        <f t="shared" si="28"/>
        <v>0.47270105928339529</v>
      </c>
      <c r="P184" s="269">
        <f t="shared" si="28"/>
        <v>0.45123290402236693</v>
      </c>
      <c r="Q184" s="269">
        <f t="shared" si="28"/>
        <v>0.45158598492913471</v>
      </c>
      <c r="R184" s="269">
        <f t="shared" si="28"/>
        <v>0.45130880541615398</v>
      </c>
      <c r="S184" s="269">
        <f t="shared" si="28"/>
        <v>0.46585925777123993</v>
      </c>
      <c r="T184" s="269">
        <f t="shared" si="28"/>
        <v>0.47276741993312138</v>
      </c>
      <c r="U184" s="269">
        <f t="shared" si="28"/>
        <v>0.47339720990844691</v>
      </c>
      <c r="V184" s="269">
        <f t="shared" si="28"/>
        <v>0.48981976754613971</v>
      </c>
      <c r="W184" s="269">
        <f t="shared" si="28"/>
        <v>0.48828303837803433</v>
      </c>
      <c r="X184" s="269">
        <f t="shared" si="28"/>
        <v>0.4886937167037938</v>
      </c>
      <c r="Y184" s="269">
        <f t="shared" si="28"/>
        <v>0.46770622516573734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0.52478709335345886</v>
      </c>
      <c r="C185" s="318">
        <f t="shared" si="29"/>
        <v>0.48944343416607528</v>
      </c>
      <c r="D185" s="318">
        <f t="shared" si="29"/>
        <v>0.49738371068319592</v>
      </c>
      <c r="E185" s="318">
        <f t="shared" si="29"/>
        <v>0.50245818196617009</v>
      </c>
      <c r="F185" s="318">
        <f t="shared" si="29"/>
        <v>0.52190243593434915</v>
      </c>
      <c r="G185" s="318">
        <f t="shared" si="29"/>
        <v>0.51669256703701349</v>
      </c>
      <c r="H185" s="318">
        <f t="shared" si="29"/>
        <v>0.50841396109977499</v>
      </c>
      <c r="I185" s="318">
        <f t="shared" si="29"/>
        <v>0.48219243676839257</v>
      </c>
      <c r="J185" s="318">
        <f t="shared" si="29"/>
        <v>0.48660439074385375</v>
      </c>
      <c r="K185" s="318">
        <f t="shared" si="29"/>
        <v>0.5116556795484134</v>
      </c>
      <c r="L185" s="318">
        <f t="shared" si="29"/>
        <v>0.48141366780801542</v>
      </c>
      <c r="M185" s="318">
        <f t="shared" si="29"/>
        <v>0.47674011442733011</v>
      </c>
      <c r="N185" s="318">
        <f t="shared" si="29"/>
        <v>0.47046748887246831</v>
      </c>
      <c r="O185" s="318">
        <f t="shared" si="29"/>
        <v>0.47238292200072052</v>
      </c>
      <c r="P185" s="318">
        <f t="shared" si="29"/>
        <v>0.45087410017209301</v>
      </c>
      <c r="Q185" s="318">
        <f t="shared" si="29"/>
        <v>0.4512317466923596</v>
      </c>
      <c r="R185" s="318">
        <f t="shared" si="29"/>
        <v>0.45096130664114631</v>
      </c>
      <c r="S185" s="318">
        <f t="shared" si="29"/>
        <v>0.46554801216555641</v>
      </c>
      <c r="T185" s="318">
        <f t="shared" si="29"/>
        <v>0.472463726119143</v>
      </c>
      <c r="U185" s="318">
        <f t="shared" si="29"/>
        <v>0.47309339798882089</v>
      </c>
      <c r="V185" s="318">
        <f t="shared" si="29"/>
        <v>0.48954605331498863</v>
      </c>
      <c r="W185" s="318">
        <f t="shared" si="29"/>
        <v>0.48800021413109029</v>
      </c>
      <c r="X185" s="318">
        <f t="shared" si="29"/>
        <v>0.48840812124068528</v>
      </c>
      <c r="Y185" s="318">
        <f t="shared" si="29"/>
        <v>0.46739229311347968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1.8580556614726908E-4</v>
      </c>
      <c r="C186" s="318">
        <f t="shared" si="30"/>
        <v>2.5679520206205875E-4</v>
      </c>
      <c r="D186" s="318">
        <f t="shared" si="30"/>
        <v>2.3922982680663228E-4</v>
      </c>
      <c r="E186" s="318">
        <f t="shared" si="30"/>
        <v>2.2365663120764217E-4</v>
      </c>
      <c r="F186" s="318">
        <f t="shared" si="30"/>
        <v>1.8349489065387869E-4</v>
      </c>
      <c r="G186" s="318">
        <f t="shared" si="30"/>
        <v>1.9118651623185794E-4</v>
      </c>
      <c r="H186" s="318">
        <f t="shared" si="30"/>
        <v>2.0616237363122299E-4</v>
      </c>
      <c r="I186" s="318">
        <f t="shared" si="30"/>
        <v>2.6199696161174435E-4</v>
      </c>
      <c r="J186" s="318">
        <f t="shared" si="30"/>
        <v>2.5947487641907326E-4</v>
      </c>
      <c r="K186" s="318">
        <f t="shared" si="30"/>
        <v>2.0889535174385457E-4</v>
      </c>
      <c r="L186" s="318">
        <f t="shared" si="30"/>
        <v>3.0781910405489889E-4</v>
      </c>
      <c r="M186" s="318">
        <f t="shared" si="30"/>
        <v>3.2000547557148621E-4</v>
      </c>
      <c r="N186" s="318">
        <f t="shared" si="30"/>
        <v>3.2592574917283669E-4</v>
      </c>
      <c r="O186" s="318">
        <f t="shared" si="30"/>
        <v>3.1813728267477694E-4</v>
      </c>
      <c r="P186" s="318">
        <f t="shared" si="30"/>
        <v>3.588038502738833E-4</v>
      </c>
      <c r="Q186" s="318">
        <f t="shared" si="30"/>
        <v>3.5423823677505604E-4</v>
      </c>
      <c r="R186" s="318">
        <f t="shared" si="30"/>
        <v>3.4749877500766472E-4</v>
      </c>
      <c r="S186" s="318">
        <f t="shared" si="30"/>
        <v>3.1124560568354762E-4</v>
      </c>
      <c r="T186" s="318">
        <f t="shared" si="30"/>
        <v>3.0369381397832903E-4</v>
      </c>
      <c r="U186" s="318">
        <f t="shared" si="30"/>
        <v>3.0381191962604992E-4</v>
      </c>
      <c r="V186" s="318">
        <f t="shared" si="30"/>
        <v>2.7371423115101233E-4</v>
      </c>
      <c r="W186" s="318">
        <f t="shared" si="30"/>
        <v>2.8282424694410106E-4</v>
      </c>
      <c r="X186" s="318">
        <f t="shared" si="30"/>
        <v>2.8559546310854666E-4</v>
      </c>
      <c r="Y186" s="318">
        <f t="shared" si="30"/>
        <v>3.1393205225764331E-4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0.25953421072110183</v>
      </c>
      <c r="C187" s="269">
        <f t="shared" si="31"/>
        <v>0.23582563337426984</v>
      </c>
      <c r="D187" s="269">
        <f t="shared" si="31"/>
        <v>0.24154828996084043</v>
      </c>
      <c r="E187" s="269">
        <f t="shared" si="31"/>
        <v>0.24998145285675127</v>
      </c>
      <c r="F187" s="269">
        <f t="shared" si="31"/>
        <v>0.26344876526286987</v>
      </c>
      <c r="G187" s="269">
        <f t="shared" si="31"/>
        <v>0.26010943800304137</v>
      </c>
      <c r="H187" s="269">
        <f t="shared" si="31"/>
        <v>0.25582061234700293</v>
      </c>
      <c r="I187" s="269">
        <f t="shared" si="31"/>
        <v>0.23622683124535721</v>
      </c>
      <c r="J187" s="269">
        <f t="shared" si="31"/>
        <v>0.23730920438459588</v>
      </c>
      <c r="K187" s="269">
        <f t="shared" si="31"/>
        <v>0.25502349617502401</v>
      </c>
      <c r="L187" s="269">
        <f t="shared" si="31"/>
        <v>0.20377770730680758</v>
      </c>
      <c r="M187" s="269">
        <f t="shared" si="31"/>
        <v>0.19821306885004211</v>
      </c>
      <c r="N187" s="269">
        <f t="shared" si="31"/>
        <v>0.19810759165710001</v>
      </c>
      <c r="O187" s="269">
        <f t="shared" si="31"/>
        <v>0.20185414402299767</v>
      </c>
      <c r="P187" s="269">
        <f t="shared" si="31"/>
        <v>0.19010562694717772</v>
      </c>
      <c r="Q187" s="269">
        <f t="shared" si="31"/>
        <v>0.19299887719299449</v>
      </c>
      <c r="R187" s="269">
        <f t="shared" si="31"/>
        <v>0.19850833662112394</v>
      </c>
      <c r="S187" s="269">
        <f t="shared" si="31"/>
        <v>0.21265158796538017</v>
      </c>
      <c r="T187" s="269">
        <f t="shared" si="31"/>
        <v>0.21210736862967891</v>
      </c>
      <c r="U187" s="269">
        <f t="shared" si="31"/>
        <v>0.21036500338695238</v>
      </c>
      <c r="V187" s="269">
        <f t="shared" si="31"/>
        <v>0.21656600826690675</v>
      </c>
      <c r="W187" s="269">
        <f t="shared" si="31"/>
        <v>0.21178840180709971</v>
      </c>
      <c r="X187" s="269">
        <f t="shared" si="31"/>
        <v>0.2082773585652333</v>
      </c>
      <c r="Y187" s="269">
        <f t="shared" si="31"/>
        <v>0.20652897980793467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0.25895132362093592</v>
      </c>
      <c r="C188" s="318">
        <f t="shared" si="32"/>
        <v>0.23399015447230584</v>
      </c>
      <c r="D188" s="318">
        <f t="shared" si="32"/>
        <v>0.24013910130070787</v>
      </c>
      <c r="E188" s="318">
        <f t="shared" si="32"/>
        <v>0.24893287409000969</v>
      </c>
      <c r="F188" s="318">
        <f t="shared" si="32"/>
        <v>0.26291534094103136</v>
      </c>
      <c r="G188" s="318">
        <f t="shared" si="32"/>
        <v>0.25949944247748813</v>
      </c>
      <c r="H188" s="318">
        <f t="shared" si="32"/>
        <v>0.25504632257067916</v>
      </c>
      <c r="I188" s="318">
        <f t="shared" si="32"/>
        <v>0.23436816643219188</v>
      </c>
      <c r="J188" s="318">
        <f t="shared" si="32"/>
        <v>0.2354666195387442</v>
      </c>
      <c r="K188" s="318">
        <f t="shared" si="32"/>
        <v>0.25418879956945017</v>
      </c>
      <c r="L188" s="318">
        <f t="shared" si="32"/>
        <v>0.19868353305500797</v>
      </c>
      <c r="M188" s="318">
        <f t="shared" si="32"/>
        <v>0.19201148660199974</v>
      </c>
      <c r="N188" s="318">
        <f t="shared" si="32"/>
        <v>0.19175131436110879</v>
      </c>
      <c r="O188" s="318">
        <f t="shared" si="32"/>
        <v>0.19631525859596449</v>
      </c>
      <c r="P188" s="318">
        <f t="shared" si="32"/>
        <v>0.18067016951301232</v>
      </c>
      <c r="Q188" s="318">
        <f t="shared" si="32"/>
        <v>0.1842676763000636</v>
      </c>
      <c r="R188" s="318">
        <f t="shared" si="32"/>
        <v>0.19099859484810705</v>
      </c>
      <c r="S188" s="318">
        <f t="shared" si="32"/>
        <v>0.20839429709042909</v>
      </c>
      <c r="T188" s="318">
        <f t="shared" si="32"/>
        <v>0.20802539626369557</v>
      </c>
      <c r="U188" s="318">
        <f t="shared" si="32"/>
        <v>0.2061866113824431</v>
      </c>
      <c r="V188" s="318">
        <f t="shared" si="32"/>
        <v>0.21368510836799817</v>
      </c>
      <c r="W188" s="318">
        <f t="shared" si="32"/>
        <v>0.20837082346769359</v>
      </c>
      <c r="X188" s="318">
        <f t="shared" si="32"/>
        <v>0.20461213246451176</v>
      </c>
      <c r="Y188" s="318">
        <f t="shared" si="32"/>
        <v>0.20171779757648906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5.8288710016593797E-4</v>
      </c>
      <c r="C189" s="318">
        <f t="shared" si="33"/>
        <v>1.8354789019639896E-3</v>
      </c>
      <c r="D189" s="318">
        <f t="shared" si="33"/>
        <v>1.4091886601325606E-3</v>
      </c>
      <c r="E189" s="318">
        <f t="shared" si="33"/>
        <v>1.0485787667415328E-3</v>
      </c>
      <c r="F189" s="318">
        <f t="shared" si="33"/>
        <v>5.334243218384964E-4</v>
      </c>
      <c r="G189" s="318">
        <f t="shared" si="33"/>
        <v>6.0999552555332786E-4</v>
      </c>
      <c r="H189" s="318">
        <f t="shared" si="33"/>
        <v>7.7428977632378038E-4</v>
      </c>
      <c r="I189" s="318">
        <f t="shared" si="33"/>
        <v>1.8586648131653123E-3</v>
      </c>
      <c r="J189" s="318">
        <f t="shared" si="33"/>
        <v>1.8425848458516741E-3</v>
      </c>
      <c r="K189" s="318">
        <f t="shared" si="33"/>
        <v>8.3469660557386038E-4</v>
      </c>
      <c r="L189" s="318">
        <f t="shared" si="33"/>
        <v>5.0941742517995907E-3</v>
      </c>
      <c r="M189" s="318">
        <f t="shared" si="33"/>
        <v>6.201582248042398E-3</v>
      </c>
      <c r="N189" s="318">
        <f t="shared" si="33"/>
        <v>6.3562772959912311E-3</v>
      </c>
      <c r="O189" s="318">
        <f t="shared" si="33"/>
        <v>5.5388854270332008E-3</v>
      </c>
      <c r="P189" s="318">
        <f t="shared" si="33"/>
        <v>9.4354574341654045E-3</v>
      </c>
      <c r="Q189" s="318">
        <f t="shared" si="33"/>
        <v>8.7312008929308783E-3</v>
      </c>
      <c r="R189" s="318">
        <f t="shared" si="33"/>
        <v>7.5097417730168661E-3</v>
      </c>
      <c r="S189" s="318">
        <f t="shared" si="33"/>
        <v>4.2572908749510816E-3</v>
      </c>
      <c r="T189" s="318">
        <f t="shared" si="33"/>
        <v>4.0819723659833544E-3</v>
      </c>
      <c r="U189" s="318">
        <f t="shared" si="33"/>
        <v>4.178392004509284E-3</v>
      </c>
      <c r="V189" s="318">
        <f t="shared" si="33"/>
        <v>2.8808998989085484E-3</v>
      </c>
      <c r="W189" s="318">
        <f t="shared" si="33"/>
        <v>3.4175783394061374E-3</v>
      </c>
      <c r="X189" s="318">
        <f t="shared" si="33"/>
        <v>3.6652261007215545E-3</v>
      </c>
      <c r="Y189" s="318">
        <f t="shared" si="33"/>
        <v>4.8111822314456211E-3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3.8077492606470892E-2</v>
      </c>
      <c r="C190" s="269">
        <f t="shared" si="34"/>
        <v>3.8043119616880276E-2</v>
      </c>
      <c r="D190" s="269">
        <f t="shared" si="34"/>
        <v>3.8524745488757291E-2</v>
      </c>
      <c r="E190" s="269">
        <f t="shared" si="34"/>
        <v>3.8208710286036507E-2</v>
      </c>
      <c r="F190" s="269">
        <f t="shared" si="34"/>
        <v>3.8469127353714348E-2</v>
      </c>
      <c r="G190" s="269">
        <f t="shared" si="34"/>
        <v>3.9555548813171887E-2</v>
      </c>
      <c r="H190" s="269">
        <f t="shared" si="34"/>
        <v>3.9581621966712922E-2</v>
      </c>
      <c r="I190" s="269">
        <f t="shared" si="34"/>
        <v>3.9291225925871157E-2</v>
      </c>
      <c r="J190" s="269">
        <f t="shared" si="34"/>
        <v>3.7554467797617938E-2</v>
      </c>
      <c r="K190" s="269">
        <f t="shared" si="34"/>
        <v>3.7187045205558975E-2</v>
      </c>
      <c r="L190" s="269">
        <f t="shared" si="34"/>
        <v>3.6891533095774795E-2</v>
      </c>
      <c r="M190" s="269">
        <f t="shared" si="34"/>
        <v>3.6895288826140189E-2</v>
      </c>
      <c r="N190" s="269">
        <f t="shared" si="34"/>
        <v>3.7565186177171812E-2</v>
      </c>
      <c r="O190" s="269">
        <f t="shared" si="34"/>
        <v>3.7900880882893569E-2</v>
      </c>
      <c r="P190" s="269">
        <f t="shared" si="34"/>
        <v>3.7531447568074777E-2</v>
      </c>
      <c r="Q190" s="269">
        <f t="shared" si="34"/>
        <v>3.7732478791113529E-2</v>
      </c>
      <c r="R190" s="269">
        <f t="shared" si="34"/>
        <v>3.7804679161950516E-2</v>
      </c>
      <c r="S190" s="269">
        <f t="shared" si="34"/>
        <v>3.8484775846123719E-2</v>
      </c>
      <c r="T190" s="269">
        <f t="shared" si="34"/>
        <v>3.837441738355158E-2</v>
      </c>
      <c r="U190" s="269">
        <f t="shared" si="34"/>
        <v>3.8790169521464087E-2</v>
      </c>
      <c r="V190" s="269">
        <f t="shared" si="34"/>
        <v>3.9911122688637543E-2</v>
      </c>
      <c r="W190" s="269">
        <f t="shared" si="34"/>
        <v>3.9211394528471735E-2</v>
      </c>
      <c r="X190" s="269">
        <f t="shared" si="34"/>
        <v>3.9064470851998323E-2</v>
      </c>
      <c r="Y190" s="269">
        <f t="shared" si="34"/>
        <v>3.803348473461432E-2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2.2791108090393312E-2</v>
      </c>
      <c r="C191" s="318">
        <f t="shared" si="35"/>
        <v>2.0114171578009783E-2</v>
      </c>
      <c r="D191" s="318">
        <f t="shared" si="35"/>
        <v>2.1644950529782752E-2</v>
      </c>
      <c r="E191" s="318">
        <f t="shared" si="35"/>
        <v>2.1752325855171745E-2</v>
      </c>
      <c r="F191" s="318">
        <f t="shared" si="35"/>
        <v>2.3421762949356044E-2</v>
      </c>
      <c r="G191" s="318">
        <f t="shared" si="35"/>
        <v>2.4695610448283639E-2</v>
      </c>
      <c r="H191" s="318">
        <f t="shared" si="35"/>
        <v>2.4364148026480077E-2</v>
      </c>
      <c r="I191" s="318">
        <f t="shared" si="35"/>
        <v>2.2158286182630795E-2</v>
      </c>
      <c r="J191" s="318">
        <f t="shared" si="35"/>
        <v>1.9101774258964071E-2</v>
      </c>
      <c r="K191" s="318">
        <f t="shared" si="35"/>
        <v>2.0755765869179831E-2</v>
      </c>
      <c r="L191" s="318">
        <f t="shared" si="35"/>
        <v>1.4678358420093367E-2</v>
      </c>
      <c r="M191" s="318">
        <f t="shared" si="35"/>
        <v>1.3755258813498377E-2</v>
      </c>
      <c r="N191" s="318">
        <f t="shared" si="35"/>
        <v>1.5343638501582388E-2</v>
      </c>
      <c r="O191" s="318">
        <f t="shared" si="35"/>
        <v>1.6787764314587516E-2</v>
      </c>
      <c r="P191" s="318">
        <f t="shared" si="35"/>
        <v>1.2379002357484689E-2</v>
      </c>
      <c r="Q191" s="318">
        <f t="shared" si="35"/>
        <v>1.3535072932874852E-2</v>
      </c>
      <c r="R191" s="318">
        <f t="shared" si="35"/>
        <v>1.4259551975658714E-2</v>
      </c>
      <c r="S191" s="318">
        <f t="shared" si="35"/>
        <v>1.8509159054235665E-2</v>
      </c>
      <c r="T191" s="318">
        <f t="shared" si="35"/>
        <v>1.8661027410554625E-2</v>
      </c>
      <c r="U191" s="318">
        <f t="shared" si="35"/>
        <v>1.9669853814503372E-2</v>
      </c>
      <c r="V191" s="318">
        <f t="shared" si="35"/>
        <v>2.3023153683130734E-2</v>
      </c>
      <c r="W191" s="318">
        <f t="shared" si="35"/>
        <v>2.1418113088367937E-2</v>
      </c>
      <c r="X191" s="318">
        <f t="shared" si="35"/>
        <v>2.1135169608035447E-2</v>
      </c>
      <c r="Y191" s="318">
        <f t="shared" si="35"/>
        <v>1.7498371543527617E-2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1.1510669191421527E-2</v>
      </c>
      <c r="C192" s="318">
        <f t="shared" si="36"/>
        <v>1.0735442105860736E-2</v>
      </c>
      <c r="D192" s="318">
        <f t="shared" si="36"/>
        <v>1.0909603965850362E-2</v>
      </c>
      <c r="E192" s="318">
        <f t="shared" si="36"/>
        <v>1.1020907313435449E-2</v>
      </c>
      <c r="F192" s="318">
        <f t="shared" si="36"/>
        <v>1.144739717558407E-2</v>
      </c>
      <c r="G192" s="318">
        <f t="shared" si="36"/>
        <v>1.1333124019541502E-2</v>
      </c>
      <c r="H192" s="318">
        <f t="shared" si="36"/>
        <v>1.115154124908737E-2</v>
      </c>
      <c r="I192" s="318">
        <f t="shared" si="36"/>
        <v>1.0576398879741667E-2</v>
      </c>
      <c r="J192" s="318">
        <f t="shared" si="36"/>
        <v>1.0673170586482381E-2</v>
      </c>
      <c r="K192" s="318">
        <f t="shared" si="36"/>
        <v>1.1222645034120578E-2</v>
      </c>
      <c r="L192" s="318">
        <f t="shared" si="36"/>
        <v>1.0559317377561106E-2</v>
      </c>
      <c r="M192" s="318">
        <f t="shared" si="36"/>
        <v>1.0456807754906787E-2</v>
      </c>
      <c r="N192" s="318">
        <f t="shared" si="36"/>
        <v>1.031922411644059E-2</v>
      </c>
      <c r="O192" s="318">
        <f t="shared" si="36"/>
        <v>1.0361237186839694E-2</v>
      </c>
      <c r="P192" s="318">
        <f t="shared" si="36"/>
        <v>9.8894631361775807E-3</v>
      </c>
      <c r="Q192" s="318">
        <f t="shared" si="36"/>
        <v>9.8973077475150023E-3</v>
      </c>
      <c r="R192" s="318">
        <f t="shared" si="36"/>
        <v>9.8913759210561315E-3</v>
      </c>
      <c r="S192" s="318">
        <f t="shared" si="36"/>
        <v>1.0211320416663373E-2</v>
      </c>
      <c r="T192" s="318">
        <f t="shared" si="36"/>
        <v>1.0363009542692652E-2</v>
      </c>
      <c r="U192" s="318">
        <f t="shared" si="36"/>
        <v>1.0376820752386653E-2</v>
      </c>
      <c r="V192" s="318">
        <f t="shared" si="36"/>
        <v>1.0737692952138797E-2</v>
      </c>
      <c r="W192" s="318">
        <f t="shared" si="36"/>
        <v>1.0703786547628562E-2</v>
      </c>
      <c r="X192" s="318">
        <f t="shared" si="36"/>
        <v>1.071273357368703E-2</v>
      </c>
      <c r="Y192" s="318">
        <f t="shared" si="36"/>
        <v>1.0251772836618919E-2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3.7757153246560471E-3</v>
      </c>
      <c r="C193" s="318">
        <f t="shared" si="37"/>
        <v>7.1935059330097547E-3</v>
      </c>
      <c r="D193" s="318">
        <f t="shared" si="37"/>
        <v>5.9701909931241777E-3</v>
      </c>
      <c r="E193" s="318">
        <f t="shared" si="37"/>
        <v>5.435477117429313E-3</v>
      </c>
      <c r="F193" s="318">
        <f t="shared" si="37"/>
        <v>3.5999672287742373E-3</v>
      </c>
      <c r="G193" s="318">
        <f t="shared" si="37"/>
        <v>3.5268143453467487E-3</v>
      </c>
      <c r="H193" s="318">
        <f t="shared" si="37"/>
        <v>4.0659326911454781E-3</v>
      </c>
      <c r="I193" s="318">
        <f t="shared" si="37"/>
        <v>6.556540863498694E-3</v>
      </c>
      <c r="J193" s="318">
        <f t="shared" si="37"/>
        <v>7.7795229521714845E-3</v>
      </c>
      <c r="K193" s="318">
        <f t="shared" si="37"/>
        <v>5.2086343022585682E-3</v>
      </c>
      <c r="L193" s="318">
        <f t="shared" si="37"/>
        <v>1.1653857298120329E-2</v>
      </c>
      <c r="M193" s="318">
        <f t="shared" si="37"/>
        <v>1.268322225773503E-2</v>
      </c>
      <c r="N193" s="318">
        <f t="shared" si="37"/>
        <v>1.1902323559148829E-2</v>
      </c>
      <c r="O193" s="318">
        <f t="shared" si="37"/>
        <v>1.075187938146635E-2</v>
      </c>
      <c r="P193" s="318">
        <f t="shared" si="37"/>
        <v>1.5262982074412507E-2</v>
      </c>
      <c r="Q193" s="318">
        <f t="shared" si="37"/>
        <v>1.4300098110723679E-2</v>
      </c>
      <c r="R193" s="318">
        <f t="shared" si="37"/>
        <v>1.3653751265235671E-2</v>
      </c>
      <c r="S193" s="318">
        <f t="shared" si="37"/>
        <v>9.7642963752246851E-3</v>
      </c>
      <c r="T193" s="318">
        <f t="shared" si="37"/>
        <v>9.3503804303043045E-3</v>
      </c>
      <c r="U193" s="318">
        <f t="shared" si="37"/>
        <v>8.7434949545740683E-3</v>
      </c>
      <c r="V193" s="318">
        <f t="shared" si="37"/>
        <v>6.1502760533680093E-3</v>
      </c>
      <c r="W193" s="318">
        <f t="shared" si="37"/>
        <v>7.0894948924752361E-3</v>
      </c>
      <c r="X193" s="318">
        <f t="shared" si="37"/>
        <v>7.2165676702758514E-3</v>
      </c>
      <c r="Y193" s="318">
        <f t="shared" si="37"/>
        <v>1.0283340354467789E-2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1.1886396547978104E-2</v>
      </c>
      <c r="C194" s="319">
        <f t="shared" si="38"/>
        <v>1.6427761915961615E-2</v>
      </c>
      <c r="D194" s="319">
        <f t="shared" si="38"/>
        <v>1.5304065677310966E-2</v>
      </c>
      <c r="E194" s="319">
        <f t="shared" si="38"/>
        <v>1.430781361529198E-2</v>
      </c>
      <c r="F194" s="319">
        <f t="shared" si="38"/>
        <v>1.1738577482179163E-2</v>
      </c>
      <c r="G194" s="319">
        <f t="shared" si="38"/>
        <v>1.2230627928321171E-2</v>
      </c>
      <c r="H194" s="319">
        <f t="shared" si="38"/>
        <v>1.3188666933211572E-2</v>
      </c>
      <c r="I194" s="319">
        <f t="shared" si="38"/>
        <v>1.6760530078061723E-2</v>
      </c>
      <c r="J194" s="319">
        <f t="shared" si="38"/>
        <v>1.6599186662202423E-2</v>
      </c>
      <c r="K194" s="319">
        <f t="shared" si="38"/>
        <v>1.336350163960532E-2</v>
      </c>
      <c r="L194" s="319">
        <f t="shared" si="38"/>
        <v>1.9691874746851547E-2</v>
      </c>
      <c r="M194" s="319">
        <f t="shared" si="38"/>
        <v>2.0471464117238509E-2</v>
      </c>
      <c r="N194" s="319">
        <f t="shared" si="38"/>
        <v>2.0850197226032482E-2</v>
      </c>
      <c r="O194" s="319">
        <f t="shared" si="38"/>
        <v>2.0351951650207246E-2</v>
      </c>
      <c r="P194" s="319">
        <f t="shared" si="38"/>
        <v>2.2953482695542076E-2</v>
      </c>
      <c r="Q194" s="319">
        <f t="shared" si="38"/>
        <v>2.2661410215383714E-2</v>
      </c>
      <c r="R194" s="319">
        <f t="shared" si="38"/>
        <v>2.223027181222275E-2</v>
      </c>
      <c r="S194" s="319">
        <f t="shared" si="38"/>
        <v>1.9911075699626728E-2</v>
      </c>
      <c r="T194" s="319">
        <f t="shared" si="38"/>
        <v>1.9427970738256438E-2</v>
      </c>
      <c r="U194" s="319">
        <f t="shared" si="38"/>
        <v>1.9435526220002625E-2</v>
      </c>
      <c r="V194" s="319">
        <f t="shared" si="38"/>
        <v>1.7510109948521001E-2</v>
      </c>
      <c r="W194" s="319">
        <f t="shared" si="38"/>
        <v>1.8092897980765254E-2</v>
      </c>
      <c r="X194" s="319">
        <f t="shared" si="38"/>
        <v>1.827017886063223E-2</v>
      </c>
      <c r="Y194" s="319">
        <f t="shared" si="38"/>
        <v>2.0082933679701175E-2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1.0000000000000004</v>
      </c>
      <c r="C197" s="232">
        <f t="shared" si="39"/>
        <v>1.0000000000000004</v>
      </c>
      <c r="D197" s="232">
        <f t="shared" si="39"/>
        <v>0.99999999999999967</v>
      </c>
      <c r="E197" s="232">
        <f t="shared" si="39"/>
        <v>0.99999999999999989</v>
      </c>
      <c r="F197" s="232">
        <f t="shared" si="39"/>
        <v>1.0000000000000002</v>
      </c>
      <c r="G197" s="232">
        <f t="shared" si="39"/>
        <v>1</v>
      </c>
      <c r="H197" s="232">
        <f t="shared" si="39"/>
        <v>0.99999999999999989</v>
      </c>
      <c r="I197" s="232">
        <f t="shared" si="39"/>
        <v>1.0000000000000002</v>
      </c>
      <c r="J197" s="232">
        <f t="shared" si="39"/>
        <v>1</v>
      </c>
      <c r="K197" s="232">
        <f t="shared" si="39"/>
        <v>0.99999999999999978</v>
      </c>
      <c r="L197" s="232">
        <f t="shared" si="39"/>
        <v>1</v>
      </c>
      <c r="M197" s="232">
        <f t="shared" si="39"/>
        <v>1.0000000000000002</v>
      </c>
      <c r="N197" s="232">
        <f t="shared" si="39"/>
        <v>1</v>
      </c>
      <c r="O197" s="232">
        <f t="shared" si="39"/>
        <v>0.99999999999999956</v>
      </c>
      <c r="P197" s="232">
        <f t="shared" si="39"/>
        <v>1</v>
      </c>
      <c r="Q197" s="232">
        <f t="shared" si="39"/>
        <v>0.99999999999999989</v>
      </c>
      <c r="R197" s="232">
        <f t="shared" si="39"/>
        <v>1</v>
      </c>
      <c r="S197" s="232">
        <f t="shared" si="39"/>
        <v>0.99999999999999989</v>
      </c>
      <c r="T197" s="232">
        <f t="shared" si="39"/>
        <v>1.0000000000000002</v>
      </c>
      <c r="U197" s="232">
        <f t="shared" si="39"/>
        <v>1.0000000000000002</v>
      </c>
      <c r="V197" s="232">
        <f t="shared" si="39"/>
        <v>1</v>
      </c>
      <c r="W197" s="232">
        <f t="shared" si="39"/>
        <v>0.99999999999999956</v>
      </c>
      <c r="X197" s="232">
        <f t="shared" si="39"/>
        <v>1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2.2327594055344393E-3</v>
      </c>
      <c r="C198" s="266">
        <f t="shared" si="40"/>
        <v>3.1053866819052982E-3</v>
      </c>
      <c r="D198" s="266">
        <f t="shared" si="40"/>
        <v>2.8837104485043498E-3</v>
      </c>
      <c r="E198" s="266">
        <f t="shared" si="40"/>
        <v>2.6943224046712681E-3</v>
      </c>
      <c r="F198" s="266">
        <f t="shared" si="40"/>
        <v>2.2007561022419544E-3</v>
      </c>
      <c r="G198" s="266">
        <f t="shared" si="40"/>
        <v>2.2861412112063282E-3</v>
      </c>
      <c r="H198" s="266">
        <f t="shared" si="40"/>
        <v>2.4679550379154633E-3</v>
      </c>
      <c r="I198" s="266">
        <f t="shared" si="40"/>
        <v>3.1553442031874625E-3</v>
      </c>
      <c r="J198" s="266">
        <f t="shared" si="40"/>
        <v>3.1429707239170263E-3</v>
      </c>
      <c r="K198" s="266">
        <f t="shared" si="40"/>
        <v>2.5219647803197995E-3</v>
      </c>
      <c r="L198" s="266">
        <f t="shared" si="40"/>
        <v>3.7595049024783922E-3</v>
      </c>
      <c r="M198" s="266">
        <f t="shared" si="40"/>
        <v>3.9127171742527793E-3</v>
      </c>
      <c r="N198" s="266">
        <f t="shared" si="40"/>
        <v>3.9767536346304701E-3</v>
      </c>
      <c r="O198" s="266">
        <f t="shared" si="40"/>
        <v>3.8735516258598173E-3</v>
      </c>
      <c r="P198" s="266">
        <f t="shared" si="40"/>
        <v>4.3889450441178543E-3</v>
      </c>
      <c r="Q198" s="266">
        <f t="shared" si="40"/>
        <v>4.8394469286876692E-3</v>
      </c>
      <c r="R198" s="266">
        <f t="shared" si="40"/>
        <v>4.4941586104033752E-3</v>
      </c>
      <c r="S198" s="266">
        <f t="shared" si="40"/>
        <v>3.9123082639246224E-3</v>
      </c>
      <c r="T198" s="266">
        <f t="shared" si="40"/>
        <v>3.9688680204627742E-3</v>
      </c>
      <c r="U198" s="266">
        <f t="shared" si="40"/>
        <v>4.1049231989373916E-3</v>
      </c>
      <c r="V198" s="266">
        <f t="shared" si="40"/>
        <v>3.7594246987935646E-3</v>
      </c>
      <c r="W198" s="266">
        <f t="shared" si="40"/>
        <v>3.8014982378714785E-3</v>
      </c>
      <c r="X198" s="266">
        <f t="shared" si="40"/>
        <v>2.7955039942730076E-3</v>
      </c>
      <c r="Y198" s="266">
        <f t="shared" si="40"/>
        <v>3.1000460875658326E-3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1.7817696972900286E-2</v>
      </c>
      <c r="C199" s="267">
        <f t="shared" si="41"/>
        <v>2.478137086544923E-2</v>
      </c>
      <c r="D199" s="267">
        <f t="shared" si="41"/>
        <v>2.3012367029638884E-2</v>
      </c>
      <c r="E199" s="267">
        <f t="shared" si="41"/>
        <v>2.1501026951104778E-2</v>
      </c>
      <c r="F199" s="267">
        <f t="shared" si="41"/>
        <v>1.7562306643434472E-2</v>
      </c>
      <c r="G199" s="267">
        <f t="shared" si="41"/>
        <v>1.8243690402810528E-2</v>
      </c>
      <c r="H199" s="267">
        <f t="shared" si="41"/>
        <v>1.9694587289307511E-2</v>
      </c>
      <c r="I199" s="267">
        <f t="shared" si="41"/>
        <v>2.5180038081234521E-2</v>
      </c>
      <c r="J199" s="267">
        <f t="shared" si="41"/>
        <v>2.5081296182042582E-2</v>
      </c>
      <c r="K199" s="267">
        <f t="shared" si="41"/>
        <v>2.0125591732222184E-2</v>
      </c>
      <c r="L199" s="267">
        <f t="shared" si="41"/>
        <v>3.000131539226868E-2</v>
      </c>
      <c r="M199" s="267">
        <f t="shared" si="41"/>
        <v>3.1223968323094518E-2</v>
      </c>
      <c r="N199" s="267">
        <f t="shared" si="41"/>
        <v>3.1734987218994634E-2</v>
      </c>
      <c r="O199" s="267">
        <f t="shared" si="41"/>
        <v>3.0911422389433472E-2</v>
      </c>
      <c r="P199" s="267">
        <f t="shared" si="41"/>
        <v>3.5024325788512813E-2</v>
      </c>
      <c r="Q199" s="267">
        <f t="shared" si="41"/>
        <v>3.8619386700623988E-2</v>
      </c>
      <c r="R199" s="267">
        <f t="shared" si="41"/>
        <v>3.5863943096524915E-2</v>
      </c>
      <c r="S199" s="267">
        <f t="shared" si="41"/>
        <v>3.1220705167960938E-2</v>
      </c>
      <c r="T199" s="267">
        <f t="shared" si="41"/>
        <v>3.1672059039927578E-2</v>
      </c>
      <c r="U199" s="267">
        <f t="shared" si="41"/>
        <v>3.2757796238322354E-2</v>
      </c>
      <c r="V199" s="267">
        <f t="shared" si="41"/>
        <v>3.0000675356916529E-2</v>
      </c>
      <c r="W199" s="267">
        <f t="shared" si="41"/>
        <v>3.0336427416905423E-2</v>
      </c>
      <c r="X199" s="267">
        <f t="shared" si="41"/>
        <v>2.2308468585116693E-2</v>
      </c>
      <c r="Y199" s="267">
        <f t="shared" si="41"/>
        <v>2.4738752260256104E-2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2.1846127130850414E-2</v>
      </c>
      <c r="C200" s="267">
        <f t="shared" si="42"/>
        <v>3.0384228625436858E-2</v>
      </c>
      <c r="D200" s="267">
        <f t="shared" si="42"/>
        <v>2.821526802683352E-2</v>
      </c>
      <c r="E200" s="267">
        <f t="shared" si="42"/>
        <v>2.6362226775552684E-2</v>
      </c>
      <c r="F200" s="267">
        <f t="shared" si="42"/>
        <v>2.1532995214083295E-2</v>
      </c>
      <c r="G200" s="267">
        <f t="shared" si="42"/>
        <v>2.2368434062036893E-2</v>
      </c>
      <c r="H200" s="267">
        <f t="shared" si="42"/>
        <v>2.4147366428233067E-2</v>
      </c>
      <c r="I200" s="267">
        <f t="shared" si="42"/>
        <v>3.0873031117262473E-2</v>
      </c>
      <c r="J200" s="267">
        <f t="shared" si="42"/>
        <v>3.0751964512180503E-2</v>
      </c>
      <c r="K200" s="267">
        <f t="shared" si="42"/>
        <v>2.4675817319961459E-2</v>
      </c>
      <c r="L200" s="267">
        <f t="shared" si="42"/>
        <v>3.678435833481096E-2</v>
      </c>
      <c r="M200" s="267">
        <f t="shared" si="42"/>
        <v>3.8283442722897319E-2</v>
      </c>
      <c r="N200" s="267">
        <f t="shared" si="42"/>
        <v>3.8909998656757913E-2</v>
      </c>
      <c r="O200" s="267">
        <f t="shared" si="42"/>
        <v>3.7900232804613576E-2</v>
      </c>
      <c r="P200" s="267">
        <f t="shared" si="42"/>
        <v>4.2943028777058967E-2</v>
      </c>
      <c r="Q200" s="267">
        <f t="shared" si="42"/>
        <v>4.7350902468512125E-2</v>
      </c>
      <c r="R200" s="267">
        <f t="shared" si="42"/>
        <v>4.397247643687674E-2</v>
      </c>
      <c r="S200" s="267">
        <f t="shared" si="42"/>
        <v>3.8279441796065745E-2</v>
      </c>
      <c r="T200" s="267">
        <f t="shared" si="42"/>
        <v>3.8832842950153219E-2</v>
      </c>
      <c r="U200" s="267">
        <f t="shared" si="42"/>
        <v>4.016405612000911E-2</v>
      </c>
      <c r="V200" s="267">
        <f t="shared" si="42"/>
        <v>3.6783573592894414E-2</v>
      </c>
      <c r="W200" s="267">
        <f t="shared" si="42"/>
        <v>3.7195236345837032E-2</v>
      </c>
      <c r="X200" s="267">
        <f t="shared" si="42"/>
        <v>2.7352224114389125E-2</v>
      </c>
      <c r="Y200" s="267">
        <f t="shared" si="42"/>
        <v>3.0331974315095545E-2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4.0453121830058981E-2</v>
      </c>
      <c r="C201" s="267">
        <f t="shared" si="43"/>
        <v>5.6263377711531046E-2</v>
      </c>
      <c r="D201" s="267">
        <f t="shared" si="43"/>
        <v>5.2247049013342997E-2</v>
      </c>
      <c r="E201" s="267">
        <f t="shared" si="43"/>
        <v>4.8815717544602712E-2</v>
      </c>
      <c r="F201" s="267">
        <f t="shared" si="43"/>
        <v>3.9873286168479759E-2</v>
      </c>
      <c r="G201" s="267">
        <f t="shared" si="43"/>
        <v>4.1420293072513811E-2</v>
      </c>
      <c r="H201" s="267">
        <f t="shared" si="43"/>
        <v>4.4714394919771909E-2</v>
      </c>
      <c r="I201" s="267">
        <f t="shared" si="43"/>
        <v>5.7168507789472141E-2</v>
      </c>
      <c r="J201" s="267">
        <f t="shared" si="43"/>
        <v>5.6944325164533731E-2</v>
      </c>
      <c r="K201" s="267">
        <f t="shared" si="43"/>
        <v>4.5692943116266801E-2</v>
      </c>
      <c r="L201" s="267">
        <f t="shared" si="43"/>
        <v>6.8114687800076332E-2</v>
      </c>
      <c r="M201" s="267">
        <f t="shared" si="43"/>
        <v>7.0890586842573391E-2</v>
      </c>
      <c r="N201" s="267">
        <f t="shared" si="43"/>
        <v>7.2050799056573397E-2</v>
      </c>
      <c r="O201" s="267">
        <f t="shared" si="43"/>
        <v>7.0180985666219928E-2</v>
      </c>
      <c r="P201" s="267">
        <f t="shared" si="43"/>
        <v>7.9518880599065311E-2</v>
      </c>
      <c r="Q201" s="267">
        <f t="shared" si="43"/>
        <v>8.7681071104679459E-2</v>
      </c>
      <c r="R201" s="267">
        <f t="shared" si="43"/>
        <v>8.1425139376689534E-2</v>
      </c>
      <c r="S201" s="267">
        <f t="shared" si="43"/>
        <v>7.0883178207643227E-2</v>
      </c>
      <c r="T201" s="267">
        <f t="shared" si="43"/>
        <v>7.1907927545276737E-2</v>
      </c>
      <c r="U201" s="267">
        <f t="shared" si="43"/>
        <v>7.437297447187409E-2</v>
      </c>
      <c r="V201" s="267">
        <f t="shared" si="43"/>
        <v>6.8113234670184444E-2</v>
      </c>
      <c r="W201" s="267">
        <f t="shared" si="43"/>
        <v>6.8875522804733011E-2</v>
      </c>
      <c r="X201" s="267">
        <f t="shared" si="43"/>
        <v>5.0648924992289381E-2</v>
      </c>
      <c r="Y201" s="267">
        <f t="shared" si="43"/>
        <v>5.6166616854573581E-2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4.3943191421648396E-2</v>
      </c>
      <c r="C202" s="268">
        <f t="shared" si="44"/>
        <v>4.5466241533657005E-2</v>
      </c>
      <c r="D202" s="268">
        <f t="shared" si="44"/>
        <v>4.5859957013239062E-2</v>
      </c>
      <c r="E202" s="268">
        <f t="shared" si="44"/>
        <v>4.5151404031376997E-2</v>
      </c>
      <c r="F202" s="268">
        <f t="shared" si="44"/>
        <v>4.4706754785722391E-2</v>
      </c>
      <c r="G202" s="268">
        <f t="shared" si="44"/>
        <v>4.6578579253513101E-2</v>
      </c>
      <c r="H202" s="268">
        <f t="shared" si="44"/>
        <v>4.7025420051601825E-2</v>
      </c>
      <c r="I202" s="268">
        <f t="shared" si="44"/>
        <v>4.7632666611529872E-2</v>
      </c>
      <c r="J202" s="268">
        <f t="shared" si="44"/>
        <v>4.489777496898905E-2</v>
      </c>
      <c r="K202" s="268">
        <f t="shared" si="44"/>
        <v>4.3330953514487236E-2</v>
      </c>
      <c r="L202" s="268">
        <f t="shared" si="44"/>
        <v>4.458846831484678E-2</v>
      </c>
      <c r="M202" s="268">
        <f t="shared" si="44"/>
        <v>4.5019303218255195E-2</v>
      </c>
      <c r="N202" s="268">
        <f t="shared" si="44"/>
        <v>4.6435512053469005E-2</v>
      </c>
      <c r="O202" s="268">
        <f t="shared" si="44"/>
        <v>4.7071703843996435E-2</v>
      </c>
      <c r="P202" s="268">
        <f t="shared" si="44"/>
        <v>4.7611689405305663E-2</v>
      </c>
      <c r="Q202" s="268">
        <f t="shared" si="44"/>
        <v>4.6365123060115802E-2</v>
      </c>
      <c r="R202" s="268">
        <f t="shared" si="44"/>
        <v>4.7585571312658871E-2</v>
      </c>
      <c r="S202" s="268">
        <f t="shared" si="44"/>
        <v>4.8441173214987747E-2</v>
      </c>
      <c r="T202" s="268">
        <f t="shared" si="44"/>
        <v>4.7861903777867351E-2</v>
      </c>
      <c r="U202" s="268">
        <f t="shared" si="44"/>
        <v>4.8375534230864367E-2</v>
      </c>
      <c r="V202" s="268">
        <f t="shared" si="44"/>
        <v>4.9663663017920828E-2</v>
      </c>
      <c r="W202" s="268">
        <f t="shared" si="44"/>
        <v>4.9263679767540203E-2</v>
      </c>
      <c r="X202" s="268">
        <f t="shared" si="44"/>
        <v>5.4536043211632482E-2</v>
      </c>
      <c r="Y202" s="268">
        <f t="shared" si="44"/>
        <v>5.5933518339197713E-2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0.44654520218737376</v>
      </c>
      <c r="C203" s="269">
        <f t="shared" si="45"/>
        <v>0.41921340763985032</v>
      </c>
      <c r="D203" s="269">
        <f t="shared" si="45"/>
        <v>0.4246243774313555</v>
      </c>
      <c r="E203" s="269">
        <f t="shared" si="45"/>
        <v>0.42866963757638787</v>
      </c>
      <c r="F203" s="269">
        <f t="shared" si="45"/>
        <v>0.44323578824746712</v>
      </c>
      <c r="G203" s="269">
        <f t="shared" si="45"/>
        <v>0.43750889490056177</v>
      </c>
      <c r="H203" s="269">
        <f t="shared" si="45"/>
        <v>0.43099872204021628</v>
      </c>
      <c r="I203" s="269">
        <f t="shared" si="45"/>
        <v>0.41132606312237219</v>
      </c>
      <c r="J203" s="269">
        <f t="shared" si="45"/>
        <v>0.41747472191943308</v>
      </c>
      <c r="K203" s="269">
        <f t="shared" si="45"/>
        <v>0.43744194145787052</v>
      </c>
      <c r="L203" s="269">
        <f t="shared" si="45"/>
        <v>0.4165123142828881</v>
      </c>
      <c r="M203" s="269">
        <f t="shared" si="45"/>
        <v>0.41294920483123976</v>
      </c>
      <c r="N203" s="269">
        <f t="shared" si="45"/>
        <v>0.40667431631958373</v>
      </c>
      <c r="O203" s="269">
        <f t="shared" si="45"/>
        <v>0.40745929893830696</v>
      </c>
      <c r="P203" s="269">
        <f t="shared" si="45"/>
        <v>0.39077674412605906</v>
      </c>
      <c r="Q203" s="269">
        <f t="shared" si="45"/>
        <v>0.37651074009298752</v>
      </c>
      <c r="R203" s="269">
        <f t="shared" si="45"/>
        <v>0.38285151653113619</v>
      </c>
      <c r="S203" s="269">
        <f t="shared" si="45"/>
        <v>0.39626816561474715</v>
      </c>
      <c r="T203" s="269">
        <f t="shared" si="45"/>
        <v>0.39805600922441847</v>
      </c>
      <c r="U203" s="269">
        <f t="shared" si="45"/>
        <v>0.39419159714399798</v>
      </c>
      <c r="V203" s="269">
        <f t="shared" si="45"/>
        <v>0.40447321275497289</v>
      </c>
      <c r="W203" s="269">
        <f t="shared" si="45"/>
        <v>0.40658343472618425</v>
      </c>
      <c r="X203" s="269">
        <f t="shared" si="45"/>
        <v>0.43557577996213426</v>
      </c>
      <c r="Y203" s="269">
        <f t="shared" si="45"/>
        <v>0.42057112310495598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0.44632154833473919</v>
      </c>
      <c r="C204" s="318">
        <f t="shared" si="46"/>
        <v>0.41890234336055243</v>
      </c>
      <c r="D204" s="318">
        <f t="shared" si="46"/>
        <v>0.42433551829584276</v>
      </c>
      <c r="E204" s="318">
        <f t="shared" si="46"/>
        <v>0.4283997493006737</v>
      </c>
      <c r="F204" s="318">
        <f t="shared" si="46"/>
        <v>0.44301534014197247</v>
      </c>
      <c r="G204" s="318">
        <f t="shared" si="46"/>
        <v>0.43727989383206978</v>
      </c>
      <c r="H204" s="318">
        <f t="shared" si="46"/>
        <v>0.43075150881563401</v>
      </c>
      <c r="I204" s="318">
        <f t="shared" si="46"/>
        <v>0.4110099946352429</v>
      </c>
      <c r="J204" s="318">
        <f t="shared" si="46"/>
        <v>0.41715989287453942</v>
      </c>
      <c r="K204" s="318">
        <f t="shared" si="46"/>
        <v>0.4371893181174743</v>
      </c>
      <c r="L204" s="318">
        <f t="shared" si="46"/>
        <v>0.41613572746688204</v>
      </c>
      <c r="M204" s="318">
        <f t="shared" si="46"/>
        <v>0.41255727085567484</v>
      </c>
      <c r="N204" s="318">
        <f t="shared" si="46"/>
        <v>0.4062759678593067</v>
      </c>
      <c r="O204" s="318">
        <f t="shared" si="46"/>
        <v>0.40707128814665833</v>
      </c>
      <c r="P204" s="318">
        <f t="shared" si="46"/>
        <v>0.39033710675819711</v>
      </c>
      <c r="Q204" s="318">
        <f t="shared" si="46"/>
        <v>0.37609286754444199</v>
      </c>
      <c r="R204" s="318">
        <f t="shared" si="46"/>
        <v>0.38243443213864414</v>
      </c>
      <c r="S204" s="318">
        <f t="shared" si="46"/>
        <v>0.39589356356693728</v>
      </c>
      <c r="T204" s="318">
        <f t="shared" si="46"/>
        <v>0.39769420828059104</v>
      </c>
      <c r="U204" s="318">
        <f t="shared" si="46"/>
        <v>0.39383364605211557</v>
      </c>
      <c r="V204" s="318">
        <f t="shared" si="46"/>
        <v>0.40415339467649286</v>
      </c>
      <c r="W204" s="318">
        <f t="shared" si="46"/>
        <v>0.40625020543094048</v>
      </c>
      <c r="X204" s="318">
        <f t="shared" si="46"/>
        <v>0.43521559478991206</v>
      </c>
      <c r="Y204" s="318">
        <f t="shared" si="46"/>
        <v>0.42017169937448234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2.2365385263455962E-4</v>
      </c>
      <c r="C205" s="318">
        <f t="shared" si="47"/>
        <v>3.1106427929789726E-4</v>
      </c>
      <c r="D205" s="318">
        <f t="shared" si="47"/>
        <v>2.8885913551270152E-4</v>
      </c>
      <c r="E205" s="318">
        <f t="shared" si="47"/>
        <v>2.6988827571419434E-4</v>
      </c>
      <c r="F205" s="318">
        <f t="shared" si="47"/>
        <v>2.2044810549465068E-4</v>
      </c>
      <c r="G205" s="318">
        <f t="shared" si="47"/>
        <v>2.2900106849199308E-4</v>
      </c>
      <c r="H205" s="318">
        <f t="shared" si="47"/>
        <v>2.4721322458231616E-4</v>
      </c>
      <c r="I205" s="318">
        <f t="shared" si="47"/>
        <v>3.1606848712930686E-4</v>
      </c>
      <c r="J205" s="318">
        <f t="shared" si="47"/>
        <v>3.1482904489362878E-4</v>
      </c>
      <c r="K205" s="318">
        <f t="shared" si="47"/>
        <v>2.5262334039622244E-4</v>
      </c>
      <c r="L205" s="318">
        <f t="shared" si="47"/>
        <v>3.7658681600606414E-4</v>
      </c>
      <c r="M205" s="318">
        <f t="shared" si="47"/>
        <v>3.9193397556490259E-4</v>
      </c>
      <c r="N205" s="318">
        <f t="shared" si="47"/>
        <v>3.9834846027698143E-4</v>
      </c>
      <c r="O205" s="318">
        <f t="shared" si="47"/>
        <v>3.8801079164866041E-4</v>
      </c>
      <c r="P205" s="318">
        <f t="shared" si="47"/>
        <v>4.3963736786201368E-4</v>
      </c>
      <c r="Q205" s="318">
        <f t="shared" si="47"/>
        <v>4.178725485455354E-4</v>
      </c>
      <c r="R205" s="318">
        <f t="shared" si="47"/>
        <v>4.1708439249205185E-4</v>
      </c>
      <c r="S205" s="318">
        <f t="shared" si="47"/>
        <v>3.7460204780983853E-4</v>
      </c>
      <c r="T205" s="318">
        <f t="shared" si="47"/>
        <v>3.6180094382747186E-4</v>
      </c>
      <c r="U205" s="318">
        <f t="shared" si="47"/>
        <v>3.5795109188238697E-4</v>
      </c>
      <c r="V205" s="318">
        <f t="shared" si="47"/>
        <v>3.1981807848004292E-4</v>
      </c>
      <c r="W205" s="318">
        <f t="shared" si="47"/>
        <v>3.3322929524380059E-4</v>
      </c>
      <c r="X205" s="318">
        <f t="shared" si="47"/>
        <v>3.6018517222212703E-4</v>
      </c>
      <c r="Y205" s="318">
        <f t="shared" si="47"/>
        <v>3.9942373047362022E-4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0.24782924617560001</v>
      </c>
      <c r="C206" s="269">
        <f t="shared" si="48"/>
        <v>0.22661806447060856</v>
      </c>
      <c r="D206" s="269">
        <f t="shared" si="48"/>
        <v>0.2313742520586399</v>
      </c>
      <c r="E206" s="269">
        <f t="shared" si="48"/>
        <v>0.23930419212269163</v>
      </c>
      <c r="F206" s="269">
        <f t="shared" si="48"/>
        <v>0.25108388605877513</v>
      </c>
      <c r="G206" s="269">
        <f t="shared" si="48"/>
        <v>0.24715911935420079</v>
      </c>
      <c r="H206" s="269">
        <f t="shared" si="48"/>
        <v>0.24335378595870991</v>
      </c>
      <c r="I206" s="269">
        <f t="shared" si="48"/>
        <v>0.22607599270377948</v>
      </c>
      <c r="J206" s="269">
        <f t="shared" si="48"/>
        <v>0.22842011226700418</v>
      </c>
      <c r="K206" s="269">
        <f t="shared" si="48"/>
        <v>0.24466123954216135</v>
      </c>
      <c r="L206" s="269">
        <f t="shared" si="48"/>
        <v>0.19777276844505909</v>
      </c>
      <c r="M206" s="269">
        <f t="shared" si="48"/>
        <v>0.19258748782404023</v>
      </c>
      <c r="N206" s="269">
        <f t="shared" si="48"/>
        <v>0.19208164574454323</v>
      </c>
      <c r="O206" s="269">
        <f t="shared" si="48"/>
        <v>0.19530222295481256</v>
      </c>
      <c r="P206" s="269">
        <f t="shared" si="48"/>
        <v>0.18478757039857882</v>
      </c>
      <c r="Q206" s="269">
        <f t="shared" si="48"/>
        <v>0.18061069592454962</v>
      </c>
      <c r="R206" s="269">
        <f t="shared" si="48"/>
        <v>0.18901213607852657</v>
      </c>
      <c r="S206" s="269">
        <f t="shared" si="48"/>
        <v>0.20303729930782016</v>
      </c>
      <c r="T206" s="269">
        <f t="shared" si="48"/>
        <v>0.2004609504829431</v>
      </c>
      <c r="U206" s="269">
        <f t="shared" si="48"/>
        <v>0.19662224644541129</v>
      </c>
      <c r="V206" s="269">
        <f t="shared" si="48"/>
        <v>0.20074105510576098</v>
      </c>
      <c r="W206" s="269">
        <f t="shared" si="48"/>
        <v>0.19795614491800689</v>
      </c>
      <c r="X206" s="269">
        <f t="shared" si="48"/>
        <v>0.20838039964874414</v>
      </c>
      <c r="Y206" s="269">
        <f t="shared" si="48"/>
        <v>0.20845844001018674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0.24727264721996239</v>
      </c>
      <c r="C207" s="318">
        <f t="shared" si="49"/>
        <v>0.22485424995143127</v>
      </c>
      <c r="D207" s="318">
        <f t="shared" si="49"/>
        <v>0.23002441856447381</v>
      </c>
      <c r="E207" s="318">
        <f t="shared" si="49"/>
        <v>0.23830040047421328</v>
      </c>
      <c r="F207" s="318">
        <f t="shared" si="49"/>
        <v>0.25057549782810035</v>
      </c>
      <c r="G207" s="318">
        <f t="shared" si="49"/>
        <v>0.24657949426230391</v>
      </c>
      <c r="H207" s="318">
        <f t="shared" si="49"/>
        <v>0.24261722940539393</v>
      </c>
      <c r="I207" s="318">
        <f t="shared" si="49"/>
        <v>0.2242971960678313</v>
      </c>
      <c r="J207" s="318">
        <f t="shared" si="49"/>
        <v>0.22664654668431902</v>
      </c>
      <c r="K207" s="318">
        <f t="shared" si="49"/>
        <v>0.24386045879362508</v>
      </c>
      <c r="L207" s="318">
        <f t="shared" si="49"/>
        <v>0.19282870975465946</v>
      </c>
      <c r="M207" s="318">
        <f t="shared" si="49"/>
        <v>0.18656191568283984</v>
      </c>
      <c r="N207" s="318">
        <f t="shared" si="49"/>
        <v>0.18591871077768979</v>
      </c>
      <c r="O207" s="318">
        <f t="shared" si="49"/>
        <v>0.18994312249231052</v>
      </c>
      <c r="P207" s="318">
        <f t="shared" si="49"/>
        <v>0.17561606252236484</v>
      </c>
      <c r="Q207" s="318">
        <f t="shared" si="49"/>
        <v>0.17243993196744958</v>
      </c>
      <c r="R207" s="318">
        <f t="shared" si="49"/>
        <v>0.18186164377136865</v>
      </c>
      <c r="S207" s="318">
        <f t="shared" si="49"/>
        <v>0.19897248676685469</v>
      </c>
      <c r="T207" s="318">
        <f t="shared" si="49"/>
        <v>0.19660311157043095</v>
      </c>
      <c r="U207" s="318">
        <f t="shared" si="49"/>
        <v>0.19271682106938073</v>
      </c>
      <c r="V207" s="318">
        <f t="shared" si="49"/>
        <v>0.19807066888038327</v>
      </c>
      <c r="W207" s="318">
        <f t="shared" si="49"/>
        <v>0.19476177437055697</v>
      </c>
      <c r="X207" s="318">
        <f t="shared" si="49"/>
        <v>0.20471336025025791</v>
      </c>
      <c r="Y207" s="318">
        <f t="shared" si="49"/>
        <v>0.20360231016582023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5.5659895563764535E-4</v>
      </c>
      <c r="C208" s="318">
        <f t="shared" si="50"/>
        <v>1.7638145191772887E-3</v>
      </c>
      <c r="D208" s="318">
        <f t="shared" si="50"/>
        <v>1.3498334941661023E-3</v>
      </c>
      <c r="E208" s="318">
        <f t="shared" si="50"/>
        <v>1.0037916484783478E-3</v>
      </c>
      <c r="F208" s="318">
        <f t="shared" si="50"/>
        <v>5.0838823067489609E-4</v>
      </c>
      <c r="G208" s="318">
        <f t="shared" si="50"/>
        <v>5.7962509189689781E-4</v>
      </c>
      <c r="H208" s="318">
        <f t="shared" si="50"/>
        <v>7.3655655331606904E-4</v>
      </c>
      <c r="I208" s="318">
        <f t="shared" si="50"/>
        <v>1.778796635948149E-3</v>
      </c>
      <c r="J208" s="318">
        <f t="shared" si="50"/>
        <v>1.7735655826851705E-3</v>
      </c>
      <c r="K208" s="318">
        <f t="shared" si="50"/>
        <v>8.0078074853612454E-4</v>
      </c>
      <c r="L208" s="318">
        <f t="shared" si="50"/>
        <v>4.9440586903996726E-3</v>
      </c>
      <c r="M208" s="318">
        <f t="shared" si="50"/>
        <v>6.0255721412003933E-3</v>
      </c>
      <c r="N208" s="318">
        <f t="shared" si="50"/>
        <v>6.1629349668534724E-3</v>
      </c>
      <c r="O208" s="318">
        <f t="shared" si="50"/>
        <v>5.3591004625020413E-3</v>
      </c>
      <c r="P208" s="318">
        <f t="shared" si="50"/>
        <v>9.1715078762139596E-3</v>
      </c>
      <c r="Q208" s="318">
        <f t="shared" si="50"/>
        <v>8.1707639571000339E-3</v>
      </c>
      <c r="R208" s="318">
        <f t="shared" si="50"/>
        <v>7.1504923071579081E-3</v>
      </c>
      <c r="S208" s="318">
        <f t="shared" si="50"/>
        <v>4.0648125409654479E-3</v>
      </c>
      <c r="T208" s="318">
        <f t="shared" si="50"/>
        <v>3.8578389125121359E-3</v>
      </c>
      <c r="U208" s="318">
        <f t="shared" si="50"/>
        <v>3.9054253760305692E-3</v>
      </c>
      <c r="V208" s="318">
        <f t="shared" si="50"/>
        <v>2.6703862253777055E-3</v>
      </c>
      <c r="W208" s="318">
        <f t="shared" si="50"/>
        <v>3.194370547450082E-3</v>
      </c>
      <c r="X208" s="318">
        <f t="shared" si="50"/>
        <v>3.6670393984862882E-3</v>
      </c>
      <c r="Y208" s="318">
        <f t="shared" si="50"/>
        <v>4.8561298443665279E-3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0.14152380262881531</v>
      </c>
      <c r="C209" s="269">
        <f t="shared" si="51"/>
        <v>0.1415822717580969</v>
      </c>
      <c r="D209" s="269">
        <f t="shared" si="51"/>
        <v>0.14295116454710605</v>
      </c>
      <c r="E209" s="269">
        <f t="shared" si="51"/>
        <v>0.14187665630033872</v>
      </c>
      <c r="F209" s="269">
        <f t="shared" si="51"/>
        <v>0.14253730850119448</v>
      </c>
      <c r="G209" s="269">
        <f t="shared" si="51"/>
        <v>0.1457220446276378</v>
      </c>
      <c r="H209" s="269">
        <f t="shared" si="51"/>
        <v>0.14580618645399404</v>
      </c>
      <c r="I209" s="269">
        <f t="shared" si="51"/>
        <v>0.14515674055455477</v>
      </c>
      <c r="J209" s="269">
        <f t="shared" si="51"/>
        <v>0.14006474708880001</v>
      </c>
      <c r="K209" s="269">
        <f t="shared" si="51"/>
        <v>0.13884338256314169</v>
      </c>
      <c r="L209" s="269">
        <f t="shared" si="51"/>
        <v>0.13880429763105981</v>
      </c>
      <c r="M209" s="269">
        <f t="shared" si="51"/>
        <v>0.13887655528400897</v>
      </c>
      <c r="N209" s="269">
        <f t="shared" si="51"/>
        <v>0.14079488006374916</v>
      </c>
      <c r="O209" s="269">
        <f t="shared" si="51"/>
        <v>0.14170706519315893</v>
      </c>
      <c r="P209" s="269">
        <f t="shared" si="51"/>
        <v>0.14062778768294554</v>
      </c>
      <c r="Q209" s="269">
        <f t="shared" si="51"/>
        <v>0.13607294696386696</v>
      </c>
      <c r="R209" s="269">
        <f t="shared" si="51"/>
        <v>0.13869237662239006</v>
      </c>
      <c r="S209" s="269">
        <f t="shared" si="51"/>
        <v>0.14170791900733001</v>
      </c>
      <c r="T209" s="269">
        <f t="shared" si="51"/>
        <v>0.14003186424112346</v>
      </c>
      <c r="U209" s="269">
        <f t="shared" si="51"/>
        <v>0.13989938142296784</v>
      </c>
      <c r="V209" s="269">
        <f t="shared" si="51"/>
        <v>0.14280423405025933</v>
      </c>
      <c r="W209" s="269">
        <f t="shared" si="51"/>
        <v>0.1416146688261922</v>
      </c>
      <c r="X209" s="269">
        <f t="shared" si="51"/>
        <v>0.15106446167887327</v>
      </c>
      <c r="Y209" s="269">
        <f t="shared" si="51"/>
        <v>0.1482043142756013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7.834854815086234E-2</v>
      </c>
      <c r="C210" s="318">
        <f t="shared" si="52"/>
        <v>6.958461618469379E-2</v>
      </c>
      <c r="D210" s="318">
        <f t="shared" si="52"/>
        <v>7.4640618145610085E-2</v>
      </c>
      <c r="E210" s="318">
        <f t="shared" si="52"/>
        <v>7.4964524146880415E-2</v>
      </c>
      <c r="F210" s="318">
        <f t="shared" si="52"/>
        <v>8.0361831240193582E-2</v>
      </c>
      <c r="G210" s="318">
        <f t="shared" si="52"/>
        <v>8.4478824771898484E-2</v>
      </c>
      <c r="H210" s="318">
        <f t="shared" si="52"/>
        <v>8.3437517025576752E-2</v>
      </c>
      <c r="I210" s="318">
        <f t="shared" si="52"/>
        <v>7.6342953667520419E-2</v>
      </c>
      <c r="J210" s="318">
        <f t="shared" si="52"/>
        <v>6.6191318933523521E-2</v>
      </c>
      <c r="K210" s="318">
        <f t="shared" si="52"/>
        <v>7.1685498347299315E-2</v>
      </c>
      <c r="L210" s="318">
        <f t="shared" si="52"/>
        <v>5.128553361740399E-2</v>
      </c>
      <c r="M210" s="318">
        <f t="shared" si="52"/>
        <v>4.8114072481383635E-2</v>
      </c>
      <c r="N210" s="318">
        <f t="shared" si="52"/>
        <v>5.3557546906025079E-2</v>
      </c>
      <c r="O210" s="318">
        <f t="shared" si="52"/>
        <v>5.8474962156721176E-2</v>
      </c>
      <c r="P210" s="318">
        <f t="shared" si="52"/>
        <v>4.3318259486753267E-2</v>
      </c>
      <c r="Q210" s="318">
        <f t="shared" si="52"/>
        <v>4.5599161125091763E-2</v>
      </c>
      <c r="R210" s="318">
        <f t="shared" si="52"/>
        <v>4.8879233819917295E-2</v>
      </c>
      <c r="S210" s="318">
        <f t="shared" si="52"/>
        <v>6.3621141146391308E-2</v>
      </c>
      <c r="T210" s="318">
        <f t="shared" si="52"/>
        <v>6.3491728293470898E-2</v>
      </c>
      <c r="U210" s="318">
        <f t="shared" si="52"/>
        <v>6.6186263434112491E-2</v>
      </c>
      <c r="V210" s="318">
        <f t="shared" si="52"/>
        <v>7.6827781492280034E-2</v>
      </c>
      <c r="W210" s="318">
        <f t="shared" si="52"/>
        <v>7.2070177397718538E-2</v>
      </c>
      <c r="X210" s="318">
        <f t="shared" si="52"/>
        <v>7.6125141348910852E-2</v>
      </c>
      <c r="Y210" s="318">
        <f t="shared" si="52"/>
        <v>6.3583391117524021E-2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5.0195551483939491E-2</v>
      </c>
      <c r="C211" s="318">
        <f t="shared" si="53"/>
        <v>4.7111850685567419E-2</v>
      </c>
      <c r="D211" s="318">
        <f t="shared" si="53"/>
        <v>4.7722892687019437E-2</v>
      </c>
      <c r="E211" s="318">
        <f t="shared" si="53"/>
        <v>4.8179976413778275E-2</v>
      </c>
      <c r="F211" s="318">
        <f t="shared" si="53"/>
        <v>4.9823718790277569E-2</v>
      </c>
      <c r="G211" s="318">
        <f t="shared" si="53"/>
        <v>4.9178681839661516E-2</v>
      </c>
      <c r="H211" s="318">
        <f t="shared" si="53"/>
        <v>4.8444467039990426E-2</v>
      </c>
      <c r="I211" s="318">
        <f t="shared" si="53"/>
        <v>4.6224237711807635E-2</v>
      </c>
      <c r="J211" s="318">
        <f t="shared" si="53"/>
        <v>4.6915885997316976E-2</v>
      </c>
      <c r="K211" s="318">
        <f t="shared" si="53"/>
        <v>4.9168495242213665E-2</v>
      </c>
      <c r="L211" s="318">
        <f t="shared" si="53"/>
        <v>4.6800703238070986E-2</v>
      </c>
      <c r="M211" s="318">
        <f t="shared" si="53"/>
        <v>4.6398252126913356E-2</v>
      </c>
      <c r="N211" s="318">
        <f t="shared" si="53"/>
        <v>4.5691825405826773E-2</v>
      </c>
      <c r="O211" s="318">
        <f t="shared" si="53"/>
        <v>4.5781271099360775E-2</v>
      </c>
      <c r="P211" s="318">
        <f t="shared" si="53"/>
        <v>4.3899261443855385E-2</v>
      </c>
      <c r="Q211" s="318">
        <f t="shared" si="53"/>
        <v>4.2297283126941733E-2</v>
      </c>
      <c r="R211" s="318">
        <f t="shared" si="53"/>
        <v>4.3010487168433038E-2</v>
      </c>
      <c r="S211" s="318">
        <f t="shared" si="53"/>
        <v>4.4524168340804554E-2</v>
      </c>
      <c r="T211" s="318">
        <f t="shared" si="53"/>
        <v>4.4726677842677628E-2</v>
      </c>
      <c r="U211" s="318">
        <f t="shared" si="53"/>
        <v>4.4292499724190158E-2</v>
      </c>
      <c r="V211" s="318">
        <f t="shared" si="53"/>
        <v>4.5453110219715119E-2</v>
      </c>
      <c r="W211" s="318">
        <f t="shared" si="53"/>
        <v>4.5688928034404205E-2</v>
      </c>
      <c r="X211" s="318">
        <f t="shared" si="53"/>
        <v>4.8946520454589526E-2</v>
      </c>
      <c r="Y211" s="318">
        <f t="shared" si="53"/>
        <v>4.7254608805551525E-2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1.2979702994013487E-2</v>
      </c>
      <c r="C212" s="318">
        <f t="shared" si="54"/>
        <v>2.4885804887835691E-2</v>
      </c>
      <c r="D212" s="318">
        <f t="shared" si="54"/>
        <v>2.0587653714476521E-2</v>
      </c>
      <c r="E212" s="318">
        <f t="shared" si="54"/>
        <v>1.8732155739680022E-2</v>
      </c>
      <c r="F212" s="318">
        <f t="shared" si="54"/>
        <v>1.2351758470723338E-2</v>
      </c>
      <c r="G212" s="318">
        <f t="shared" si="54"/>
        <v>1.2064538016077792E-2</v>
      </c>
      <c r="H212" s="318">
        <f t="shared" si="54"/>
        <v>1.3924202388426878E-2</v>
      </c>
      <c r="I212" s="318">
        <f t="shared" si="54"/>
        <v>2.2589549175226712E-2</v>
      </c>
      <c r="J212" s="318">
        <f t="shared" si="54"/>
        <v>2.6957542157959497E-2</v>
      </c>
      <c r="K212" s="318">
        <f t="shared" si="54"/>
        <v>1.7989388973628728E-2</v>
      </c>
      <c r="L212" s="318">
        <f t="shared" si="54"/>
        <v>4.0718060775584833E-2</v>
      </c>
      <c r="M212" s="318">
        <f t="shared" si="54"/>
        <v>4.436423067571197E-2</v>
      </c>
      <c r="N212" s="318">
        <f t="shared" si="54"/>
        <v>4.1545507751897311E-2</v>
      </c>
      <c r="O212" s="318">
        <f t="shared" si="54"/>
        <v>3.7450831937076975E-2</v>
      </c>
      <c r="P212" s="318">
        <f t="shared" si="54"/>
        <v>5.3410266752336878E-2</v>
      </c>
      <c r="Q212" s="318">
        <f t="shared" si="54"/>
        <v>4.8176502711833477E-2</v>
      </c>
      <c r="R212" s="318">
        <f t="shared" si="54"/>
        <v>4.6802655634039729E-2</v>
      </c>
      <c r="S212" s="318">
        <f t="shared" si="54"/>
        <v>3.3562609520134144E-2</v>
      </c>
      <c r="T212" s="318">
        <f t="shared" si="54"/>
        <v>3.181345810497492E-2</v>
      </c>
      <c r="U212" s="318">
        <f t="shared" si="54"/>
        <v>2.9420618264665216E-2</v>
      </c>
      <c r="V212" s="318">
        <f t="shared" si="54"/>
        <v>2.052334233826417E-2</v>
      </c>
      <c r="W212" s="318">
        <f t="shared" si="54"/>
        <v>2.385556339406945E-2</v>
      </c>
      <c r="X212" s="318">
        <f t="shared" si="54"/>
        <v>2.5992799875372924E-2</v>
      </c>
      <c r="Y212" s="318">
        <f t="shared" si="54"/>
        <v>3.7366314352525729E-2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3.780885224721868E-2</v>
      </c>
      <c r="C213" s="319">
        <f t="shared" si="55"/>
        <v>5.2585650713465146E-2</v>
      </c>
      <c r="D213" s="319">
        <f t="shared" si="55"/>
        <v>4.8831854431339368E-2</v>
      </c>
      <c r="E213" s="319">
        <f t="shared" si="55"/>
        <v>4.5624816293273272E-2</v>
      </c>
      <c r="F213" s="319">
        <f t="shared" si="55"/>
        <v>3.7266918278601527E-2</v>
      </c>
      <c r="G213" s="319">
        <f t="shared" si="55"/>
        <v>3.8712803115518835E-2</v>
      </c>
      <c r="H213" s="319">
        <f t="shared" si="55"/>
        <v>4.1791581820249731E-2</v>
      </c>
      <c r="I213" s="319">
        <f t="shared" si="55"/>
        <v>5.3431615816607284E-2</v>
      </c>
      <c r="J213" s="319">
        <f t="shared" si="55"/>
        <v>5.3222087173099945E-2</v>
      </c>
      <c r="K213" s="319">
        <f t="shared" si="55"/>
        <v>4.2706165973568806E-2</v>
      </c>
      <c r="L213" s="319">
        <f t="shared" si="55"/>
        <v>6.3662284896511795E-2</v>
      </c>
      <c r="M213" s="319">
        <f t="shared" si="55"/>
        <v>6.6256733779638033E-2</v>
      </c>
      <c r="N213" s="319">
        <f t="shared" si="55"/>
        <v>6.7341107251698451E-2</v>
      </c>
      <c r="O213" s="319">
        <f t="shared" si="55"/>
        <v>6.5593516583597924E-2</v>
      </c>
      <c r="P213" s="319">
        <f t="shared" si="55"/>
        <v>7.4321028178356063E-2</v>
      </c>
      <c r="Q213" s="319">
        <f t="shared" si="55"/>
        <v>8.1949686755976789E-2</v>
      </c>
      <c r="R213" s="319">
        <f t="shared" si="55"/>
        <v>7.6102681934793817E-2</v>
      </c>
      <c r="S213" s="319">
        <f t="shared" si="55"/>
        <v>6.6249809419520508E-2</v>
      </c>
      <c r="T213" s="319">
        <f t="shared" si="55"/>
        <v>6.7207574717827651E-2</v>
      </c>
      <c r="U213" s="319">
        <f t="shared" si="55"/>
        <v>6.9511490727615755E-2</v>
      </c>
      <c r="V213" s="319">
        <f t="shared" si="55"/>
        <v>6.3660926752297106E-2</v>
      </c>
      <c r="W213" s="319">
        <f t="shared" si="55"/>
        <v>6.4373386956729034E-2</v>
      </c>
      <c r="X213" s="319">
        <f t="shared" si="55"/>
        <v>4.7338193812547544E-2</v>
      </c>
      <c r="Y213" s="319">
        <f t="shared" si="55"/>
        <v>5.2495214752567292E-2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2167.1811873794754</v>
      </c>
      <c r="C217" s="320">
        <f t="shared" si="56"/>
        <v>2588.9409613573157</v>
      </c>
      <c r="D217" s="320">
        <f t="shared" si="56"/>
        <v>1782.6479925973324</v>
      </c>
      <c r="E217" s="320">
        <f t="shared" si="56"/>
        <v>1770.4820882741637</v>
      </c>
      <c r="F217" s="320">
        <f t="shared" si="56"/>
        <v>1609.8571354796575</v>
      </c>
      <c r="G217" s="320">
        <f t="shared" si="56"/>
        <v>1754.427652449649</v>
      </c>
      <c r="H217" s="320">
        <f t="shared" si="56"/>
        <v>1721.3867415542877</v>
      </c>
      <c r="I217" s="320">
        <f t="shared" si="56"/>
        <v>1924.9904872223522</v>
      </c>
      <c r="J217" s="320">
        <f t="shared" si="56"/>
        <v>2219.1683157840698</v>
      </c>
      <c r="K217" s="320">
        <f t="shared" si="56"/>
        <v>1396.0049628693782</v>
      </c>
      <c r="L217" s="320">
        <f t="shared" si="56"/>
        <v>2239.7985317014118</v>
      </c>
      <c r="M217" s="320">
        <f t="shared" si="56"/>
        <v>2136.8357652368331</v>
      </c>
      <c r="N217" s="320">
        <f t="shared" si="56"/>
        <v>2101.6713679180739</v>
      </c>
      <c r="O217" s="320">
        <f t="shared" si="56"/>
        <v>2144.0416785660555</v>
      </c>
      <c r="P217" s="320">
        <f t="shared" si="56"/>
        <v>1934.2644698309298</v>
      </c>
      <c r="Q217" s="320">
        <f t="shared" si="56"/>
        <v>1391.3974976186562</v>
      </c>
      <c r="R217" s="320">
        <f t="shared" si="56"/>
        <v>1254.2678318045341</v>
      </c>
      <c r="S217" s="320">
        <f t="shared" si="56"/>
        <v>1711.9779497029808</v>
      </c>
      <c r="T217" s="320">
        <f t="shared" si="56"/>
        <v>1948.730227755467</v>
      </c>
      <c r="U217" s="320">
        <f t="shared" si="56"/>
        <v>2045.3272126674678</v>
      </c>
      <c r="V217" s="320">
        <f t="shared" si="56"/>
        <v>2390.081791326445</v>
      </c>
      <c r="W217" s="320">
        <f t="shared" si="56"/>
        <v>2118.5011045349574</v>
      </c>
      <c r="X217" s="320">
        <f t="shared" si="56"/>
        <v>1693.6208565925544</v>
      </c>
      <c r="Y217" s="320">
        <f t="shared" si="56"/>
        <v>1882.5164954671027</v>
      </c>
      <c r="DA217" s="95"/>
    </row>
    <row r="218" spans="1:105" ht="12" customHeight="1" x14ac:dyDescent="0.25">
      <c r="A218" s="55" t="s">
        <v>91</v>
      </c>
      <c r="B218" s="273">
        <f>IF(B$6=0,0,B$6/CHI!B$10*1000)</f>
        <v>3.8508703699210058</v>
      </c>
      <c r="C218" s="273">
        <f>IF(C$6=0,0,C$6/CHI!C$10*1000)</f>
        <v>5.4469589803716838</v>
      </c>
      <c r="D218" s="273">
        <f>IF(D$6=0,0,D$6/CHI!D$10*1000)</f>
        <v>4.0564390555454128</v>
      </c>
      <c r="E218" s="273">
        <f>IF(E$6=0,0,E$6/CHI!E$10*1000)</f>
        <v>4.2057973606775532</v>
      </c>
      <c r="F218" s="273">
        <f>IF(F$6=0,0,F$6/CHI!F$10*1000)</f>
        <v>3.034881035168294</v>
      </c>
      <c r="G218" s="273">
        <f>IF(G$6=0,0,G$6/CHI!G$10*1000)</f>
        <v>3.2651136079080434</v>
      </c>
      <c r="H218" s="273">
        <f>IF(H$6=0,0,H$6/CHI!H$10*1000)</f>
        <v>3.4556190478202469</v>
      </c>
      <c r="I218" s="273">
        <f>IF(I$6=0,0,I$6/CHI!I$10*1000)</f>
        <v>4.5629512085664929</v>
      </c>
      <c r="J218" s="273">
        <f>IF(J$6=0,0,J$6/CHI!J$10*1000)</f>
        <v>4.4662942165885946</v>
      </c>
      <c r="K218" s="273">
        <f>IF(K$6=0,0,K$6/CHI!K$10*1000)</f>
        <v>2.6248645916103057</v>
      </c>
      <c r="L218" s="273">
        <f>IF(L$6=0,0,L$6/CHI!L$10*1000)</f>
        <v>4.3748902715150564</v>
      </c>
      <c r="M218" s="273">
        <f>IF(M$6=0,0,M$6/CHI!M$10*1000)</f>
        <v>4.512134372077174</v>
      </c>
      <c r="N218" s="273">
        <f>IF(N$6=0,0,N$6/CHI!N$10*1000)</f>
        <v>4.3397857295819549</v>
      </c>
      <c r="O218" s="273">
        <f>IF(O$6=0,0,O$6/CHI!O$10*1000)</f>
        <v>4.2510002047790536</v>
      </c>
      <c r="P218" s="273">
        <f>IF(P$6=0,0,P$6/CHI!P$10*1000)</f>
        <v>3.9250092395755165</v>
      </c>
      <c r="Q218" s="273">
        <f>IF(Q$6=0,0,Q$6/CHI!Q$10*1000)</f>
        <v>3.2623857256919644</v>
      </c>
      <c r="R218" s="273">
        <f>IF(R$6=0,0,R$6/CHI!R$10*1000)</f>
        <v>3.5148730140084483</v>
      </c>
      <c r="S218" s="273">
        <f>IF(S$6=0,0,S$6/CHI!S$10*1000)</f>
        <v>3.0068675973514152</v>
      </c>
      <c r="T218" s="273">
        <f>IF(T$6=0,0,T$6/CHI!T$10*1000)</f>
        <v>3.4878389780448762</v>
      </c>
      <c r="U218" s="273">
        <f>IF(U$6=0,0,U$6/CHI!U$10*1000)</f>
        <v>3.5733297193900042</v>
      </c>
      <c r="V218" s="273">
        <f>IF(V$6=0,0,V$6/CHI!V$10*1000)</f>
        <v>4.4413247971080265</v>
      </c>
      <c r="W218" s="273">
        <f>IF(W$6=0,0,W$6/CHI!W$10*1000)</f>
        <v>3.8276871903868854</v>
      </c>
      <c r="X218" s="273">
        <f>IF(X$6=0,0,X$6/CHI!X$10*1000)</f>
        <v>3.0693914271617424</v>
      </c>
      <c r="Y218" s="273">
        <f>IF(Y$6=0,0,Y$6/CHI!Y$10*1000)</f>
        <v>3.9664761807180735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30.469239326629452</v>
      </c>
      <c r="C219" s="274">
        <f>IF(C$7=0,0,C$7/CHI!C$10*1000)</f>
        <v>43.097970285269021</v>
      </c>
      <c r="D219" s="274">
        <f>IF(D$7=0,0,D$7/CHI!D$10*1000)</f>
        <v>32.095760315046725</v>
      </c>
      <c r="E219" s="274">
        <f>IF(E$7=0,0,E$7/CHI!E$10*1000)</f>
        <v>33.277527943486604</v>
      </c>
      <c r="F219" s="274">
        <f>IF(F$7=0,0,F$7/CHI!F$10*1000)</f>
        <v>24.012887400904283</v>
      </c>
      <c r="G219" s="274">
        <f>IF(G$7=0,0,G$7/CHI!G$10*1000)</f>
        <v>25.834556448605024</v>
      </c>
      <c r="H219" s="274">
        <f>IF(H$7=0,0,H$7/CHI!H$10*1000)</f>
        <v>27.341892526975496</v>
      </c>
      <c r="I219" s="274">
        <f>IF(I$7=0,0,I$7/CHI!I$10*1000)</f>
        <v>36.103436120701609</v>
      </c>
      <c r="J219" s="274">
        <f>IF(J$7=0,0,J$7/CHI!J$10*1000)</f>
        <v>35.338657060837512</v>
      </c>
      <c r="K219" s="274">
        <f>IF(K$7=0,0,K$7/CHI!K$10*1000)</f>
        <v>20.768714539567966</v>
      </c>
      <c r="L219" s="274">
        <f>IF(L$7=0,0,L$7/CHI!L$10*1000)</f>
        <v>34.615441680855525</v>
      </c>
      <c r="M219" s="274">
        <f>IF(M$7=0,0,M$7/CHI!M$10*1000)</f>
        <v>35.70135809571552</v>
      </c>
      <c r="N219" s="274">
        <f>IF(N$7=0,0,N$7/CHI!N$10*1000)</f>
        <v>34.337684034696892</v>
      </c>
      <c r="O219" s="274">
        <f>IF(O$7=0,0,O$7/CHI!O$10*1000)</f>
        <v>33.635186379857501</v>
      </c>
      <c r="P219" s="274">
        <f>IF(P$7=0,0,P$7/CHI!P$10*1000)</f>
        <v>31.055848260691143</v>
      </c>
      <c r="Q219" s="274">
        <f>IF(Q$7=0,0,Q$7/CHI!Q$10*1000)</f>
        <v>25.812972627776929</v>
      </c>
      <c r="R219" s="274">
        <f>IF(R$7=0,0,R$7/CHI!R$10*1000)</f>
        <v>27.810727648235968</v>
      </c>
      <c r="S219" s="274">
        <f>IF(S$7=0,0,S$7/CHI!S$10*1000)</f>
        <v>23.791236693606724</v>
      </c>
      <c r="T219" s="274">
        <f>IF(T$7=0,0,T$7/CHI!T$10*1000)</f>
        <v>27.596826261637062</v>
      </c>
      <c r="U219" s="274">
        <f>IF(U$7=0,0,U$7/CHI!U$10*1000)</f>
        <v>28.273254603292486</v>
      </c>
      <c r="V219" s="274">
        <f>IF(V$7=0,0,V$7/CHI!V$10*1000)</f>
        <v>35.141091538003238</v>
      </c>
      <c r="W219" s="274">
        <f>IF(W$7=0,0,W$7/CHI!W$10*1000)</f>
        <v>30.285807069056002</v>
      </c>
      <c r="X219" s="274">
        <f>IF(X$7=0,0,X$7/CHI!X$10*1000)</f>
        <v>24.285943954850485</v>
      </c>
      <c r="Y219" s="274">
        <f>IF(Y$7=0,0,Y$7/CHI!Y$10*1000)</f>
        <v>31.383947114312569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33.626814695335014</v>
      </c>
      <c r="C220" s="274">
        <f>IF(C$8=0,0,C$8/CHI!C$10*1000)</f>
        <v>47.564280978330352</v>
      </c>
      <c r="D220" s="274">
        <f>IF(D$8=0,0,D$8/CHI!D$10*1000)</f>
        <v>35.421894621330381</v>
      </c>
      <c r="E220" s="274">
        <f>IF(E$8=0,0,E$8/CHI!E$10*1000)</f>
        <v>36.726130694587468</v>
      </c>
      <c r="F220" s="274">
        <f>IF(F$8=0,0,F$8/CHI!F$10*1000)</f>
        <v>26.50138082785795</v>
      </c>
      <c r="G220" s="274">
        <f>IF(G$8=0,0,G$8/CHI!G$10*1000)</f>
        <v>28.511832314571745</v>
      </c>
      <c r="H220" s="274">
        <f>IF(H$8=0,0,H$8/CHI!H$10*1000)</f>
        <v>30.175376010152533</v>
      </c>
      <c r="I220" s="274">
        <f>IF(I$8=0,0,I$8/CHI!I$10*1000)</f>
        <v>39.844892197051017</v>
      </c>
      <c r="J220" s="274">
        <f>IF(J$8=0,0,J$8/CHI!J$10*1000)</f>
        <v>39.000857875969501</v>
      </c>
      <c r="K220" s="274">
        <f>IF(K$8=0,0,K$8/CHI!K$10*1000)</f>
        <v>22.921009211804915</v>
      </c>
      <c r="L220" s="274">
        <f>IF(L$8=0,0,L$8/CHI!L$10*1000)</f>
        <v>38.2026945445267</v>
      </c>
      <c r="M220" s="274">
        <f>IF(M$8=0,0,M$8/CHI!M$10*1000)</f>
        <v>39.401146191634439</v>
      </c>
      <c r="N220" s="274">
        <f>IF(N$8=0,0,N$8/CHI!N$10*1000)</f>
        <v>37.896152435041664</v>
      </c>
      <c r="O220" s="274">
        <f>IF(O$8=0,0,O$8/CHI!O$10*1000)</f>
        <v>37.120853839302008</v>
      </c>
      <c r="P220" s="274">
        <f>IF(P$8=0,0,P$8/CHI!P$10*1000)</f>
        <v>34.274214839226403</v>
      </c>
      <c r="Q220" s="274">
        <f>IF(Q$8=0,0,Q$8/CHI!Q$10*1000)</f>
        <v>28.488011728320053</v>
      </c>
      <c r="R220" s="274">
        <f>IF(R$8=0,0,R$8/CHI!R$10*1000)</f>
        <v>30.692797255109973</v>
      </c>
      <c r="S220" s="274">
        <f>IF(S$8=0,0,S$8/CHI!S$10*1000)</f>
        <v>26.256760107875927</v>
      </c>
      <c r="T220" s="274">
        <f>IF(T$8=0,0,T$8/CHI!T$10*1000)</f>
        <v>30.456728930163305</v>
      </c>
      <c r="U220" s="274">
        <f>IF(U$8=0,0,U$8/CHI!U$10*1000)</f>
        <v>31.203256608641983</v>
      </c>
      <c r="V220" s="274">
        <f>IF(V$8=0,0,V$8/CHI!V$10*1000)</f>
        <v>38.7828183261364</v>
      </c>
      <c r="W220" s="274">
        <f>IF(W$8=0,0,W$8/CHI!W$10*1000)</f>
        <v>33.424373063351815</v>
      </c>
      <c r="X220" s="274">
        <f>IF(X$8=0,0,X$8/CHI!X$10*1000)</f>
        <v>26.802734663523644</v>
      </c>
      <c r="Y220" s="274">
        <f>IF(Y$8=0,0,Y$8/CHI!Y$10*1000)</f>
        <v>34.636315094969788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54.711874921392948</v>
      </c>
      <c r="C221" s="274">
        <f>IF(C$9=0,0,C$9/CHI!C$10*1000)</f>
        <v>77.388566689708369</v>
      </c>
      <c r="D221" s="274">
        <f>IF(D$9=0,0,D$9/CHI!D$10*1000)</f>
        <v>57.632525874353597</v>
      </c>
      <c r="E221" s="274">
        <f>IF(E$9=0,0,E$9/CHI!E$10*1000)</f>
        <v>59.754558590045505</v>
      </c>
      <c r="F221" s="274">
        <f>IF(F$9=0,0,F$9/CHI!F$10*1000)</f>
        <v>43.118572075133613</v>
      </c>
      <c r="G221" s="274">
        <f>IF(G$9=0,0,G$9/CHI!G$10*1000)</f>
        <v>46.389639265802508</v>
      </c>
      <c r="H221" s="274">
        <f>IF(H$9=0,0,H$9/CHI!H$10*1000)</f>
        <v>49.096276674772277</v>
      </c>
      <c r="I221" s="274">
        <f>IF(I$9=0,0,I$9/CHI!I$10*1000)</f>
        <v>64.828880698113423</v>
      </c>
      <c r="J221" s="274">
        <f>IF(J$9=0,0,J$9/CHI!J$10*1000)</f>
        <v>63.455610567630856</v>
      </c>
      <c r="K221" s="274">
        <f>IF(K$9=0,0,K$9/CHI!K$10*1000)</f>
        <v>37.293195933968072</v>
      </c>
      <c r="L221" s="274">
        <f>IF(L$9=0,0,L$9/CHI!L$10*1000)</f>
        <v>62.156973966085651</v>
      </c>
      <c r="M221" s="274">
        <f>IF(M$9=0,0,M$9/CHI!M$10*1000)</f>
        <v>64.106892125446507</v>
      </c>
      <c r="N221" s="274">
        <f>IF(N$9=0,0,N$9/CHI!N$10*1000)</f>
        <v>61.658220405742874</v>
      </c>
      <c r="O221" s="274">
        <f>IF(O$9=0,0,O$9/CHI!O$10*1000)</f>
        <v>60.396785441380224</v>
      </c>
      <c r="P221" s="274">
        <f>IF(P$9=0,0,P$9/CHI!P$10*1000)</f>
        <v>55.765215120802019</v>
      </c>
      <c r="Q221" s="274">
        <f>IF(Q$9=0,0,Q$9/CHI!Q$10*1000)</f>
        <v>46.350882430004511</v>
      </c>
      <c r="R221" s="274">
        <f>IF(R$9=0,0,R$9/CHI!R$10*1000)</f>
        <v>49.938137157017422</v>
      </c>
      <c r="S221" s="274">
        <f>IF(S$9=0,0,S$9/CHI!S$10*1000)</f>
        <v>42.720566544247134</v>
      </c>
      <c r="T221" s="274">
        <f>IF(T$9=0,0,T$9/CHI!T$10*1000)</f>
        <v>49.554046639244525</v>
      </c>
      <c r="U221" s="274">
        <f>IF(U$9=0,0,U$9/CHI!U$10*1000)</f>
        <v>50.768670425063561</v>
      </c>
      <c r="V221" s="274">
        <f>IF(V$9=0,0,V$9/CHI!V$10*1000)</f>
        <v>63.100853428530193</v>
      </c>
      <c r="W221" s="274">
        <f>IF(W$9=0,0,W$9/CHI!W$10*1000)</f>
        <v>54.382496080479903</v>
      </c>
      <c r="X221" s="274">
        <f>IF(X$9=0,0,X$9/CHI!X$10*1000)</f>
        <v>43.608884152367338</v>
      </c>
      <c r="Y221" s="274">
        <f>IF(Y$9=0,0,Y$9/CHI!Y$10*1000)</f>
        <v>56.354363515639008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21.772122233650347</v>
      </c>
      <c r="C222" s="275">
        <f>IF(C$10=0,0,C$10/CHI!C$10*1000)</f>
        <v>22.909714154037843</v>
      </c>
      <c r="D222" s="275">
        <f>IF(D$10=0,0,D$10/CHI!D$10*1000)</f>
        <v>18.531865729574989</v>
      </c>
      <c r="E222" s="275">
        <f>IF(E$10=0,0,E$10/CHI!E$10*1000)</f>
        <v>20.247072524085379</v>
      </c>
      <c r="F222" s="275">
        <f>IF(F$10=0,0,F$10/CHI!F$10*1000)</f>
        <v>17.710674454321325</v>
      </c>
      <c r="G222" s="275">
        <f>IF(G$10=0,0,G$10/CHI!G$10*1000)</f>
        <v>19.110571685693706</v>
      </c>
      <c r="H222" s="275">
        <f>IF(H$10=0,0,H$10/CHI!H$10*1000)</f>
        <v>18.915311452505343</v>
      </c>
      <c r="I222" s="275">
        <f>IF(I$10=0,0,I$10/CHI!I$10*1000)</f>
        <v>19.787739107999947</v>
      </c>
      <c r="J222" s="275">
        <f>IF(J$10=0,0,J$10/CHI!J$10*1000)</f>
        <v>18.328376990527655</v>
      </c>
      <c r="K222" s="275">
        <f>IF(K$10=0,0,K$10/CHI!K$10*1000)</f>
        <v>12.955623848270587</v>
      </c>
      <c r="L222" s="275">
        <f>IF(L$10=0,0,L$10/CHI!L$10*1000)</f>
        <v>14.905661703254347</v>
      </c>
      <c r="M222" s="275">
        <f>IF(M$10=0,0,M$10/CHI!M$10*1000)</f>
        <v>14.914013573893461</v>
      </c>
      <c r="N222" s="275">
        <f>IF(N$10=0,0,N$10/CHI!N$10*1000)</f>
        <v>14.557340380939175</v>
      </c>
      <c r="O222" s="275">
        <f>IF(O$10=0,0,O$10/CHI!O$10*1000)</f>
        <v>14.839999734118598</v>
      </c>
      <c r="P222" s="275">
        <f>IF(P$10=0,0,P$10/CHI!P$10*1000)</f>
        <v>12.231686161569964</v>
      </c>
      <c r="Q222" s="275">
        <f>IF(Q$10=0,0,Q$10/CHI!Q$10*1000)</f>
        <v>10.416205429677911</v>
      </c>
      <c r="R222" s="275">
        <f>IF(R$10=0,0,R$10/CHI!R$10*1000)</f>
        <v>11.539517280850674</v>
      </c>
      <c r="S222" s="275">
        <f>IF(S$10=0,0,S$10/CHI!S$10*1000)</f>
        <v>11.188850321600906</v>
      </c>
      <c r="T222" s="275">
        <f>IF(T$10=0,0,T$10/CHI!T$10*1000)</f>
        <v>13.277103903530664</v>
      </c>
      <c r="U222" s="275">
        <f>IF(U$10=0,0,U$10/CHI!U$10*1000)</f>
        <v>13.896384667022909</v>
      </c>
      <c r="V222" s="275">
        <f>IF(V$10=0,0,V$10/CHI!V$10*1000)</f>
        <v>19.84608863801293</v>
      </c>
      <c r="W222" s="275">
        <f>IF(W$10=0,0,W$10/CHI!W$10*1000)</f>
        <v>16.283462785089363</v>
      </c>
      <c r="X222" s="275">
        <f>IF(X$10=0,0,X$10/CHI!X$10*1000)</f>
        <v>13.373242628187636</v>
      </c>
      <c r="Y222" s="275">
        <f>IF(Y$10=0,0,Y$10/CHI!Y$10*1000)</f>
        <v>15.983422466383814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1154.7667174038365</v>
      </c>
      <c r="C223" s="321">
        <f>IF(C$16=0,0,C$16/CHI!C$10*1000)</f>
        <v>1565.927231718144</v>
      </c>
      <c r="D223" s="321">
        <f>IF(D$16=0,0,D$16/CHI!D$10*1000)</f>
        <v>962.38200038620755</v>
      </c>
      <c r="E223" s="321">
        <f>IF(E$16=0,0,E$16/CHI!E$10*1000)</f>
        <v>857.89269422541111</v>
      </c>
      <c r="F223" s="321">
        <f>IF(F$16=0,0,F$16/CHI!F$10*1000)</f>
        <v>801.46401670145497</v>
      </c>
      <c r="G223" s="321">
        <f>IF(G$16=0,0,G$16/CHI!G$10*1000)</f>
        <v>921.17049249622551</v>
      </c>
      <c r="H223" s="321">
        <f>IF(H$16=0,0,H$16/CHI!H$10*1000)</f>
        <v>905.72298118068784</v>
      </c>
      <c r="I223" s="321">
        <f>IF(I$16=0,0,I$16/CHI!I$10*1000)</f>
        <v>1085.9659571811526</v>
      </c>
      <c r="J223" s="321">
        <f>IF(J$16=0,0,J$16/CHI!J$10*1000)</f>
        <v>1389.108870953921</v>
      </c>
      <c r="K223" s="321">
        <f>IF(K$16=0,0,K$16/CHI!K$10*1000)</f>
        <v>784.39842793214768</v>
      </c>
      <c r="L223" s="321">
        <f>IF(L$16=0,0,L$16/CHI!L$10*1000)</f>
        <v>1561.3591991350763</v>
      </c>
      <c r="M223" s="321">
        <f>IF(M$16=0,0,M$16/CHI!M$10*1000)</f>
        <v>1465.3599369654655</v>
      </c>
      <c r="N223" s="321">
        <f>IF(N$16=0,0,N$16/CHI!N$10*1000)</f>
        <v>1468.2906144645904</v>
      </c>
      <c r="O223" s="321">
        <f>IF(O$16=0,0,O$16/CHI!O$10*1000)</f>
        <v>1507.5289699427594</v>
      </c>
      <c r="P223" s="321">
        <f>IF(P$16=0,0,P$16/CHI!P$10*1000)</f>
        <v>1416.7641580756019</v>
      </c>
      <c r="Q223" s="321">
        <f>IF(Q$16=0,0,Q$16/CHI!Q$10*1000)</f>
        <v>952.76704927795356</v>
      </c>
      <c r="R223" s="321">
        <f>IF(R$16=0,0,R$16/CHI!R$10*1000)</f>
        <v>769.88792532503351</v>
      </c>
      <c r="S223" s="321">
        <f>IF(S$16=0,0,S$16/CHI!S$10*1000)</f>
        <v>1250.8384798052755</v>
      </c>
      <c r="T223" s="321">
        <f>IF(T$16=0,0,T$16/CHI!T$10*1000)</f>
        <v>1400.0480473088351</v>
      </c>
      <c r="U223" s="321">
        <f>IF(U$16=0,0,U$16/CHI!U$10*1000)</f>
        <v>1483.5966203234016</v>
      </c>
      <c r="V223" s="321">
        <f>IF(V$16=0,0,V$16/CHI!V$10*1000)</f>
        <v>1611.4162960273245</v>
      </c>
      <c r="W223" s="321">
        <f>IF(W$16=0,0,W$16/CHI!W$10*1000)</f>
        <v>1470.087914581562</v>
      </c>
      <c r="X223" s="321">
        <f>IF(X$16=0,0,X$16/CHI!X$10*1000)</f>
        <v>1179.1256279834183</v>
      </c>
      <c r="Y223" s="321">
        <f>IF(Y$16=0,0,Y$16/CHI!Y$10*1000)</f>
        <v>1280.2493009436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508.19780992558572</v>
      </c>
      <c r="C224" s="276">
        <f>IF(C$25=0,0,C$25/CHI!C$10*1000)</f>
        <v>485.08648025595727</v>
      </c>
      <c r="D224" s="276">
        <f>IF(D$25=0,0,D$25/CHI!D$10*1000)</f>
        <v>394.06753008833931</v>
      </c>
      <c r="E224" s="276">
        <f>IF(E$25=0,0,E$25/CHI!E$10*1000)</f>
        <v>441.48499937194583</v>
      </c>
      <c r="F224" s="276">
        <f>IF(F$25=0,0,F$25/CHI!F$10*1000)</f>
        <v>403.32624575527069</v>
      </c>
      <c r="G224" s="276">
        <f>IF(G$25=0,0,G$25/CHI!G$10*1000)</f>
        <v>412.30890571114895</v>
      </c>
      <c r="H224" s="276">
        <f>IF(H$25=0,0,H$25/CHI!H$10*1000)</f>
        <v>398.18361533760998</v>
      </c>
      <c r="I224" s="276">
        <f>IF(I$25=0,0,I$25/CHI!I$10*1000)</f>
        <v>392.39135304533301</v>
      </c>
      <c r="J224" s="276">
        <f>IF(J$25=0,0,J$25/CHI!J$10*1000)</f>
        <v>391.36096171020313</v>
      </c>
      <c r="K224" s="276">
        <f>IF(K$25=0,0,K$25/CHI!K$10*1000)</f>
        <v>300.40377897601491</v>
      </c>
      <c r="L224" s="276">
        <f>IF(L$25=0,0,L$25/CHI!L$10*1000)</f>
        <v>319.69767316036791</v>
      </c>
      <c r="M224" s="276">
        <f>IF(M$25=0,0,M$25/CHI!M$10*1000)</f>
        <v>314.09120491884573</v>
      </c>
      <c r="N224" s="276">
        <f>IF(N$25=0,0,N$25/CHI!N$10*1000)</f>
        <v>292.70402636712072</v>
      </c>
      <c r="O224" s="276">
        <f>IF(O$25=0,0,O$25/CHI!O$10*1000)</f>
        <v>294.93085582948783</v>
      </c>
      <c r="P224" s="276">
        <f>IF(P$25=0,0,P$25/CHI!P$10*1000)</f>
        <v>230.45617080091756</v>
      </c>
      <c r="Q224" s="276">
        <f>IF(Q$25=0,0,Q$25/CHI!Q$10*1000)</f>
        <v>194.17306325529219</v>
      </c>
      <c r="R224" s="276">
        <f>IF(R$25=0,0,R$25/CHI!R$10*1000)</f>
        <v>213.13025560472764</v>
      </c>
      <c r="S224" s="276">
        <f>IF(S$25=0,0,S$25/CHI!S$10*1000)</f>
        <v>210.14788201816478</v>
      </c>
      <c r="T224" s="276">
        <f>IF(T$25=0,0,T$25/CHI!T$10*1000)</f>
        <v>253.53528879920435</v>
      </c>
      <c r="U224" s="276">
        <f>IF(U$25=0,0,U$25/CHI!U$10*1000)</f>
        <v>259.99478346007766</v>
      </c>
      <c r="V224" s="276">
        <f>IF(V$25=0,0,V$25/CHI!V$10*1000)</f>
        <v>371.15744319685132</v>
      </c>
      <c r="W224" s="276">
        <f>IF(W$25=0,0,W$25/CHI!W$10*1000)</f>
        <v>308.59527781501112</v>
      </c>
      <c r="X224" s="276">
        <f>IF(X$25=0,0,X$25/CHI!X$10*1000)</f>
        <v>245.26372092924396</v>
      </c>
      <c r="Y224" s="276">
        <f>IF(Y$25=0,0,Y$25/CHI!Y$10*1000)</f>
        <v>275.93081436000938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275.60311944653336</v>
      </c>
      <c r="C225" s="276">
        <f>IF(C$36=0,0,C$36/CHI!C$10*1000)</f>
        <v>256.29937412697387</v>
      </c>
      <c r="D225" s="276">
        <f>IF(D$36=0,0,D$36/CHI!D$10*1000)</f>
        <v>209.85674547925484</v>
      </c>
      <c r="E225" s="276">
        <f>IF(E$36=0,0,E$36/CHI!E$10*1000)</f>
        <v>240.85944946969784</v>
      </c>
      <c r="F225" s="276">
        <f>IF(F$36=0,0,F$36/CHI!F$10*1000)</f>
        <v>223.25603105205278</v>
      </c>
      <c r="G225" s="276">
        <f>IF(G$36=0,0,G$36/CHI!G$10*1000)</f>
        <v>227.60745597192249</v>
      </c>
      <c r="H225" s="276">
        <f>IF(H$36=0,0,H$36/CHI!H$10*1000)</f>
        <v>219.70569991859099</v>
      </c>
      <c r="I225" s="276">
        <f>IF(I$36=0,0,I$36/CHI!I$10*1000)</f>
        <v>210.79879840983139</v>
      </c>
      <c r="J225" s="276">
        <f>IF(J$36=0,0,J$36/CHI!J$10*1000)</f>
        <v>209.29359354715768</v>
      </c>
      <c r="K225" s="276">
        <f>IF(K$36=0,0,K$36/CHI!K$10*1000)</f>
        <v>164.19036184223469</v>
      </c>
      <c r="L225" s="276">
        <f>IF(L$36=0,0,L$36/CHI!L$10*1000)</f>
        <v>148.39443112434347</v>
      </c>
      <c r="M225" s="276">
        <f>IF(M$36=0,0,M$36/CHI!M$10*1000)</f>
        <v>143.20106145464081</v>
      </c>
      <c r="N225" s="276">
        <f>IF(N$36=0,0,N$36/CHI!N$10*1000)</f>
        <v>135.15747505110016</v>
      </c>
      <c r="O225" s="276">
        <f>IF(O$36=0,0,O$36/CHI!O$10*1000)</f>
        <v>138.1985750075801</v>
      </c>
      <c r="P225" s="276">
        <f>IF(P$36=0,0,P$36/CHI!P$10*1000)</f>
        <v>106.55354349599264</v>
      </c>
      <c r="Q225" s="276">
        <f>IF(Q$36=0,0,Q$36/CHI!Q$10*1000)</f>
        <v>91.071814547088081</v>
      </c>
      <c r="R225" s="276">
        <f>IF(R$36=0,0,R$36/CHI!R$10*1000)</f>
        <v>102.87845848077362</v>
      </c>
      <c r="S225" s="276">
        <f>IF(S$36=0,0,S$36/CHI!S$10*1000)</f>
        <v>105.26137606365205</v>
      </c>
      <c r="T225" s="276">
        <f>IF(T$36=0,0,T$36/CHI!T$10*1000)</f>
        <v>124.81465303713335</v>
      </c>
      <c r="U225" s="276">
        <f>IF(U$36=0,0,U$36/CHI!U$10*1000)</f>
        <v>126.77426777945495</v>
      </c>
      <c r="V225" s="276">
        <f>IF(V$36=0,0,V$36/CHI!V$10*1000)</f>
        <v>180.05068778730833</v>
      </c>
      <c r="W225" s="276">
        <f>IF(W$36=0,0,W$36/CHI!W$10*1000)</f>
        <v>146.86263261862442</v>
      </c>
      <c r="X225" s="276">
        <f>IF(X$36=0,0,X$36/CHI!X$10*1000)</f>
        <v>114.69180019797854</v>
      </c>
      <c r="Y225" s="276">
        <f>IF(Y$36=0,0,Y$36/CHI!Y$10*1000)</f>
        <v>133.70249997422627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33.561895557814616</v>
      </c>
      <c r="C226" s="276">
        <f>IF(C$44=0,0,C$44/CHI!C$10*1000)</f>
        <v>34.069697686570628</v>
      </c>
      <c r="D226" s="276">
        <f>IF(D$44=0,0,D$44/CHI!D$10*1000)</f>
        <v>27.5899314371275</v>
      </c>
      <c r="E226" s="276">
        <f>IF(E$44=0,0,E$44/CHI!E$10*1000)</f>
        <v>30.404388391794246</v>
      </c>
      <c r="F226" s="276">
        <f>IF(F$44=0,0,F$44/CHI!F$10*1000)</f>
        <v>27.012790238588344</v>
      </c>
      <c r="G226" s="276">
        <f>IF(G$44=0,0,G$44/CHI!G$10*1000)</f>
        <v>28.566226950103207</v>
      </c>
      <c r="H226" s="276">
        <f>IF(H$44=0,0,H$44/CHI!H$10*1000)</f>
        <v>28.006781386496254</v>
      </c>
      <c r="I226" s="276">
        <f>IF(I$44=0,0,I$44/CHI!I$10*1000)</f>
        <v>28.755252751547502</v>
      </c>
      <c r="J226" s="276">
        <f>IF(J$44=0,0,J$44/CHI!J$10*1000)</f>
        <v>27.312120619730326</v>
      </c>
      <c r="K226" s="276">
        <f>IF(K$44=0,0,K$44/CHI!K$10*1000)</f>
        <v>19.86865924690019</v>
      </c>
      <c r="L226" s="276">
        <f>IF(L$44=0,0,L$44/CHI!L$10*1000)</f>
        <v>22.169599487074358</v>
      </c>
      <c r="M226" s="276">
        <f>IF(M$44=0,0,M$44/CHI!M$10*1000)</f>
        <v>21.97422612554843</v>
      </c>
      <c r="N226" s="276">
        <f>IF(N$44=0,0,N$44/CHI!N$10*1000)</f>
        <v>21.061031376590147</v>
      </c>
      <c r="O226" s="276">
        <f>IF(O$44=0,0,O$44/CHI!O$10*1000)</f>
        <v>21.313816755628689</v>
      </c>
      <c r="P226" s="276">
        <f>IF(P$44=0,0,P$44/CHI!P$10*1000)</f>
        <v>17.216762158347734</v>
      </c>
      <c r="Q226" s="276">
        <f>IF(Q$44=0,0,Q$44/CHI!Q$10*1000)</f>
        <v>14.565929747536018</v>
      </c>
      <c r="R226" s="276">
        <f>IF(R$44=0,0,R$44/CHI!R$10*1000)</f>
        <v>16.024356906148906</v>
      </c>
      <c r="S226" s="276">
        <f>IF(S$44=0,0,S$44/CHI!S$10*1000)</f>
        <v>15.601396468995492</v>
      </c>
      <c r="T226" s="276">
        <f>IF(T$44=0,0,T$44/CHI!T$10*1000)</f>
        <v>18.525584875346674</v>
      </c>
      <c r="U226" s="276">
        <f>IF(U$44=0,0,U$44/CHI!U$10*1000)</f>
        <v>19.160115463923756</v>
      </c>
      <c r="V226" s="276">
        <f>IF(V$44=0,0,V$44/CHI!V$10*1000)</f>
        <v>27.211912822219738</v>
      </c>
      <c r="W226" s="276">
        <f>IF(W$44=0,0,W$44/CHI!W$10*1000)</f>
        <v>22.330793833730329</v>
      </c>
      <c r="X226" s="276">
        <f>IF(X$44=0,0,X$44/CHI!X$10*1000)</f>
        <v>17.674749225368164</v>
      </c>
      <c r="Y226" s="276">
        <f>IF(Y$44=0,0,Y$44/CHI!Y$10*1000)</f>
        <v>20.195996091071525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50.620723498776357</v>
      </c>
      <c r="C227" s="277">
        <f>IF(C$58=0,0,C$58/CHI!C$10*1000)</f>
        <v>51.150686481952562</v>
      </c>
      <c r="D227" s="277">
        <f>IF(D$58=0,0,D$58/CHI!D$10*1000)</f>
        <v>41.01329961055206</v>
      </c>
      <c r="E227" s="277">
        <f>IF(E$58=0,0,E$58/CHI!E$10*1000)</f>
        <v>45.629469702432139</v>
      </c>
      <c r="F227" s="277">
        <f>IF(F$58=0,0,F$58/CHI!F$10*1000)</f>
        <v>40.419655938905279</v>
      </c>
      <c r="G227" s="277">
        <f>IF(G$58=0,0,G$58/CHI!G$10*1000)</f>
        <v>41.662857997667857</v>
      </c>
      <c r="H227" s="277">
        <f>IF(H$58=0,0,H$58/CHI!H$10*1000)</f>
        <v>40.783188018676732</v>
      </c>
      <c r="I227" s="277">
        <f>IF(I$58=0,0,I$58/CHI!I$10*1000)</f>
        <v>41.951226502055228</v>
      </c>
      <c r="J227" s="277">
        <f>IF(J$58=0,0,J$58/CHI!J$10*1000)</f>
        <v>41.502972241503656</v>
      </c>
      <c r="K227" s="277">
        <f>IF(K$58=0,0,K$58/CHI!K$10*1000)</f>
        <v>30.580326746858628</v>
      </c>
      <c r="L227" s="277">
        <f>IF(L$58=0,0,L$58/CHI!L$10*1000)</f>
        <v>33.921966628312269</v>
      </c>
      <c r="M227" s="277">
        <f>IF(M$58=0,0,M$58/CHI!M$10*1000)</f>
        <v>33.573791413565552</v>
      </c>
      <c r="N227" s="277">
        <f>IF(N$58=0,0,N$58/CHI!N$10*1000)</f>
        <v>31.669037672669909</v>
      </c>
      <c r="O227" s="277">
        <f>IF(O$58=0,0,O$58/CHI!O$10*1000)</f>
        <v>31.825635431162013</v>
      </c>
      <c r="P227" s="277">
        <f>IF(P$58=0,0,P$58/CHI!P$10*1000)</f>
        <v>26.02186167820464</v>
      </c>
      <c r="Q227" s="277">
        <f>IF(Q$58=0,0,Q$58/CHI!Q$10*1000)</f>
        <v>24.489182849315085</v>
      </c>
      <c r="R227" s="277">
        <f>IF(R$58=0,0,R$58/CHI!R$10*1000)</f>
        <v>28.850783132628067</v>
      </c>
      <c r="S227" s="277">
        <f>IF(S$58=0,0,S$58/CHI!S$10*1000)</f>
        <v>23.164534082210718</v>
      </c>
      <c r="T227" s="277">
        <f>IF(T$58=0,0,T$58/CHI!T$10*1000)</f>
        <v>27.434109022327053</v>
      </c>
      <c r="U227" s="277">
        <f>IF(U$58=0,0,U$58/CHI!U$10*1000)</f>
        <v>28.08652961719871</v>
      </c>
      <c r="V227" s="277">
        <f>IF(V$58=0,0,V$58/CHI!V$10*1000)</f>
        <v>38.93327476495044</v>
      </c>
      <c r="W227" s="277">
        <f>IF(W$58=0,0,W$58/CHI!W$10*1000)</f>
        <v>32.420659497665859</v>
      </c>
      <c r="X227" s="277">
        <f>IF(X$58=0,0,X$58/CHI!X$10*1000)</f>
        <v>25.724761430454326</v>
      </c>
      <c r="Y227" s="277">
        <f>IF(Y$58=0,0,Y$58/CHI!Y$10*1000)</f>
        <v>30.113359726172028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503.07234900069784</v>
      </c>
      <c r="C229" s="320">
        <f t="shared" si="57"/>
        <v>508.48016730587784</v>
      </c>
      <c r="D229" s="320">
        <f t="shared" si="57"/>
        <v>387.44793219470796</v>
      </c>
      <c r="E229" s="320">
        <f t="shared" si="57"/>
        <v>434.77365187895123</v>
      </c>
      <c r="F229" s="320">
        <f t="shared" si="57"/>
        <v>360.60989543822217</v>
      </c>
      <c r="G229" s="320">
        <f t="shared" si="57"/>
        <v>370.15923887195731</v>
      </c>
      <c r="H229" s="320">
        <f t="shared" si="57"/>
        <v>378.07018288562756</v>
      </c>
      <c r="I229" s="320">
        <f t="shared" si="57"/>
        <v>396.4550800464325</v>
      </c>
      <c r="J229" s="320">
        <f t="shared" si="57"/>
        <v>395.35423436849084</v>
      </c>
      <c r="K229" s="320">
        <f t="shared" si="57"/>
        <v>311.21669646193214</v>
      </c>
      <c r="L229" s="320">
        <f t="shared" si="57"/>
        <v>326.93651281850384</v>
      </c>
      <c r="M229" s="320">
        <f t="shared" si="57"/>
        <v>318.88686592955924</v>
      </c>
      <c r="N229" s="320">
        <f t="shared" si="57"/>
        <v>295.36960081549466</v>
      </c>
      <c r="O229" s="320">
        <f t="shared" si="57"/>
        <v>315.31752887037283</v>
      </c>
      <c r="P229" s="320">
        <f t="shared" si="57"/>
        <v>247.70447278760426</v>
      </c>
      <c r="Q229" s="320">
        <f t="shared" si="57"/>
        <v>234.5406114968421</v>
      </c>
      <c r="R229" s="320">
        <f t="shared" si="57"/>
        <v>256.67798531305704</v>
      </c>
      <c r="S229" s="320">
        <f t="shared" si="57"/>
        <v>227.58908317081793</v>
      </c>
      <c r="T229" s="320">
        <f t="shared" si="57"/>
        <v>264.23147597571517</v>
      </c>
      <c r="U229" s="320">
        <f t="shared" si="57"/>
        <v>275.71863041928907</v>
      </c>
      <c r="V229" s="320">
        <f t="shared" si="57"/>
        <v>419.82193527213906</v>
      </c>
      <c r="W229" s="320">
        <f t="shared" si="57"/>
        <v>315.48772360780816</v>
      </c>
      <c r="X229" s="320">
        <f t="shared" si="57"/>
        <v>231.21520775755269</v>
      </c>
      <c r="Y229" s="320">
        <f t="shared" si="57"/>
        <v>274.4504919298368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2.2044457219231179</v>
      </c>
      <c r="C230" s="273">
        <f>IF(C$62=0,0,C$62/CHI!C$11*1000)</f>
        <v>3.079435885244223</v>
      </c>
      <c r="D230" s="273">
        <f>IF(D$62=0,0,D$62/CHI!D$11*1000)</f>
        <v>2.185943416993958</v>
      </c>
      <c r="E230" s="273">
        <f>IF(E$62=0,0,E$62/CHI!E$11*1000)</f>
        <v>2.2932702603315755</v>
      </c>
      <c r="F230" s="273">
        <f>IF(F$62=0,0,F$62/CHI!F$11*1000)</f>
        <v>1.5605290538507213</v>
      </c>
      <c r="G230" s="273">
        <f>IF(G$62=0,0,G$62/CHI!G$11*1000)</f>
        <v>1.6689990747753305</v>
      </c>
      <c r="H230" s="273">
        <f>IF(H$62=0,0,H$62/CHI!H$11*1000)</f>
        <v>1.8381970972586474</v>
      </c>
      <c r="I230" s="273">
        <f>IF(I$62=0,0,I$62/CHI!I$11*1000)</f>
        <v>2.4496299586767671</v>
      </c>
      <c r="J230" s="273">
        <f>IF(J$62=0,0,J$62/CHI!J$11*1000)</f>
        <v>2.4193123988171896</v>
      </c>
      <c r="K230" s="273">
        <f>IF(K$62=0,0,K$62/CHI!K$11*1000)</f>
        <v>1.5332109333287223</v>
      </c>
      <c r="L230" s="273">
        <f>IF(L$62=0,0,L$62/CHI!L$11*1000)</f>
        <v>2.3733907127561924</v>
      </c>
      <c r="M230" s="273">
        <f>IF(M$62=0,0,M$62/CHI!M$11*1000)</f>
        <v>2.4066020624956264</v>
      </c>
      <c r="N230" s="273">
        <f>IF(N$62=0,0,N$62/CHI!N$11*1000)</f>
        <v>2.2703599200530356</v>
      </c>
      <c r="O230" s="273">
        <f>IF(O$62=0,0,O$62/CHI!O$11*1000)</f>
        <v>2.3657722017536811</v>
      </c>
      <c r="P230" s="273">
        <f>IF(P$62=0,0,P$62/CHI!P$11*1000)</f>
        <v>2.096047818396674</v>
      </c>
      <c r="Q230" s="273">
        <f>IF(Q$62=0,0,Q$62/CHI!Q$11*1000)</f>
        <v>1.9594028410284039</v>
      </c>
      <c r="R230" s="273">
        <f>IF(R$62=0,0,R$62/CHI!R$11*1000)</f>
        <v>2.1035466250764374</v>
      </c>
      <c r="S230" s="273">
        <f>IF(S$62=0,0,S$62/CHI!S$11*1000)</f>
        <v>1.6705708445824055</v>
      </c>
      <c r="T230" s="273">
        <f>IF(T$62=0,0,T$62/CHI!T$11*1000)</f>
        <v>1.8924775629996495</v>
      </c>
      <c r="U230" s="273">
        <f>IF(U$62=0,0,U$62/CHI!U$11*1000)</f>
        <v>1.9755187870066233</v>
      </c>
      <c r="V230" s="273">
        <f>IF(V$62=0,0,V$62/CHI!V$11*1000)</f>
        <v>2.7100215678616437</v>
      </c>
      <c r="W230" s="273">
        <f>IF(W$62=0,0,W$62/CHI!W$11*1000)</f>
        <v>2.1043081959410843</v>
      </c>
      <c r="X230" s="273">
        <f>IF(X$62=0,0,X$62/CHI!X$11*1000)</f>
        <v>1.5573202918852982</v>
      </c>
      <c r="Y230" s="273">
        <f>IF(Y$62=0,0,Y$62/CHI!Y$11*1000)</f>
        <v>2.0319354885062024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17.494637212266589</v>
      </c>
      <c r="C231" s="274">
        <f>IF(C$63=0,0,C$63/CHI!C$11*1000)</f>
        <v>24.438621053361334</v>
      </c>
      <c r="D231" s="274">
        <f>IF(D$63=0,0,D$63/CHI!D$11*1000)</f>
        <v>17.347801611322868</v>
      </c>
      <c r="E231" s="274">
        <f>IF(E$63=0,0,E$63/CHI!E$11*1000)</f>
        <v>18.199555033353761</v>
      </c>
      <c r="F231" s="274">
        <f>IF(F$63=0,0,F$63/CHI!F$11*1000)</f>
        <v>12.384468977763349</v>
      </c>
      <c r="G231" s="274">
        <f>IF(G$63=0,0,G$63/CHI!G$11*1000)</f>
        <v>13.245294738003675</v>
      </c>
      <c r="H231" s="274">
        <f>IF(H$63=0,0,H$63/CHI!H$11*1000)</f>
        <v>14.588062215080065</v>
      </c>
      <c r="I231" s="274">
        <f>IF(I$63=0,0,I$63/CHI!I$11*1000)</f>
        <v>19.440436661767013</v>
      </c>
      <c r="J231" s="274">
        <f>IF(J$63=0,0,J$63/CHI!J$11*1000)</f>
        <v>19.199834361773977</v>
      </c>
      <c r="K231" s="274">
        <f>IF(K$63=0,0,K$63/CHI!K$11*1000)</f>
        <v>12.167670440561706</v>
      </c>
      <c r="L231" s="274">
        <f>IF(L$63=0,0,L$63/CHI!L$11*1000)</f>
        <v>18.83539661226482</v>
      </c>
      <c r="M231" s="274">
        <f>IF(M$63=0,0,M$63/CHI!M$11*1000)</f>
        <v>19.098964233478121</v>
      </c>
      <c r="N231" s="274">
        <f>IF(N$63=0,0,N$63/CHI!N$11*1000)</f>
        <v>18.017736952011767</v>
      </c>
      <c r="O231" s="274">
        <f>IF(O$63=0,0,O$63/CHI!O$11*1000)</f>
        <v>18.774935569944255</v>
      </c>
      <c r="P231" s="274">
        <f>IF(P$63=0,0,P$63/CHI!P$11*1000)</f>
        <v>16.634383780800352</v>
      </c>
      <c r="Q231" s="274">
        <f>IF(Q$63=0,0,Q$63/CHI!Q$11*1000)</f>
        <v>15.549959572863497</v>
      </c>
      <c r="R231" s="274">
        <f>IF(R$63=0,0,R$63/CHI!R$11*1000)</f>
        <v>16.693894841146605</v>
      </c>
      <c r="S231" s="274">
        <f>IF(S$63=0,0,S$63/CHI!S$11*1000)</f>
        <v>13.257768414394304</v>
      </c>
      <c r="T231" s="274">
        <f>IF(T$63=0,0,T$63/CHI!T$11*1000)</f>
        <v>15.018835831507905</v>
      </c>
      <c r="U231" s="274">
        <f>IF(U$63=0,0,U$63/CHI!U$11*1000)</f>
        <v>15.677856860339224</v>
      </c>
      <c r="V231" s="274">
        <f>IF(V$63=0,0,V$63/CHI!V$11*1000)</f>
        <v>21.506922894793238</v>
      </c>
      <c r="W231" s="274">
        <f>IF(W$63=0,0,W$63/CHI!W$11*1000)</f>
        <v>16.699938721409076</v>
      </c>
      <c r="X231" s="274">
        <f>IF(X$63=0,0,X$63/CHI!X$11*1000)</f>
        <v>12.359004015787963</v>
      </c>
      <c r="Y231" s="274">
        <f>IF(Y$63=0,0,Y$63/CHI!Y$11*1000)</f>
        <v>16.125583794884403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19.583182932206139</v>
      </c>
      <c r="C232" s="274">
        <f>IF(C$64=0,0,C$64/CHI!C$11*1000)</f>
        <v>27.356153825429026</v>
      </c>
      <c r="D232" s="274">
        <f>IF(D$64=0,0,D$64/CHI!D$11*1000)</f>
        <v>19.418817795658757</v>
      </c>
      <c r="E232" s="274">
        <f>IF(E$64=0,0,E$64/CHI!E$11*1000)</f>
        <v>20.372255290496788</v>
      </c>
      <c r="F232" s="274">
        <f>IF(F$64=0,0,F$64/CHI!F$11*1000)</f>
        <v>13.862952318880943</v>
      </c>
      <c r="G232" s="274">
        <f>IF(G$64=0,0,G$64/CHI!G$11*1000)</f>
        <v>14.826545226296112</v>
      </c>
      <c r="H232" s="274">
        <f>IF(H$64=0,0,H$64/CHI!H$11*1000)</f>
        <v>16.329615042489063</v>
      </c>
      <c r="I232" s="274">
        <f>IF(I$64=0,0,I$64/CHI!I$11*1000)</f>
        <v>21.761275916165545</v>
      </c>
      <c r="J232" s="274">
        <f>IF(J$64=0,0,J$64/CHI!J$11*1000)</f>
        <v>21.491950019463367</v>
      </c>
      <c r="K232" s="274">
        <f>IF(K$64=0,0,K$64/CHI!K$11*1000)</f>
        <v>13.620271927059061</v>
      </c>
      <c r="L232" s="274">
        <f>IF(L$64=0,0,L$64/CHI!L$11*1000)</f>
        <v>21.084004942955282</v>
      </c>
      <c r="M232" s="274">
        <f>IF(M$64=0,0,M$64/CHI!M$11*1000)</f>
        <v>21.379037808089933</v>
      </c>
      <c r="N232" s="274">
        <f>IF(N$64=0,0,N$64/CHI!N$11*1000)</f>
        <v>20.168731393196051</v>
      </c>
      <c r="O232" s="274">
        <f>IF(O$64=0,0,O$64/CHI!O$11*1000)</f>
        <v>21.01632593723086</v>
      </c>
      <c r="P232" s="274">
        <f>IF(P$64=0,0,P$64/CHI!P$11*1000)</f>
        <v>18.620230679349532</v>
      </c>
      <c r="Q232" s="274">
        <f>IF(Q$64=0,0,Q$64/CHI!Q$11*1000)</f>
        <v>17.406345682337406</v>
      </c>
      <c r="R232" s="274">
        <f>IF(R$64=0,0,R$64/CHI!R$11*1000)</f>
        <v>18.686846292300508</v>
      </c>
      <c r="S232" s="274">
        <f>IF(S$64=0,0,S$64/CHI!S$11*1000)</f>
        <v>14.840508035792023</v>
      </c>
      <c r="T232" s="274">
        <f>IF(T$64=0,0,T$64/CHI!T$11*1000)</f>
        <v>16.811815297945607</v>
      </c>
      <c r="U232" s="274">
        <f>IF(U$64=0,0,U$64/CHI!U$11*1000)</f>
        <v>17.549511610660534</v>
      </c>
      <c r="V232" s="274">
        <f>IF(V$64=0,0,V$64/CHI!V$11*1000)</f>
        <v>24.074463519728042</v>
      </c>
      <c r="W232" s="274">
        <f>IF(W$64=0,0,W$64/CHI!W$11*1000)</f>
        <v>18.693611703401309</v>
      </c>
      <c r="X232" s="274">
        <f>IF(X$64=0,0,X$64/CHI!X$11*1000)</f>
        <v>13.834447297446358</v>
      </c>
      <c r="Y232" s="274">
        <f>IF(Y$64=0,0,Y$64/CHI!Y$11*1000)</f>
        <v>18.050689106169067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31.527261538174916</v>
      </c>
      <c r="C233" s="274">
        <f>IF(C$65=0,0,C$65/CHI!C$11*1000)</f>
        <v>44.041084603997234</v>
      </c>
      <c r="D233" s="274">
        <f>IF(D$65=0,0,D$65/CHI!D$11*1000)</f>
        <v>31.262647626042931</v>
      </c>
      <c r="E233" s="274">
        <f>IF(E$65=0,0,E$65/CHI!E$11*1000)</f>
        <v>32.797601027853126</v>
      </c>
      <c r="F233" s="274">
        <f>IF(F$65=0,0,F$65/CHI!F$11*1000)</f>
        <v>22.318176006507372</v>
      </c>
      <c r="G233" s="274">
        <f>IF(G$65=0,0,G$65/CHI!G$11*1000)</f>
        <v>23.869478760180126</v>
      </c>
      <c r="H233" s="274">
        <f>IF(H$65=0,0,H$65/CHI!H$11*1000)</f>
        <v>26.289293525190498</v>
      </c>
      <c r="I233" s="274">
        <f>IF(I$65=0,0,I$65/CHI!I$11*1000)</f>
        <v>35.033806281053238</v>
      </c>
      <c r="J233" s="274">
        <f>IF(J$65=0,0,J$65/CHI!J$11*1000)</f>
        <v>34.600214458226077</v>
      </c>
      <c r="K233" s="274">
        <f>IF(K$65=0,0,K$65/CHI!K$11*1000)</f>
        <v>21.927481183830086</v>
      </c>
      <c r="L233" s="274">
        <f>IF(L$65=0,0,L$65/CHI!L$11*1000)</f>
        <v>33.943457527301945</v>
      </c>
      <c r="M233" s="274">
        <f>IF(M$65=0,0,M$65/CHI!M$11*1000)</f>
        <v>34.418435386297496</v>
      </c>
      <c r="N233" s="274">
        <f>IF(N$65=0,0,N$65/CHI!N$11*1000)</f>
        <v>32.469944836227782</v>
      </c>
      <c r="O233" s="274">
        <f>IF(O$65=0,0,O$65/CHI!O$11*1000)</f>
        <v>33.834500075313471</v>
      </c>
      <c r="P233" s="274">
        <f>IF(P$65=0,0,P$65/CHI!P$11*1000)</f>
        <v>29.976990183937769</v>
      </c>
      <c r="Q233" s="274">
        <f>IF(Q$65=0,0,Q$65/CHI!Q$11*1000)</f>
        <v>28.022738420546997</v>
      </c>
      <c r="R233" s="274">
        <f>IF(R$65=0,0,R$65/CHI!R$11*1000)</f>
        <v>30.084235663863168</v>
      </c>
      <c r="S233" s="274">
        <f>IF(S$65=0,0,S$65/CHI!S$11*1000)</f>
        <v>23.891957697761868</v>
      </c>
      <c r="T233" s="274">
        <f>IF(T$65=0,0,T$65/CHI!T$11*1000)</f>
        <v>27.065594988552274</v>
      </c>
      <c r="U233" s="274">
        <f>IF(U$65=0,0,U$65/CHI!U$11*1000)</f>
        <v>28.253223407651717</v>
      </c>
      <c r="V233" s="274">
        <f>IF(V$65=0,0,V$65/CHI!V$11*1000)</f>
        <v>38.757841889403821</v>
      </c>
      <c r="W233" s="274">
        <f>IF(W$65=0,0,W$65/CHI!W$11*1000)</f>
        <v>30.095127401224083</v>
      </c>
      <c r="X233" s="274">
        <f>IF(X$65=0,0,X$65/CHI!X$11*1000)</f>
        <v>22.272285342613237</v>
      </c>
      <c r="Y233" s="274">
        <f>IF(Y$65=0,0,Y$65/CHI!Y$11*1000)</f>
        <v>29.060076615970519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12.463536059288989</v>
      </c>
      <c r="C234" s="275">
        <f>IF(C$66=0,0,C$66/CHI!C$11*1000)</f>
        <v>12.951996910727228</v>
      </c>
      <c r="D234" s="275">
        <f>IF(D$66=0,0,D$66/CHI!D$11*1000)</f>
        <v>9.9864953821508511</v>
      </c>
      <c r="E234" s="275">
        <f>IF(E$66=0,0,E$66/CHI!E$11*1000)</f>
        <v>11.040001525604088</v>
      </c>
      <c r="F234" s="275">
        <f>IF(F$66=0,0,F$66/CHI!F$11*1000)</f>
        <v>9.1067892708116407</v>
      </c>
      <c r="G234" s="275">
        <f>IF(G$66=0,0,G$66/CHI!G$11*1000)</f>
        <v>9.7685809108143253</v>
      </c>
      <c r="H234" s="275">
        <f>IF(H$66=0,0,H$66/CHI!H$11*1000)</f>
        <v>10.061893433441741</v>
      </c>
      <c r="I234" s="275">
        <f>IF(I$66=0,0,I$66/CHI!I$11*1000)</f>
        <v>10.623089381809351</v>
      </c>
      <c r="J234" s="275">
        <f>IF(J$66=0,0,J$66/CHI!J$11*1000)</f>
        <v>9.9281568909377498</v>
      </c>
      <c r="K234" s="275">
        <f>IF(K$66=0,0,K$66/CHI!K$11*1000)</f>
        <v>7.5675157475749639</v>
      </c>
      <c r="L234" s="275">
        <f>IF(L$66=0,0,L$66/CHI!L$11*1000)</f>
        <v>8.0863648819558644</v>
      </c>
      <c r="M234" s="275">
        <f>IF(M$66=0,0,M$66/CHI!M$11*1000)</f>
        <v>7.9545715768426799</v>
      </c>
      <c r="N234" s="275">
        <f>IF(N$66=0,0,N$66/CHI!N$11*1000)</f>
        <v>7.6156760270829711</v>
      </c>
      <c r="O234" s="275">
        <f>IF(O$66=0,0,O$66/CHI!O$11*1000)</f>
        <v>8.2587760888698245</v>
      </c>
      <c r="P234" s="275">
        <f>IF(P$66=0,0,P$66/CHI!P$11*1000)</f>
        <v>6.5320098703880669</v>
      </c>
      <c r="Q234" s="275">
        <f>IF(Q$66=0,0,Q$66/CHI!Q$11*1000)</f>
        <v>6.2560175980777224</v>
      </c>
      <c r="R234" s="275">
        <f>IF(R$66=0,0,R$66/CHI!R$11*1000)</f>
        <v>6.9060567862342914</v>
      </c>
      <c r="S234" s="275">
        <f>IF(S$66=0,0,S$66/CHI!S$11*1000)</f>
        <v>6.2163585613572119</v>
      </c>
      <c r="T234" s="275">
        <f>IF(T$66=0,0,T$66/CHI!T$11*1000)</f>
        <v>7.2040657258586585</v>
      </c>
      <c r="U234" s="275">
        <f>IF(U$66=0,0,U$66/CHI!U$11*1000)</f>
        <v>7.6826296863142725</v>
      </c>
      <c r="V234" s="275">
        <f>IF(V$66=0,0,V$66/CHI!V$11*1000)</f>
        <v>12.109748938364138</v>
      </c>
      <c r="W234" s="275">
        <f>IF(W$66=0,0,W$66/CHI!W$11*1000)</f>
        <v>8.9519917622897474</v>
      </c>
      <c r="X234" s="275">
        <f>IF(X$66=0,0,X$66/CHI!X$11*1000)</f>
        <v>6.7851958954744127</v>
      </c>
      <c r="Y234" s="275">
        <f>IF(Y$66=0,0,Y$66/CHI!Y$11*1000)</f>
        <v>8.1879436198588884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264.09934942119213</v>
      </c>
      <c r="C235" s="276">
        <f>IF(C$72=0,0,C$72/CHI!C$11*1000)</f>
        <v>249.0028545588373</v>
      </c>
      <c r="D235" s="276">
        <f>IF(D$72=0,0,D$72/CHI!D$11*1000)</f>
        <v>192.80297931325066</v>
      </c>
      <c r="E235" s="276">
        <f>IF(E$72=0,0,E$72/CHI!E$11*1000)</f>
        <v>218.55281870020747</v>
      </c>
      <c r="F235" s="276">
        <f>IF(F$72=0,0,F$72/CHI!F$11*1000)</f>
        <v>188.26935292457122</v>
      </c>
      <c r="G235" s="276">
        <f>IF(G$72=0,0,G$72/CHI!G$11*1000)</f>
        <v>191.32929680054968</v>
      </c>
      <c r="H235" s="276">
        <f>IF(H$72=0,0,H$72/CHI!H$11*1000)</f>
        <v>192.29410310090114</v>
      </c>
      <c r="I235" s="276">
        <f>IF(I$72=0,0,I$72/CHI!I$11*1000)</f>
        <v>191.27151114318511</v>
      </c>
      <c r="J235" s="276">
        <f>IF(J$72=0,0,J$72/CHI!J$11*1000)</f>
        <v>192.48369083398677</v>
      </c>
      <c r="K235" s="276">
        <f>IF(K$72=0,0,K$72/CHI!K$11*1000)</f>
        <v>159.30080203631823</v>
      </c>
      <c r="L235" s="276">
        <f>IF(L$72=0,0,L$72/CHI!L$11*1000)</f>
        <v>157.49234308077689</v>
      </c>
      <c r="M235" s="276">
        <f>IF(M$72=0,0,M$72/CHI!M$11*1000)</f>
        <v>152.1282064958161</v>
      </c>
      <c r="N235" s="276">
        <f>IF(N$72=0,0,N$72/CHI!N$11*1000)</f>
        <v>139.05806294335787</v>
      </c>
      <c r="O235" s="276">
        <f>IF(O$72=0,0,O$72/CHI!O$11*1000)</f>
        <v>149.0509299076478</v>
      </c>
      <c r="P235" s="276">
        <f>IF(P$72=0,0,P$72/CHI!P$11*1000)</f>
        <v>111.77240859528004</v>
      </c>
      <c r="Q235" s="276">
        <f>IF(Q$72=0,0,Q$72/CHI!Q$11*1000)</f>
        <v>105.91525304868296</v>
      </c>
      <c r="R235" s="276">
        <f>IF(R$72=0,0,R$72/CHI!R$11*1000)</f>
        <v>115.8410349282609</v>
      </c>
      <c r="S235" s="276">
        <f>IF(S$72=0,0,S$72/CHI!S$11*1000)</f>
        <v>106.02448136279421</v>
      </c>
      <c r="T235" s="276">
        <f>IF(T$72=0,0,T$72/CHI!T$11*1000)</f>
        <v>124.92003316215943</v>
      </c>
      <c r="U235" s="276">
        <f>IF(U$72=0,0,U$72/CHI!U$11*1000)</f>
        <v>130.52443036026966</v>
      </c>
      <c r="V235" s="276">
        <f>IF(V$72=0,0,V$72/CHI!V$11*1000)</f>
        <v>205.6370827457697</v>
      </c>
      <c r="W235" s="276">
        <f>IF(W$72=0,0,W$72/CHI!W$11*1000)</f>
        <v>154.04730425419001</v>
      </c>
      <c r="X235" s="276">
        <f>IF(X$72=0,0,X$72/CHI!X$11*1000)</f>
        <v>112.99341923747831</v>
      </c>
      <c r="Y235" s="276">
        <f>IF(Y$72=0,0,Y$72/CHI!Y$11*1000)</f>
        <v>128.3622035753836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130.5644850335068</v>
      </c>
      <c r="C236" s="276">
        <f>IF(C$85=0,0,C$85/CHI!C$11*1000)</f>
        <v>119.91265751316338</v>
      </c>
      <c r="D236" s="276">
        <f>IF(D$85=0,0,D$85/CHI!D$11*1000)</f>
        <v>93.587385470495377</v>
      </c>
      <c r="E236" s="276">
        <f>IF(E$85=0,0,E$85/CHI!E$11*1000)</f>
        <v>108.68534916053562</v>
      </c>
      <c r="F236" s="276">
        <f>IF(F$85=0,0,F$85/CHI!F$11*1000)</f>
        <v>95.002231694772263</v>
      </c>
      <c r="G236" s="276">
        <f>IF(G$85=0,0,G$85/CHI!G$11*1000)</f>
        <v>96.281911594618379</v>
      </c>
      <c r="H236" s="276">
        <f>IF(H$85=0,0,H$85/CHI!H$11*1000)</f>
        <v>96.718145695944614</v>
      </c>
      <c r="I236" s="276">
        <f>IF(I$85=0,0,I$85/CHI!I$11*1000)</f>
        <v>93.653327290493195</v>
      </c>
      <c r="J236" s="276">
        <f>IF(J$85=0,0,J$85/CHI!J$11*1000)</f>
        <v>93.821198808067606</v>
      </c>
      <c r="K236" s="276">
        <f>IF(K$85=0,0,K$85/CHI!K$11*1000)</f>
        <v>79.367569999763177</v>
      </c>
      <c r="L236" s="276">
        <f>IF(L$85=0,0,L$85/CHI!L$11*1000)</f>
        <v>66.622373017037432</v>
      </c>
      <c r="M236" s="276">
        <f>IF(M$85=0,0,M$85/CHI!M$11*1000)</f>
        <v>63.20754431186991</v>
      </c>
      <c r="N236" s="276">
        <f>IF(N$85=0,0,N$85/CHI!N$11*1000)</f>
        <v>58.514960266276674</v>
      </c>
      <c r="O236" s="276">
        <f>IF(O$85=0,0,O$85/CHI!O$11*1000)</f>
        <v>63.648149885575961</v>
      </c>
      <c r="P236" s="276">
        <f>IF(P$85=0,0,P$85/CHI!P$11*1000)</f>
        <v>47.090014096907638</v>
      </c>
      <c r="Q236" s="276">
        <f>IF(Q$85=0,0,Q$85/CHI!Q$11*1000)</f>
        <v>45.266074675048856</v>
      </c>
      <c r="R236" s="276">
        <f>IF(R$85=0,0,R$85/CHI!R$11*1000)</f>
        <v>50.952719911756226</v>
      </c>
      <c r="S236" s="276">
        <f>IF(S$85=0,0,S$85/CHI!S$11*1000)</f>
        <v>48.397179939859399</v>
      </c>
      <c r="T236" s="276">
        <f>IF(T$85=0,0,T$85/CHI!T$11*1000)</f>
        <v>56.045443078345173</v>
      </c>
      <c r="U236" s="276">
        <f>IF(U$85=0,0,U$85/CHI!U$11*1000)</f>
        <v>58.001550621999606</v>
      </c>
      <c r="V236" s="276">
        <f>IF(V$85=0,0,V$85/CHI!V$11*1000)</f>
        <v>90.919160704774882</v>
      </c>
      <c r="W236" s="276">
        <f>IF(W$85=0,0,W$85/CHI!W$11*1000)</f>
        <v>66.816640772657664</v>
      </c>
      <c r="X236" s="276">
        <f>IF(X$85=0,0,X$85/CHI!X$11*1000)</f>
        <v>48.156892731854732</v>
      </c>
      <c r="Y236" s="276">
        <f>IF(Y$85=0,0,Y$85/CHI!Y$11*1000)</f>
        <v>56.681980106054993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19.155733649594016</v>
      </c>
      <c r="C237" s="276">
        <f>IF(C$93=0,0,C$93/CHI!C$11*1000)</f>
        <v>19.344171827628813</v>
      </c>
      <c r="D237" s="276">
        <f>IF(D$93=0,0,D$93/CHI!D$11*1000)</f>
        <v>14.926332977946418</v>
      </c>
      <c r="E237" s="276">
        <f>IF(E$93=0,0,E$93/CHI!E$11*1000)</f>
        <v>16.612140504644938</v>
      </c>
      <c r="F237" s="276">
        <f>IF(F$93=0,0,F$93/CHI!F$11*1000)</f>
        <v>13.872347992622585</v>
      </c>
      <c r="G237" s="276">
        <f>IF(G$93=0,0,G$93/CHI!G$11*1000)</f>
        <v>14.641851841846261</v>
      </c>
      <c r="H237" s="276">
        <f>IF(H$93=0,0,H$93/CHI!H$11*1000)</f>
        <v>14.964631055864924</v>
      </c>
      <c r="I237" s="276">
        <f>IF(I$93=0,0,I$93/CHI!I$11*1000)</f>
        <v>15.57720611956371</v>
      </c>
      <c r="J237" s="276">
        <f>IF(J$93=0,0,J$93/CHI!J$11*1000)</f>
        <v>14.847317863243385</v>
      </c>
      <c r="K237" s="276">
        <f>IF(K$93=0,0,K$93/CHI!K$11*1000)</f>
        <v>11.573229360054599</v>
      </c>
      <c r="L237" s="276">
        <f>IF(L$93=0,0,L$93/CHI!L$11*1000)</f>
        <v>12.061189182861041</v>
      </c>
      <c r="M237" s="276">
        <f>IF(M$93=0,0,M$93/CHI!M$11*1000)</f>
        <v>11.765423021333737</v>
      </c>
      <c r="N237" s="276">
        <f>IF(N$93=0,0,N$93/CHI!N$11*1000)</f>
        <v>11.095614045710981</v>
      </c>
      <c r="O237" s="276">
        <f>IF(O$93=0,0,O$93/CHI!O$11*1000)</f>
        <v>11.950812102004353</v>
      </c>
      <c r="P237" s="276">
        <f>IF(P$93=0,0,P$93/CHI!P$11*1000)</f>
        <v>9.2967074328055741</v>
      </c>
      <c r="Q237" s="276">
        <f>IF(Q$93=0,0,Q$93/CHI!Q$11*1000)</f>
        <v>8.8497986489593927</v>
      </c>
      <c r="R237" s="276">
        <f>IF(R$93=0,0,R$93/CHI!R$11*1000)</f>
        <v>9.703628882695968</v>
      </c>
      <c r="S237" s="276">
        <f>IF(S$93=0,0,S$93/CHI!S$11*1000)</f>
        <v>8.7587148508537336</v>
      </c>
      <c r="T237" s="276">
        <f>IF(T$93=0,0,T$93/CHI!T$11*1000)</f>
        <v>10.139728944963979</v>
      </c>
      <c r="U237" s="276">
        <f>IF(U$93=0,0,U$93/CHI!U$11*1000)</f>
        <v>10.695172414190125</v>
      </c>
      <c r="V237" s="276">
        <f>IF(V$93=0,0,V$93/CHI!V$11*1000)</f>
        <v>16.755564766027593</v>
      </c>
      <c r="W237" s="276">
        <f>IF(W$93=0,0,W$93/CHI!W$11*1000)</f>
        <v>12.370713599275206</v>
      </c>
      <c r="X237" s="276">
        <f>IF(X$93=0,0,X$93/CHI!X$11*1000)</f>
        <v>9.032299743983657</v>
      </c>
      <c r="Y237" s="276">
        <f>IF(Y$93=0,0,Y$93/CHI!Y$11*1000)</f>
        <v>10.438308595220837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5.9797174325451303</v>
      </c>
      <c r="C238" s="277">
        <f>IF(C$107=0,0,C$107/CHI!C$11*1000)</f>
        <v>8.3531911274892945</v>
      </c>
      <c r="D238" s="277">
        <f>IF(D$107=0,0,D$107/CHI!D$11*1000)</f>
        <v>5.9295286008461376</v>
      </c>
      <c r="E238" s="277">
        <f>IF(E$107=0,0,E$107/CHI!E$11*1000)</f>
        <v>6.220660375923873</v>
      </c>
      <c r="F238" s="277">
        <f>IF(F$107=0,0,F$107/CHI!F$11*1000)</f>
        <v>4.2330471984420983</v>
      </c>
      <c r="G238" s="277">
        <f>IF(G$107=0,0,G$107/CHI!G$11*1000)</f>
        <v>4.5272799248734694</v>
      </c>
      <c r="H238" s="277">
        <f>IF(H$107=0,0,H$107/CHI!H$11*1000)</f>
        <v>4.9862417194569266</v>
      </c>
      <c r="I238" s="277">
        <f>IF(I$107=0,0,I$107/CHI!I$11*1000)</f>
        <v>6.6447972937185993</v>
      </c>
      <c r="J238" s="277">
        <f>IF(J$107=0,0,J$107/CHI!J$11*1000)</f>
        <v>6.5625587339747034</v>
      </c>
      <c r="K238" s="277">
        <f>IF(K$107=0,0,K$107/CHI!K$11*1000)</f>
        <v>4.1589448334415824</v>
      </c>
      <c r="L238" s="277">
        <f>IF(L$107=0,0,L$107/CHI!L$11*1000)</f>
        <v>6.437992860594405</v>
      </c>
      <c r="M238" s="277">
        <f>IF(M$107=0,0,M$107/CHI!M$11*1000)</f>
        <v>6.5280810333356216</v>
      </c>
      <c r="N238" s="277">
        <f>IF(N$107=0,0,N$107/CHI!N$11*1000)</f>
        <v>6.15851443157755</v>
      </c>
      <c r="O238" s="277">
        <f>IF(O$107=0,0,O$107/CHI!O$11*1000)</f>
        <v>6.4173271020326554</v>
      </c>
      <c r="P238" s="277">
        <f>IF(P$107=0,0,P$107/CHI!P$11*1000)</f>
        <v>5.6856803297386476</v>
      </c>
      <c r="Q238" s="277">
        <f>IF(Q$107=0,0,Q$107/CHI!Q$11*1000)</f>
        <v>5.3150210092968795</v>
      </c>
      <c r="R238" s="277">
        <f>IF(R$107=0,0,R$107/CHI!R$11*1000)</f>
        <v>5.7060213817229766</v>
      </c>
      <c r="S238" s="277">
        <f>IF(S$107=0,0,S$107/CHI!S$11*1000)</f>
        <v>4.5315434634227971</v>
      </c>
      <c r="T238" s="277">
        <f>IF(T$107=0,0,T$107/CHI!T$11*1000)</f>
        <v>5.133481383382505</v>
      </c>
      <c r="U238" s="277">
        <f>IF(U$107=0,0,U$107/CHI!U$11*1000)</f>
        <v>5.3587366708573061</v>
      </c>
      <c r="V238" s="277">
        <f>IF(V$107=0,0,V$107/CHI!V$11*1000)</f>
        <v>7.3511282454160227</v>
      </c>
      <c r="W238" s="277">
        <f>IF(W$107=0,0,W$107/CHI!W$11*1000)</f>
        <v>5.7080871974199363</v>
      </c>
      <c r="X238" s="277">
        <f>IF(X$107=0,0,X$107/CHI!X$11*1000)</f>
        <v>4.2243432010287298</v>
      </c>
      <c r="Y238" s="277">
        <f>IF(Y$107=0,0,Y$107/CHI!Y$11*1000)</f>
        <v>5.5117710277882725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248.10069561899547</v>
      </c>
      <c r="C240" s="320">
        <f t="shared" si="58"/>
        <v>250.20702420264996</v>
      </c>
      <c r="D240" s="320">
        <f t="shared" si="58"/>
        <v>247.8075004435342</v>
      </c>
      <c r="E240" s="320">
        <f t="shared" si="58"/>
        <v>257.83157659082394</v>
      </c>
      <c r="F240" s="320">
        <f t="shared" si="58"/>
        <v>254.9179265233071</v>
      </c>
      <c r="G240" s="320">
        <f t="shared" si="58"/>
        <v>256.08495853417389</v>
      </c>
      <c r="H240" s="320">
        <f t="shared" si="58"/>
        <v>233.80170990450759</v>
      </c>
      <c r="I240" s="320">
        <f t="shared" si="58"/>
        <v>238.69854432699313</v>
      </c>
      <c r="J240" s="320">
        <f t="shared" si="58"/>
        <v>237.73106689465541</v>
      </c>
      <c r="K240" s="320">
        <f t="shared" si="58"/>
        <v>136.05002913281396</v>
      </c>
      <c r="L240" s="320">
        <f t="shared" si="58"/>
        <v>180.62773978720489</v>
      </c>
      <c r="M240" s="320">
        <f t="shared" si="58"/>
        <v>188.90829349504918</v>
      </c>
      <c r="N240" s="320">
        <f t="shared" si="58"/>
        <v>190.28138670390274</v>
      </c>
      <c r="O240" s="320">
        <f t="shared" si="58"/>
        <v>171.09660299373965</v>
      </c>
      <c r="P240" s="320">
        <f t="shared" si="58"/>
        <v>174.92100965684025</v>
      </c>
      <c r="Q240" s="320">
        <f t="shared" si="58"/>
        <v>132.47711012259731</v>
      </c>
      <c r="R240" s="320">
        <f t="shared" si="58"/>
        <v>149.28645237458002</v>
      </c>
      <c r="S240" s="320">
        <f t="shared" si="58"/>
        <v>161.55236653939576</v>
      </c>
      <c r="T240" s="320">
        <f t="shared" si="58"/>
        <v>209.6969330055849</v>
      </c>
      <c r="U240" s="320">
        <f t="shared" si="58"/>
        <v>192.58329391702156</v>
      </c>
      <c r="V240" s="320">
        <f t="shared" si="58"/>
        <v>176.3818163516828</v>
      </c>
      <c r="W240" s="320">
        <f t="shared" si="58"/>
        <v>212.22605289029886</v>
      </c>
      <c r="X240" s="320">
        <f t="shared" si="58"/>
        <v>258.62580972735094</v>
      </c>
      <c r="Y240" s="320">
        <f t="shared" si="58"/>
        <v>256.84688289868575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0.55394916166294905</v>
      </c>
      <c r="C241" s="273">
        <f>IF(C$111=0,0,C$111/CHI!C$12*1000)</f>
        <v>0.77698956067806546</v>
      </c>
      <c r="D241" s="273">
        <f>IF(D$111=0,0,D$111/CHI!D$12*1000)</f>
        <v>0.71460507824676611</v>
      </c>
      <c r="E241" s="273">
        <f>IF(E$111=0,0,E$111/CHI!E$12*1000)</f>
        <v>0.69468139344037305</v>
      </c>
      <c r="F241" s="273">
        <f>IF(F$111=0,0,F$111/CHI!F$12*1000)</f>
        <v>0.56101218236703432</v>
      </c>
      <c r="G241" s="273">
        <f>IF(G$111=0,0,G$111/CHI!G$12*1000)</f>
        <v>0.58544637727503879</v>
      </c>
      <c r="H241" s="273">
        <f>IF(H$111=0,0,H$111/CHI!H$12*1000)</f>
        <v>0.57701210783207935</v>
      </c>
      <c r="I241" s="273">
        <f>IF(I$111=0,0,I$111/CHI!I$12*1000)</f>
        <v>0.75317606815146321</v>
      </c>
      <c r="J241" s="273">
        <f>IF(J$111=0,0,J$111/CHI!J$12*1000)</f>
        <v>0.74718178341546215</v>
      </c>
      <c r="K241" s="273">
        <f>IF(K$111=0,0,K$111/CHI!K$12*1000)</f>
        <v>0.34311338183443946</v>
      </c>
      <c r="L241" s="273">
        <f>IF(L$111=0,0,L$111/CHI!L$12*1000)</f>
        <v>0.67907087325358817</v>
      </c>
      <c r="M241" s="273">
        <f>IF(M$111=0,0,M$111/CHI!M$12*1000)</f>
        <v>0.73914472431686329</v>
      </c>
      <c r="N241" s="273">
        <f>IF(N$111=0,0,N$111/CHI!N$12*1000)</f>
        <v>0.75670219617727119</v>
      </c>
      <c r="O241" s="273">
        <f>IF(O$111=0,0,O$111/CHI!O$12*1000)</f>
        <v>0.66275152470549215</v>
      </c>
      <c r="P241" s="273">
        <f>IF(P$111=0,0,P$111/CHI!P$12*1000)</f>
        <v>0.76771869844548024</v>
      </c>
      <c r="Q241" s="273">
        <f>IF(Q$111=0,0,Q$111/CHI!Q$12*1000)</f>
        <v>0.64111594370422176</v>
      </c>
      <c r="R241" s="273">
        <f>IF(R$111=0,0,R$111/CHI!R$12*1000)</f>
        <v>0.67091699535579208</v>
      </c>
      <c r="S241" s="273">
        <f>IF(S$111=0,0,S$111/CHI!S$12*1000)</f>
        <v>0.63204265866865772</v>
      </c>
      <c r="T241" s="273">
        <f>IF(T$111=0,0,T$111/CHI!T$12*1000)</f>
        <v>0.83225945139499047</v>
      </c>
      <c r="U241" s="273">
        <f>IF(U$111=0,0,U$111/CHI!U$12*1000)</f>
        <v>0.79053963092775992</v>
      </c>
      <c r="V241" s="273">
        <f>IF(V$111=0,0,V$111/CHI!V$12*1000)</f>
        <v>0.66309415681058703</v>
      </c>
      <c r="W241" s="273">
        <f>IF(W$111=0,0,W$111/CHI!W$12*1000)</f>
        <v>0.80677696609289073</v>
      </c>
      <c r="X241" s="273">
        <f>IF(X$111=0,0,X$111/CHI!X$12*1000)</f>
        <v>0.72298948411490049</v>
      </c>
      <c r="Y241" s="273">
        <f>IF(Y$111=0,0,Y$111/CHI!Y$12*1000)</f>
        <v>0.79623717443355024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4.4205830133050288</v>
      </c>
      <c r="C242" s="274">
        <f>IF(C$112=0,0,C$112/CHI!C$12*1000)</f>
        <v>6.2004730599062983</v>
      </c>
      <c r="D242" s="274">
        <f>IF(D$112=0,0,D$112/CHI!D$12*1000)</f>
        <v>5.7026371529040114</v>
      </c>
      <c r="E242" s="274">
        <f>IF(E$112=0,0,E$112/CHI!E$12*1000)</f>
        <v>5.5436436771251403</v>
      </c>
      <c r="F242" s="274">
        <f>IF(F$112=0,0,F$112/CHI!F$12*1000)</f>
        <v>4.4769467945108161</v>
      </c>
      <c r="G242" s="274">
        <f>IF(G$112=0,0,G$112/CHI!G$12*1000)</f>
        <v>4.6719347003140399</v>
      </c>
      <c r="H242" s="274">
        <f>IF(H$112=0,0,H$112/CHI!H$12*1000)</f>
        <v>4.6046281841036789</v>
      </c>
      <c r="I242" s="274">
        <f>IF(I$112=0,0,I$112/CHI!I$12*1000)</f>
        <v>6.0104384360889318</v>
      </c>
      <c r="J242" s="274">
        <f>IF(J$112=0,0,J$112/CHI!J$12*1000)</f>
        <v>5.9626033004578307</v>
      </c>
      <c r="K242" s="274">
        <f>IF(K$112=0,0,K$112/CHI!K$12*1000)</f>
        <v>2.7380873414839479</v>
      </c>
      <c r="L242" s="274">
        <f>IF(L$112=0,0,L$112/CHI!L$12*1000)</f>
        <v>5.4190697899485727</v>
      </c>
      <c r="M242" s="274">
        <f>IF(M$112=0,0,M$112/CHI!M$12*1000)</f>
        <v>5.8984665720592568</v>
      </c>
      <c r="N242" s="274">
        <f>IF(N$112=0,0,N$112/CHI!N$12*1000)</f>
        <v>6.03857737506093</v>
      </c>
      <c r="O242" s="274">
        <f>IF(O$112=0,0,O$112/CHI!O$12*1000)</f>
        <v>5.2888393645366953</v>
      </c>
      <c r="P242" s="274">
        <f>IF(P$112=0,0,P$112/CHI!P$12*1000)</f>
        <v>6.1264904294767684</v>
      </c>
      <c r="Q242" s="274">
        <f>IF(Q$112=0,0,Q$112/CHI!Q$12*1000)</f>
        <v>5.1161847448057358</v>
      </c>
      <c r="R242" s="274">
        <f>IF(R$112=0,0,R$112/CHI!R$12*1000)</f>
        <v>5.3540008330440134</v>
      </c>
      <c r="S242" s="274">
        <f>IF(S$112=0,0,S$112/CHI!S$12*1000)</f>
        <v>5.043778804912832</v>
      </c>
      <c r="T242" s="274">
        <f>IF(T$112=0,0,T$112/CHI!T$12*1000)</f>
        <v>6.6415336426446201</v>
      </c>
      <c r="U242" s="274">
        <f>IF(U$112=0,0,U$112/CHI!U$12*1000)</f>
        <v>6.3086043010387369</v>
      </c>
      <c r="V242" s="274">
        <f>IF(V$112=0,0,V$112/CHI!V$12*1000)</f>
        <v>5.2915736112301071</v>
      </c>
      <c r="W242" s="274">
        <f>IF(W$112=0,0,W$112/CHI!W$12*1000)</f>
        <v>6.4381802494828859</v>
      </c>
      <c r="X242" s="274">
        <f>IF(X$112=0,0,X$112/CHI!X$12*1000)</f>
        <v>5.7695457516029762</v>
      </c>
      <c r="Y242" s="274">
        <f>IF(Y$112=0,0,Y$112/CHI!Y$12*1000)</f>
        <v>6.3540714048495968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5.4200393377449947</v>
      </c>
      <c r="C243" s="274">
        <f>IF(C$113=0,0,C$113/CHI!C$12*1000)</f>
        <v>7.6023474270635267</v>
      </c>
      <c r="D243" s="274">
        <f>IF(D$113=0,0,D$113/CHI!D$12*1000)</f>
        <v>6.9919550440739862</v>
      </c>
      <c r="E243" s="274">
        <f>IF(E$113=0,0,E$113/CHI!E$12*1000)</f>
        <v>6.7970144919855811</v>
      </c>
      <c r="F243" s="274">
        <f>IF(F$113=0,0,F$113/CHI!F$12*1000)</f>
        <v>5.4891464918104074</v>
      </c>
      <c r="G243" s="274">
        <f>IF(G$113=0,0,G$113/CHI!G$12*1000)</f>
        <v>5.7282195092511206</v>
      </c>
      <c r="H243" s="274">
        <f>IF(H$113=0,0,H$113/CHI!H$12*1000)</f>
        <v>5.6456955606115944</v>
      </c>
      <c r="I243" s="274">
        <f>IF(I$113=0,0,I$113/CHI!I$12*1000)</f>
        <v>7.3693475866525135</v>
      </c>
      <c r="J243" s="274">
        <f>IF(J$113=0,0,J$113/CHI!J$12*1000)</f>
        <v>7.3106973325872513</v>
      </c>
      <c r="K243" s="274">
        <f>IF(K$113=0,0,K$113/CHI!K$12*1000)</f>
        <v>3.357145665256752</v>
      </c>
      <c r="L243" s="274">
        <f>IF(L$113=0,0,L$113/CHI!L$12*1000)</f>
        <v>6.6442755055395359</v>
      </c>
      <c r="M243" s="274">
        <f>IF(M$113=0,0,M$113/CHI!M$12*1000)</f>
        <v>7.2320598338979893</v>
      </c>
      <c r="N243" s="274">
        <f>IF(N$113=0,0,N$113/CHI!N$12*1000)</f>
        <v>7.4038485010548891</v>
      </c>
      <c r="O243" s="274">
        <f>IF(O$113=0,0,O$113/CHI!O$12*1000)</f>
        <v>6.4846010855412786</v>
      </c>
      <c r="P243" s="274">
        <f>IF(P$113=0,0,P$113/CHI!P$12*1000)</f>
        <v>7.5116379514058993</v>
      </c>
      <c r="Q243" s="274">
        <f>IF(Q$113=0,0,Q$113/CHI!Q$12*1000)</f>
        <v>6.2729107207254469</v>
      </c>
      <c r="R243" s="274">
        <f>IF(R$113=0,0,R$113/CHI!R$12*1000)</f>
        <v>6.5644950093861416</v>
      </c>
      <c r="S243" s="274">
        <f>IF(S$113=0,0,S$113/CHI!S$12*1000)</f>
        <v>6.1841344119614776</v>
      </c>
      <c r="T243" s="274">
        <f>IF(T$113=0,0,T$113/CHI!T$12*1000)</f>
        <v>8.1431280665346772</v>
      </c>
      <c r="U243" s="274">
        <f>IF(U$113=0,0,U$113/CHI!U$12*1000)</f>
        <v>7.7349262246594623</v>
      </c>
      <c r="V243" s="274">
        <f>IF(V$113=0,0,V$113/CHI!V$12*1000)</f>
        <v>6.4879535222205122</v>
      </c>
      <c r="W243" s="274">
        <f>IF(W$113=0,0,W$113/CHI!W$12*1000)</f>
        <v>7.8937981959987802</v>
      </c>
      <c r="X243" s="274">
        <f>IF(X$113=0,0,X$113/CHI!X$12*1000)</f>
        <v>7.0739911094278636</v>
      </c>
      <c r="Y243" s="274">
        <f>IF(Y$113=0,0,Y$113/CHI!Y$12*1000)</f>
        <v>7.7906730549952883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10.036447665997601</v>
      </c>
      <c r="C244" s="274">
        <f>IF(C$114=0,0,C$114/CHI!C$12*1000)</f>
        <v>14.077492308791879</v>
      </c>
      <c r="D244" s="274">
        <f>IF(D$114=0,0,D$114/CHI!D$12*1000)</f>
        <v>12.947210621547352</v>
      </c>
      <c r="E244" s="274">
        <f>IF(E$114=0,0,E$114/CHI!E$12*1000)</f>
        <v>12.586233416937263</v>
      </c>
      <c r="F244" s="274">
        <f>IF(F$114=0,0,F$114/CHI!F$12*1000)</f>
        <v>10.16441543373932</v>
      </c>
      <c r="G244" s="274">
        <f>IF(G$114=0,0,G$114/CHI!G$12*1000)</f>
        <v>10.607114033948031</v>
      </c>
      <c r="H244" s="274">
        <f>IF(H$114=0,0,H$114/CHI!H$12*1000)</f>
        <v>10.454301989588103</v>
      </c>
      <c r="I244" s="274">
        <f>IF(I$114=0,0,I$114/CHI!I$12*1000)</f>
        <v>13.646039590693366</v>
      </c>
      <c r="J244" s="274">
        <f>IF(J$114=0,0,J$114/CHI!J$12*1000)</f>
        <v>13.537435174960779</v>
      </c>
      <c r="K244" s="274">
        <f>IF(K$114=0,0,K$114/CHI!K$12*1000)</f>
        <v>6.2165262421321099</v>
      </c>
      <c r="L244" s="274">
        <f>IF(L$114=0,0,L$114/CHI!L$12*1000)</f>
        <v>12.30340210363889</v>
      </c>
      <c r="M244" s="274">
        <f>IF(M$114=0,0,M$114/CHI!M$12*1000)</f>
        <v>13.391819785293123</v>
      </c>
      <c r="N244" s="274">
        <f>IF(N$114=0,0,N$114/CHI!N$12*1000)</f>
        <v>13.709925957609036</v>
      </c>
      <c r="O244" s="274">
        <f>IF(O$114=0,0,O$114/CHI!O$12*1000)</f>
        <v>12.007728242242569</v>
      </c>
      <c r="P244" s="274">
        <f>IF(P$114=0,0,P$114/CHI!P$12*1000)</f>
        <v>13.909522881170227</v>
      </c>
      <c r="Q244" s="274">
        <f>IF(Q$114=0,0,Q$114/CHI!Q$12*1000)</f>
        <v>11.615734912401907</v>
      </c>
      <c r="R244" s="274">
        <f>IF(R$114=0,0,R$114/CHI!R$12*1000)</f>
        <v>12.155670191651701</v>
      </c>
      <c r="S244" s="274">
        <f>IF(S$114=0,0,S$114/CHI!S$12*1000)</f>
        <v>11.451345187278488</v>
      </c>
      <c r="T244" s="274">
        <f>IF(T$114=0,0,T$114/CHI!T$12*1000)</f>
        <v>15.078871865032346</v>
      </c>
      <c r="U244" s="274">
        <f>IF(U$114=0,0,U$114/CHI!U$12*1000)</f>
        <v>14.322992402200068</v>
      </c>
      <c r="V244" s="274">
        <f>IF(V$114=0,0,V$114/CHI!V$12*1000)</f>
        <v>12.013936048715546</v>
      </c>
      <c r="W244" s="274">
        <f>IF(W$114=0,0,W$114/CHI!W$12*1000)</f>
        <v>14.617180345604261</v>
      </c>
      <c r="X244" s="274">
        <f>IF(X$114=0,0,X$114/CHI!X$12*1000)</f>
        <v>13.099119237950704</v>
      </c>
      <c r="Y244" s="274">
        <f>IF(Y$114=0,0,Y$114/CHI!Y$12*1000)</f>
        <v>14.426220462062009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10.902336359429638</v>
      </c>
      <c r="C245" s="275">
        <f>IF(C$115=0,0,C$115/CHI!C$12*1000)</f>
        <v>11.375972995815243</v>
      </c>
      <c r="D245" s="275">
        <f>IF(D$115=0,0,D$115/CHI!D$12*1000)</f>
        <v>11.364441317898702</v>
      </c>
      <c r="E245" s="275">
        <f>IF(E$115=0,0,E$115/CHI!E$12*1000)</f>
        <v>11.641457686699216</v>
      </c>
      <c r="F245" s="275">
        <f>IF(F$115=0,0,F$115/CHI!F$12*1000)</f>
        <v>11.396553231562288</v>
      </c>
      <c r="G245" s="275">
        <f>IF(G$115=0,0,G$115/CHI!G$12*1000)</f>
        <v>11.928073536716635</v>
      </c>
      <c r="H245" s="275">
        <f>IF(H$115=0,0,H$115/CHI!H$12*1000)</f>
        <v>10.994623617042228</v>
      </c>
      <c r="I245" s="275">
        <f>IF(I$115=0,0,I$115/CHI!I$12*1000)</f>
        <v>11.369848182585146</v>
      </c>
      <c r="J245" s="275">
        <f>IF(J$115=0,0,J$115/CHI!J$12*1000)</f>
        <v>10.673595944573922</v>
      </c>
      <c r="K245" s="275">
        <f>IF(K$115=0,0,K$115/CHI!K$12*1000)</f>
        <v>5.8951774879985965</v>
      </c>
      <c r="L245" s="275">
        <f>IF(L$115=0,0,L$115/CHI!L$12*1000)</f>
        <v>8.0539142522841747</v>
      </c>
      <c r="M245" s="275">
        <f>IF(M$115=0,0,M$115/CHI!M$12*1000)</f>
        <v>8.5045197452967614</v>
      </c>
      <c r="N245" s="275">
        <f>IF(N$115=0,0,N$115/CHI!N$12*1000)</f>
        <v>8.8358136258398723</v>
      </c>
      <c r="O245" s="275">
        <f>IF(O$115=0,0,O$115/CHI!O$12*1000)</f>
        <v>8.053808624835149</v>
      </c>
      <c r="P245" s="275">
        <f>IF(P$115=0,0,P$115/CHI!P$12*1000)</f>
        <v>8.3282847822439479</v>
      </c>
      <c r="Q245" s="275">
        <f>IF(Q$115=0,0,Q$115/CHI!Q$12*1000)</f>
        <v>6.1423175134827384</v>
      </c>
      <c r="R245" s="275">
        <f>IF(R$115=0,0,R$115/CHI!R$12*1000)</f>
        <v>7.1038811254844285</v>
      </c>
      <c r="S245" s="275">
        <f>IF(S$115=0,0,S$115/CHI!S$12*1000)</f>
        <v>7.8257861708260608</v>
      </c>
      <c r="T245" s="275">
        <f>IF(T$115=0,0,T$115/CHI!T$12*1000)</f>
        <v>10.036494430027197</v>
      </c>
      <c r="U245" s="275">
        <f>IF(U$115=0,0,U$115/CHI!U$12*1000)</f>
        <v>9.3163197271754878</v>
      </c>
      <c r="V245" s="275">
        <f>IF(V$115=0,0,V$115/CHI!V$12*1000)</f>
        <v>8.7597670897787729</v>
      </c>
      <c r="W245" s="275">
        <f>IF(W$115=0,0,W$115/CHI!W$12*1000)</f>
        <v>10.455036307916739</v>
      </c>
      <c r="X245" s="275">
        <f>IF(X$115=0,0,X$115/CHI!X$12*1000)</f>
        <v>14.104428334934253</v>
      </c>
      <c r="Y245" s="275">
        <f>IF(Y$115=0,0,Y$115/CHI!Y$12*1000)</f>
        <v>14.366349834979408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110.78817528801237</v>
      </c>
      <c r="C246" s="276">
        <f>IF(C$121=0,0,C$121/CHI!C$12*1000)</f>
        <v>104.89013923141937</v>
      </c>
      <c r="D246" s="276">
        <f>IF(D$121=0,0,D$121/CHI!D$12*1000)</f>
        <v>105.2251055986561</v>
      </c>
      <c r="E246" s="276">
        <f>IF(E$121=0,0,E$121/CHI!E$12*1000)</f>
        <v>110.52456849293719</v>
      </c>
      <c r="F246" s="276">
        <f>IF(F$121=0,0,F$121/CHI!F$12*1000)</f>
        <v>112.98874810096791</v>
      </c>
      <c r="G246" s="276">
        <f>IF(G$121=0,0,G$121/CHI!G$12*1000)</f>
        <v>112.03944720894262</v>
      </c>
      <c r="H246" s="276">
        <f>IF(H$121=0,0,H$121/CHI!H$12*1000)</f>
        <v>100.76823817966019</v>
      </c>
      <c r="I246" s="276">
        <f>IF(I$121=0,0,I$121/CHI!I$12*1000)</f>
        <v>98.182932511063129</v>
      </c>
      <c r="J246" s="276">
        <f>IF(J$121=0,0,J$121/CHI!J$12*1000)</f>
        <v>99.246711043456401</v>
      </c>
      <c r="K246" s="276">
        <f>IF(K$121=0,0,K$121/CHI!K$12*1000)</f>
        <v>59.513988879257987</v>
      </c>
      <c r="L246" s="276">
        <f>IF(L$121=0,0,L$121/CHI!L$12*1000)</f>
        <v>75.233677922456025</v>
      </c>
      <c r="M246" s="276">
        <f>IF(M$121=0,0,M$121/CHI!M$12*1000)</f>
        <v>78.009529584806998</v>
      </c>
      <c r="N246" s="276">
        <f>IF(N$121=0,0,N$121/CHI!N$12*1000)</f>
        <v>77.382552846151981</v>
      </c>
      <c r="O246" s="276">
        <f>IF(O$121=0,0,O$121/CHI!O$12*1000)</f>
        <v>69.714901906555028</v>
      </c>
      <c r="P246" s="276">
        <f>IF(P$121=0,0,P$121/CHI!P$12*1000)</f>
        <v>68.35506263294296</v>
      </c>
      <c r="Q246" s="276">
        <f>IF(Q$121=0,0,Q$121/CHI!Q$12*1000)</f>
        <v>49.879054777639332</v>
      </c>
      <c r="R246" s="276">
        <f>IF(R$121=0,0,R$121/CHI!R$12*1000)</f>
        <v>57.154544689161192</v>
      </c>
      <c r="S246" s="276">
        <f>IF(S$121=0,0,S$121/CHI!S$12*1000)</f>
        <v>64.01805993928761</v>
      </c>
      <c r="T246" s="276">
        <f>IF(T$121=0,0,T$121/CHI!T$12*1000)</f>
        <v>83.471124298803332</v>
      </c>
      <c r="U246" s="276">
        <f>IF(U$121=0,0,U$121/CHI!U$12*1000)</f>
        <v>75.914716212402709</v>
      </c>
      <c r="V246" s="276">
        <f>IF(V$121=0,0,V$121/CHI!V$12*1000)</f>
        <v>71.341719931322757</v>
      </c>
      <c r="W246" s="276">
        <f>IF(W$121=0,0,W$121/CHI!W$12*1000)</f>
        <v>86.28759752251861</v>
      </c>
      <c r="X246" s="276">
        <f>IF(X$121=0,0,X$121/CHI!X$12*1000)</f>
        <v>112.65113879032943</v>
      </c>
      <c r="Y246" s="276">
        <f>IF(Y$121=0,0,Y$121/CHI!Y$12*1000)</f>
        <v>108.02238200670737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61.486608370897613</v>
      </c>
      <c r="C247" s="276">
        <f>IF(C$134=0,0,C$134/CHI!C$12*1000)</f>
        <v>56.70143154175522</v>
      </c>
      <c r="D247" s="276">
        <f>IF(D$134=0,0,D$134/CHI!D$12*1000)</f>
        <v>57.336275069643818</v>
      </c>
      <c r="E247" s="276">
        <f>IF(E$134=0,0,E$134/CHI!E$12*1000)</f>
        <v>61.700177139787016</v>
      </c>
      <c r="F247" s="276">
        <f>IF(F$134=0,0,F$134/CHI!F$12*1000)</f>
        <v>64.005783617517253</v>
      </c>
      <c r="G247" s="276">
        <f>IF(G$134=0,0,G$134/CHI!G$12*1000)</f>
        <v>63.293732831163446</v>
      </c>
      <c r="H247" s="276">
        <f>IF(H$134=0,0,H$134/CHI!H$12*1000)</f>
        <v>56.896531268881944</v>
      </c>
      <c r="I247" s="276">
        <f>IF(I$134=0,0,I$134/CHI!I$12*1000)</f>
        <v>53.964010365672074</v>
      </c>
      <c r="J247" s="276">
        <f>IF(J$134=0,0,J$134/CHI!J$12*1000)</f>
        <v>54.302556989431871</v>
      </c>
      <c r="K247" s="276">
        <f>IF(K$134=0,0,K$134/CHI!K$12*1000)</f>
        <v>33.286168767381426</v>
      </c>
      <c r="L247" s="276">
        <f>IF(L$134=0,0,L$134/CHI!L$12*1000)</f>
        <v>35.723248155689269</v>
      </c>
      <c r="M247" s="276">
        <f>IF(M$134=0,0,M$134/CHI!M$12*1000)</f>
        <v>36.38137367333799</v>
      </c>
      <c r="N247" s="276">
        <f>IF(N$134=0,0,N$134/CHI!N$12*1000)</f>
        <v>36.549561912639483</v>
      </c>
      <c r="O247" s="276">
        <f>IF(O$134=0,0,O$134/CHI!O$12*1000)</f>
        <v>33.415546904694402</v>
      </c>
      <c r="P247" s="276">
        <f>IF(P$134=0,0,P$134/CHI!P$12*1000)</f>
        <v>32.323228386153851</v>
      </c>
      <c r="Q247" s="276">
        <f>IF(Q$134=0,0,Q$134/CHI!Q$12*1000)</f>
        <v>23.9267830533155</v>
      </c>
      <c r="R247" s="276">
        <f>IF(R$134=0,0,R$134/CHI!R$12*1000)</f>
        <v>28.216951250904593</v>
      </c>
      <c r="S247" s="276">
        <f>IF(S$134=0,0,S$134/CHI!S$12*1000)</f>
        <v>32.801156198945968</v>
      </c>
      <c r="T247" s="276">
        <f>IF(T$134=0,0,T$134/CHI!T$12*1000)</f>
        <v>42.03604650365758</v>
      </c>
      <c r="U247" s="276">
        <f>IF(U$134=0,0,U$134/CHI!U$12*1000)</f>
        <v>37.866159877821687</v>
      </c>
      <c r="V247" s="276">
        <f>IF(V$134=0,0,V$134/CHI!V$12*1000)</f>
        <v>35.407071915907366</v>
      </c>
      <c r="W247" s="276">
        <f>IF(W$134=0,0,W$134/CHI!W$12*1000)</f>
        <v>42.011451281328618</v>
      </c>
      <c r="X247" s="276">
        <f>IF(X$134=0,0,X$134/CHI!X$12*1000)</f>
        <v>53.89254959046545</v>
      </c>
      <c r="Y247" s="276">
        <f>IF(Y$134=0,0,Y$134/CHI!Y$12*1000)</f>
        <v>53.541900530539138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35.112153878854485</v>
      </c>
      <c r="C248" s="276">
        <f>IF(C$142=0,0,C$142/CHI!C$12*1000)</f>
        <v>35.424878896444298</v>
      </c>
      <c r="D248" s="276">
        <f>IF(D$142=0,0,D$142/CHI!D$12*1000)</f>
        <v>35.424370771910716</v>
      </c>
      <c r="E248" s="276">
        <f>IF(E$142=0,0,E$142/CHI!E$12*1000)</f>
        <v>36.580281975350786</v>
      </c>
      <c r="F248" s="276">
        <f>IF(F$142=0,0,F$142/CHI!F$12*1000)</f>
        <v>36.335315135337453</v>
      </c>
      <c r="G248" s="276">
        <f>IF(G$142=0,0,G$142/CHI!G$12*1000)</f>
        <v>37.317223755983669</v>
      </c>
      <c r="H248" s="276">
        <f>IF(H$142=0,0,H$142/CHI!H$12*1000)</f>
        <v>34.089735707599274</v>
      </c>
      <c r="I248" s="276">
        <f>IF(I$142=0,0,I$142/CHI!I$12*1000)</f>
        <v>34.648702669623226</v>
      </c>
      <c r="J248" s="276">
        <f>IF(J$142=0,0,J$142/CHI!J$12*1000)</f>
        <v>33.297741759750501</v>
      </c>
      <c r="K248" s="276">
        <f>IF(K$142=0,0,K$142/CHI!K$12*1000)</f>
        <v>18.889646242613864</v>
      </c>
      <c r="L248" s="276">
        <f>IF(L$142=0,0,L$142/CHI!L$12*1000)</f>
        <v>25.071906553848816</v>
      </c>
      <c r="M248" s="276">
        <f>IF(M$142=0,0,M$142/CHI!M$12*1000)</f>
        <v>26.234933065172982</v>
      </c>
      <c r="N248" s="276">
        <f>IF(N$142=0,0,N$142/CHI!N$12*1000)</f>
        <v>26.790645019339863</v>
      </c>
      <c r="O248" s="276">
        <f>IF(O$142=0,0,O$142/CHI!O$12*1000)</f>
        <v>24.245597474761901</v>
      </c>
      <c r="P248" s="276">
        <f>IF(P$142=0,0,P$142/CHI!P$12*1000)</f>
        <v>24.598754607308589</v>
      </c>
      <c r="Q248" s="276">
        <f>IF(Q$142=0,0,Q$142/CHI!Q$12*1000)</f>
        <v>18.026550779638551</v>
      </c>
      <c r="R248" s="276">
        <f>IF(R$142=0,0,R$142/CHI!R$12*1000)</f>
        <v>20.704892877355746</v>
      </c>
      <c r="S248" s="276">
        <f>IF(S$142=0,0,S$142/CHI!S$12*1000)</f>
        <v>22.893249673007187</v>
      </c>
      <c r="T248" s="276">
        <f>IF(T$142=0,0,T$142/CHI!T$12*1000)</f>
        <v>29.364252454418018</v>
      </c>
      <c r="U248" s="276">
        <f>IF(U$142=0,0,U$142/CHI!U$12*1000)</f>
        <v>26.942283691388919</v>
      </c>
      <c r="V248" s="276">
        <f>IF(V$142=0,0,V$142/CHI!V$12*1000)</f>
        <v>25.188070184495569</v>
      </c>
      <c r="W248" s="276">
        <f>IF(W$142=0,0,W$142/CHI!W$12*1000)</f>
        <v>30.054322196349634</v>
      </c>
      <c r="X248" s="276">
        <f>IF(X$142=0,0,X$142/CHI!X$12*1000)</f>
        <v>39.069168722724989</v>
      </c>
      <c r="Y248" s="276">
        <f>IF(Y$142=0,0,Y$142/CHI!Y$12*1000)</f>
        <v>38.065816153825388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9.3804025430907689</v>
      </c>
      <c r="C249" s="277">
        <f>IF(C$156=0,0,C$156/CHI!C$12*1000)</f>
        <v>13.157299180776066</v>
      </c>
      <c r="D249" s="277">
        <f>IF(D$156=0,0,D$156/CHI!D$12*1000)</f>
        <v>12.100899788652733</v>
      </c>
      <c r="E249" s="277">
        <f>IF(E$156=0,0,E$156/CHI!E$12*1000)</f>
        <v>11.76351831656136</v>
      </c>
      <c r="F249" s="277">
        <f>IF(F$156=0,0,F$156/CHI!F$12*1000)</f>
        <v>9.5000055354946333</v>
      </c>
      <c r="G249" s="277">
        <f>IF(G$156=0,0,G$156/CHI!G$12*1000)</f>
        <v>9.9137665805792796</v>
      </c>
      <c r="H249" s="277">
        <f>IF(H$156=0,0,H$156/CHI!H$12*1000)</f>
        <v>9.7709432891885246</v>
      </c>
      <c r="I249" s="277">
        <f>IF(I$156=0,0,I$156/CHI!I$12*1000)</f>
        <v>12.754048916463299</v>
      </c>
      <c r="J249" s="277">
        <f>IF(J$156=0,0,J$156/CHI!J$12*1000)</f>
        <v>12.652543566021405</v>
      </c>
      <c r="K249" s="277">
        <f>IF(K$156=0,0,K$156/CHI!K$12*1000)</f>
        <v>5.8101751248548243</v>
      </c>
      <c r="L249" s="277">
        <f>IF(L$156=0,0,L$156/CHI!L$12*1000)</f>
        <v>11.499174630546037</v>
      </c>
      <c r="M249" s="277">
        <f>IF(M$156=0,0,M$156/CHI!M$12*1000)</f>
        <v>12.516446510867198</v>
      </c>
      <c r="N249" s="277">
        <f>IF(N$156=0,0,N$156/CHI!N$12*1000)</f>
        <v>12.813759270029424</v>
      </c>
      <c r="O249" s="277">
        <f>IF(O$156=0,0,O$156/CHI!O$12*1000)</f>
        <v>11.222827865867137</v>
      </c>
      <c r="P249" s="277">
        <f>IF(P$156=0,0,P$156/CHI!P$12*1000)</f>
        <v>13.000309287692515</v>
      </c>
      <c r="Q249" s="277">
        <f>IF(Q$156=0,0,Q$156/CHI!Q$12*1000)</f>
        <v>10.856457676883892</v>
      </c>
      <c r="R249" s="277">
        <f>IF(R$156=0,0,R$156/CHI!R$12*1000)</f>
        <v>11.361099402236407</v>
      </c>
      <c r="S249" s="277">
        <f>IF(S$156=0,0,S$156/CHI!S$12*1000)</f>
        <v>10.702813494507488</v>
      </c>
      <c r="T249" s="277">
        <f>IF(T$156=0,0,T$156/CHI!T$12*1000)</f>
        <v>14.093222293072142</v>
      </c>
      <c r="U249" s="277">
        <f>IF(U$156=0,0,U$156/CHI!U$12*1000)</f>
        <v>13.386751849406743</v>
      </c>
      <c r="V249" s="277">
        <f>IF(V$156=0,0,V$156/CHI!V$12*1000)</f>
        <v>11.228629891201599</v>
      </c>
      <c r="W249" s="277">
        <f>IF(W$156=0,0,W$156/CHI!W$12*1000)</f>
        <v>13.661709825006458</v>
      </c>
      <c r="X249" s="277">
        <f>IF(X$156=0,0,X$156/CHI!X$12*1000)</f>
        <v>12.242878705800385</v>
      </c>
      <c r="Y249" s="277">
        <f>IF(Y$156=0,0,Y$156/CHI!Y$12*1000)</f>
        <v>13.483232276294009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CZ: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1976.7331653410499</v>
      </c>
      <c r="C5" s="223">
        <f t="shared" si="0"/>
        <v>1948.9448201120083</v>
      </c>
      <c r="D5" s="223">
        <f t="shared" si="0"/>
        <v>1840.6968002500216</v>
      </c>
      <c r="E5" s="223">
        <f t="shared" si="0"/>
        <v>1890.4751161221768</v>
      </c>
      <c r="F5" s="223">
        <f t="shared" si="0"/>
        <v>2511.3531873294619</v>
      </c>
      <c r="G5" s="223">
        <f t="shared" si="0"/>
        <v>2702.1453856358826</v>
      </c>
      <c r="H5" s="223">
        <f t="shared" si="0"/>
        <v>2502.01555527152</v>
      </c>
      <c r="I5" s="223">
        <f t="shared" si="0"/>
        <v>2158.4629150186847</v>
      </c>
      <c r="J5" s="223">
        <f t="shared" si="0"/>
        <v>2398.8358195658047</v>
      </c>
      <c r="K5" s="223">
        <f t="shared" si="0"/>
        <v>2246.9347746161329</v>
      </c>
      <c r="L5" s="223">
        <f t="shared" si="0"/>
        <v>2565.396519324222</v>
      </c>
      <c r="M5" s="223">
        <f t="shared" si="0"/>
        <v>2366.4823514178261</v>
      </c>
      <c r="N5" s="223">
        <f t="shared" si="0"/>
        <v>2489.3632924244976</v>
      </c>
      <c r="O5" s="223">
        <f t="shared" si="0"/>
        <v>2389.0329632823446</v>
      </c>
      <c r="P5" s="223">
        <f t="shared" si="0"/>
        <v>2493.7877261578255</v>
      </c>
      <c r="Q5" s="223">
        <f t="shared" si="0"/>
        <v>1936.8351167458652</v>
      </c>
      <c r="R5" s="223">
        <f t="shared" si="0"/>
        <v>1373.9447540237761</v>
      </c>
      <c r="S5" s="223">
        <f t="shared" si="0"/>
        <v>2675.620003069017</v>
      </c>
      <c r="T5" s="223">
        <f t="shared" si="0"/>
        <v>2544.4367892536034</v>
      </c>
      <c r="U5" s="223">
        <f t="shared" si="0"/>
        <v>2592.3943662507604</v>
      </c>
      <c r="V5" s="223">
        <f t="shared" si="0"/>
        <v>2098.7215210395902</v>
      </c>
      <c r="W5" s="223">
        <f t="shared" si="0"/>
        <v>2502.7533997001174</v>
      </c>
      <c r="X5" s="223">
        <f t="shared" si="0"/>
        <v>2498.5075172292077</v>
      </c>
      <c r="Y5" s="223">
        <f t="shared" si="0"/>
        <v>2112.1530731563689</v>
      </c>
      <c r="DA5" s="89"/>
    </row>
    <row r="6" spans="1:105" ht="12" customHeight="1" x14ac:dyDescent="0.25">
      <c r="A6" s="55" t="s">
        <v>91</v>
      </c>
      <c r="B6" s="259">
        <v>1.8686253136682189</v>
      </c>
      <c r="C6" s="259">
        <v>2.0653558441335691</v>
      </c>
      <c r="D6" s="259">
        <v>2.2190031044302811</v>
      </c>
      <c r="E6" s="259">
        <v>2.4958881826995851</v>
      </c>
      <c r="F6" s="259">
        <v>2.636851826785287</v>
      </c>
      <c r="G6" s="259">
        <v>2.747145976042253</v>
      </c>
      <c r="H6" s="259">
        <v>2.7418849201647828</v>
      </c>
      <c r="I6" s="259">
        <v>2.706307697330752</v>
      </c>
      <c r="J6" s="259">
        <v>2.4513325071851551</v>
      </c>
      <c r="K6" s="259">
        <v>2.260014340653334</v>
      </c>
      <c r="L6" s="259">
        <v>2.4296382498318998</v>
      </c>
      <c r="M6" s="259">
        <v>2.437958218558113</v>
      </c>
      <c r="N6" s="259">
        <v>2.4870084079806341</v>
      </c>
      <c r="O6" s="259">
        <v>2.2850157255573551</v>
      </c>
      <c r="P6" s="259">
        <v>2.398459915063246</v>
      </c>
      <c r="Q6" s="259">
        <v>2.2140854606157059</v>
      </c>
      <c r="R6" s="259">
        <v>1.9625931891090891</v>
      </c>
      <c r="S6" s="259">
        <v>2.2960788495944029</v>
      </c>
      <c r="T6" s="259">
        <v>2.2396464480572171</v>
      </c>
      <c r="U6" s="259">
        <v>2.2174337277404241</v>
      </c>
      <c r="V6" s="259">
        <v>1.966740849023457</v>
      </c>
      <c r="W6" s="259">
        <v>2.2537448384702499</v>
      </c>
      <c r="X6" s="259">
        <v>2.2926368905334211</v>
      </c>
      <c r="Y6" s="259">
        <v>2.2793910275579798</v>
      </c>
      <c r="DA6" s="67" t="s">
        <v>1134</v>
      </c>
    </row>
    <row r="7" spans="1:105" ht="12" customHeight="1" x14ac:dyDescent="0.25">
      <c r="A7" s="173" t="s">
        <v>92</v>
      </c>
      <c r="B7" s="224">
        <v>3.873982304434163</v>
      </c>
      <c r="C7" s="224">
        <v>4.2818385976086386</v>
      </c>
      <c r="D7" s="224">
        <v>4.6003758469760827</v>
      </c>
      <c r="E7" s="224">
        <v>5.1744063311674164</v>
      </c>
      <c r="F7" s="224">
        <v>5.4666482583007694</v>
      </c>
      <c r="G7" s="224">
        <v>5.6953070372323964</v>
      </c>
      <c r="H7" s="224">
        <v>5.6843999617353029</v>
      </c>
      <c r="I7" s="224">
        <v>5.6106422476062017</v>
      </c>
      <c r="J7" s="224">
        <v>5.0820347373318508</v>
      </c>
      <c r="K7" s="224">
        <v>4.6853992073303274</v>
      </c>
      <c r="L7" s="224">
        <v>5.0370588031627008</v>
      </c>
      <c r="M7" s="224">
        <v>5.0543075321524213</v>
      </c>
      <c r="N7" s="224">
        <v>5.1559970278806873</v>
      </c>
      <c r="O7" s="224">
        <v>4.7372313868454352</v>
      </c>
      <c r="P7" s="224">
        <v>4.9724207420746911</v>
      </c>
      <c r="Q7" s="224">
        <v>4.590180723867225</v>
      </c>
      <c r="R7" s="224">
        <v>4.0687939041596266</v>
      </c>
      <c r="S7" s="224">
        <v>4.7601671495356817</v>
      </c>
      <c r="T7" s="224">
        <v>4.64317305588155</v>
      </c>
      <c r="U7" s="224">
        <v>4.5971222586397653</v>
      </c>
      <c r="V7" s="224">
        <v>4.0773927179483218</v>
      </c>
      <c r="W7" s="224">
        <v>4.6724014488512884</v>
      </c>
      <c r="X7" s="224">
        <v>4.753031375232883</v>
      </c>
      <c r="Y7" s="224">
        <v>4.7255704185614338</v>
      </c>
      <c r="DA7" s="177" t="s">
        <v>1135</v>
      </c>
    </row>
    <row r="8" spans="1:105" ht="12" customHeight="1" x14ac:dyDescent="0.25">
      <c r="A8" s="173" t="s">
        <v>93</v>
      </c>
      <c r="B8" s="224">
        <v>23.173437753610042</v>
      </c>
      <c r="C8" s="224">
        <v>25.613157834798539</v>
      </c>
      <c r="D8" s="224">
        <v>27.518588097599061</v>
      </c>
      <c r="E8" s="224">
        <v>30.952331116728701</v>
      </c>
      <c r="F8" s="224">
        <v>32.700467678857088</v>
      </c>
      <c r="G8" s="224">
        <v>34.068261737782862</v>
      </c>
      <c r="H8" s="224">
        <v>34.003017651660812</v>
      </c>
      <c r="I8" s="224">
        <v>33.561812797610997</v>
      </c>
      <c r="J8" s="224">
        <v>30.399781514862919</v>
      </c>
      <c r="K8" s="224">
        <v>28.027181940817361</v>
      </c>
      <c r="L8" s="224">
        <v>30.130743886661481</v>
      </c>
      <c r="M8" s="224">
        <v>30.2339225581579</v>
      </c>
      <c r="N8" s="224">
        <v>30.842210106802021</v>
      </c>
      <c r="O8" s="224">
        <v>28.337232346636839</v>
      </c>
      <c r="P8" s="224">
        <v>29.744091091830029</v>
      </c>
      <c r="Q8" s="224">
        <v>27.457602777536291</v>
      </c>
      <c r="R8" s="224">
        <v>24.338764315569819</v>
      </c>
      <c r="S8" s="224">
        <v>28.446127333022531</v>
      </c>
      <c r="T8" s="224">
        <v>27.774592998670489</v>
      </c>
      <c r="U8" s="224">
        <v>27.499125740555979</v>
      </c>
      <c r="V8" s="224">
        <v>24.39020081177145</v>
      </c>
      <c r="W8" s="224">
        <v>27.94943178003172</v>
      </c>
      <c r="X8" s="224">
        <v>28.431744922748809</v>
      </c>
      <c r="Y8" s="224">
        <v>28.267478614833049</v>
      </c>
      <c r="DA8" s="177" t="s">
        <v>1136</v>
      </c>
    </row>
    <row r="9" spans="1:105" ht="12" customHeight="1" x14ac:dyDescent="0.25">
      <c r="A9" s="173" t="s">
        <v>94</v>
      </c>
      <c r="B9" s="224">
        <v>26.76420223670355</v>
      </c>
      <c r="C9" s="224">
        <v>29.58196118762584</v>
      </c>
      <c r="D9" s="224">
        <v>31.782641183565769</v>
      </c>
      <c r="E9" s="224">
        <v>35.748448655464827</v>
      </c>
      <c r="F9" s="224">
        <v>37.76746201824875</v>
      </c>
      <c r="G9" s="224">
        <v>39.347198145468269</v>
      </c>
      <c r="H9" s="224">
        <v>39.271844374729291</v>
      </c>
      <c r="I9" s="224">
        <v>38.762274061202348</v>
      </c>
      <c r="J9" s="224">
        <v>35.110280531797372</v>
      </c>
      <c r="K9" s="224">
        <v>32.370042527335578</v>
      </c>
      <c r="L9" s="224">
        <v>34.799555055196713</v>
      </c>
      <c r="M9" s="224">
        <v>34.918721441289527</v>
      </c>
      <c r="N9" s="224">
        <v>35.621264203527893</v>
      </c>
      <c r="O9" s="224">
        <v>32.728135782775517</v>
      </c>
      <c r="P9" s="224">
        <v>34.352989737340778</v>
      </c>
      <c r="Q9" s="224">
        <v>31.712206082093768</v>
      </c>
      <c r="R9" s="224">
        <v>28.110098176171341</v>
      </c>
      <c r="S9" s="224">
        <v>32.886592208968302</v>
      </c>
      <c r="T9" s="224">
        <v>32.07831448930115</v>
      </c>
      <c r="U9" s="224">
        <v>31.760163100449979</v>
      </c>
      <c r="V9" s="224">
        <v>28.169504846917619</v>
      </c>
      <c r="W9" s="224">
        <v>32.28024484391338</v>
      </c>
      <c r="X9" s="224">
        <v>32.83729324693202</v>
      </c>
      <c r="Y9" s="224">
        <v>32.647573588913239</v>
      </c>
      <c r="DA9" s="177" t="s">
        <v>1137</v>
      </c>
    </row>
    <row r="10" spans="1:105" ht="12" customHeight="1" x14ac:dyDescent="0.25">
      <c r="A10" s="56" t="s">
        <v>95</v>
      </c>
      <c r="B10" s="260">
        <v>15.52580816669095</v>
      </c>
      <c r="C10" s="260">
        <v>13.13585921246853</v>
      </c>
      <c r="D10" s="260">
        <v>15.16962893042415</v>
      </c>
      <c r="E10" s="260">
        <v>17.920282489795241</v>
      </c>
      <c r="F10" s="260">
        <v>22.60515867789718</v>
      </c>
      <c r="G10" s="260">
        <v>23.584224759287991</v>
      </c>
      <c r="H10" s="260">
        <v>22.12715843558145</v>
      </c>
      <c r="I10" s="260">
        <v>17.608421068927552</v>
      </c>
      <c r="J10" s="260">
        <v>15.31867361230441</v>
      </c>
      <c r="K10" s="260">
        <v>16.673414142190051</v>
      </c>
      <c r="L10" s="260">
        <v>13.08793057239199</v>
      </c>
      <c r="M10" s="260">
        <v>12.874963596019681</v>
      </c>
      <c r="N10" s="260">
        <v>13.229442544814519</v>
      </c>
      <c r="O10" s="260">
        <v>12.561352407315489</v>
      </c>
      <c r="P10" s="260">
        <v>12.1934563292254</v>
      </c>
      <c r="Q10" s="260">
        <v>11.467747388542399</v>
      </c>
      <c r="R10" s="260">
        <v>10.43180729130585</v>
      </c>
      <c r="S10" s="260">
        <v>13.451171668670989</v>
      </c>
      <c r="T10" s="260">
        <v>13.44966611538579</v>
      </c>
      <c r="U10" s="260">
        <v>13.591560881774081</v>
      </c>
      <c r="V10" s="260">
        <v>13.65479189901782</v>
      </c>
      <c r="W10" s="260">
        <v>15.068257647580459</v>
      </c>
      <c r="X10" s="260">
        <v>16.063397099572612</v>
      </c>
      <c r="Y10" s="260">
        <v>15.32494265921512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1139</v>
      </c>
    </row>
    <row r="12" spans="1:105" ht="12" customHeight="1" x14ac:dyDescent="0.25">
      <c r="A12" s="37" t="s">
        <v>35</v>
      </c>
      <c r="B12" s="226">
        <v>12.85754850798852</v>
      </c>
      <c r="C12" s="226">
        <v>9.072424071939361</v>
      </c>
      <c r="D12" s="226">
        <v>11.25124706143651</v>
      </c>
      <c r="E12" s="226">
        <v>13.59336691429414</v>
      </c>
      <c r="F12" s="226">
        <v>18.832852006501192</v>
      </c>
      <c r="G12" s="226">
        <v>19.84340296023645</v>
      </c>
      <c r="H12" s="226">
        <v>18.0976289853384</v>
      </c>
      <c r="I12" s="226">
        <v>12.83034143722835</v>
      </c>
      <c r="J12" s="226">
        <v>10.10309297831202</v>
      </c>
      <c r="K12" s="226">
        <v>12.5351979599932</v>
      </c>
      <c r="L12" s="226">
        <v>6.447239363006787</v>
      </c>
      <c r="M12" s="226">
        <v>5.8028729859120958</v>
      </c>
      <c r="N12" s="226">
        <v>6.4623188277102974</v>
      </c>
      <c r="O12" s="226">
        <v>6.6187119913644183</v>
      </c>
      <c r="P12" s="226">
        <v>4.5269065178994374</v>
      </c>
      <c r="Q12" s="226">
        <v>4.6058120432056668</v>
      </c>
      <c r="R12" s="226">
        <v>4.3561162721586149</v>
      </c>
      <c r="S12" s="226">
        <v>7.3660522752307251</v>
      </c>
      <c r="T12" s="226">
        <v>7.3624469285363379</v>
      </c>
      <c r="U12" s="226">
        <v>7.6183815206659053</v>
      </c>
      <c r="V12" s="226">
        <v>8.6988146585647836</v>
      </c>
      <c r="W12" s="226">
        <v>8.9092772955449</v>
      </c>
      <c r="X12" s="226">
        <v>8.4823150661745235</v>
      </c>
      <c r="Y12" s="226">
        <v>6.0955535056162988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1.4178393040719319E-2</v>
      </c>
      <c r="C14" s="226">
        <v>2.0618532409785669E-2</v>
      </c>
      <c r="D14" s="226">
        <v>5.1556743511407217E-2</v>
      </c>
      <c r="E14" s="226">
        <v>9.4568703648325786E-2</v>
      </c>
      <c r="F14" s="226">
        <v>0.1655461866757495</v>
      </c>
      <c r="G14" s="226">
        <v>0.20979326079582389</v>
      </c>
      <c r="H14" s="226">
        <v>0.26636775646817168</v>
      </c>
      <c r="I14" s="226">
        <v>4.7666602598433888E-2</v>
      </c>
      <c r="J14" s="226">
        <v>8.8668776027604077E-2</v>
      </c>
      <c r="K14" s="226">
        <v>0.21864511047487861</v>
      </c>
      <c r="L14" s="226">
        <v>0.26263642736542048</v>
      </c>
      <c r="M14" s="226">
        <v>0.40515678137233441</v>
      </c>
      <c r="N14" s="226">
        <v>0.52095058004328765</v>
      </c>
      <c r="O14" s="226">
        <v>0.66077602336061814</v>
      </c>
      <c r="P14" s="226">
        <v>0.71186394975477729</v>
      </c>
      <c r="Q14" s="226">
        <v>0.79866586089703662</v>
      </c>
      <c r="R14" s="226">
        <v>0.87851036854084652</v>
      </c>
      <c r="S14" s="226">
        <v>1.2432696775272709</v>
      </c>
      <c r="T14" s="226">
        <v>1.490603968103047</v>
      </c>
      <c r="U14" s="226">
        <v>1.753602592711458</v>
      </c>
      <c r="V14" s="226">
        <v>2.060553588300797</v>
      </c>
      <c r="W14" s="226">
        <v>2.4844756612716661</v>
      </c>
      <c r="X14" s="226">
        <v>3.9722921714640171</v>
      </c>
      <c r="Y14" s="226">
        <v>4.7659258613371689</v>
      </c>
      <c r="DA14" s="69" t="s">
        <v>1142</v>
      </c>
    </row>
    <row r="15" spans="1:105" ht="12" customHeight="1" x14ac:dyDescent="0.25">
      <c r="A15" s="37" t="s">
        <v>40</v>
      </c>
      <c r="B15" s="226">
        <v>2.654081265661715</v>
      </c>
      <c r="C15" s="226">
        <v>4.0428166081193853</v>
      </c>
      <c r="D15" s="226">
        <v>3.86682512547624</v>
      </c>
      <c r="E15" s="226">
        <v>4.2323468718527666</v>
      </c>
      <c r="F15" s="226">
        <v>3.6067604847202421</v>
      </c>
      <c r="G15" s="226">
        <v>3.5310285382557201</v>
      </c>
      <c r="H15" s="226">
        <v>3.7631616937748751</v>
      </c>
      <c r="I15" s="226">
        <v>4.7304130291007622</v>
      </c>
      <c r="J15" s="226">
        <v>5.1269118579647861</v>
      </c>
      <c r="K15" s="226">
        <v>3.9195710717219732</v>
      </c>
      <c r="L15" s="226">
        <v>6.3780547820197819</v>
      </c>
      <c r="M15" s="226">
        <v>6.666933828735246</v>
      </c>
      <c r="N15" s="226">
        <v>6.2461731370609384</v>
      </c>
      <c r="O15" s="226">
        <v>5.2818643925904558</v>
      </c>
      <c r="P15" s="226">
        <v>6.9546858615711873</v>
      </c>
      <c r="Q15" s="226">
        <v>6.0632694844396937</v>
      </c>
      <c r="R15" s="226">
        <v>5.1971806506063878</v>
      </c>
      <c r="S15" s="226">
        <v>4.8418497159129954</v>
      </c>
      <c r="T15" s="226">
        <v>4.5966152187464084</v>
      </c>
      <c r="U15" s="226">
        <v>4.2195767683967196</v>
      </c>
      <c r="V15" s="226">
        <v>2.895423652152243</v>
      </c>
      <c r="W15" s="226">
        <v>3.674504690763889</v>
      </c>
      <c r="X15" s="226">
        <v>3.6087898619340719</v>
      </c>
      <c r="Y15" s="226">
        <v>4.4634632922616557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1417.8384302338411</v>
      </c>
      <c r="C16" s="314">
        <f>CHI_fec!C16</f>
        <v>1502.3859615155391</v>
      </c>
      <c r="D16" s="314">
        <f>CHI_fec!D16</f>
        <v>1324.786262568661</v>
      </c>
      <c r="E16" s="314">
        <f>CHI_fec!E16</f>
        <v>1276.863503102767</v>
      </c>
      <c r="F16" s="314">
        <f>CHI_fec!F16</f>
        <v>1719.912567618828</v>
      </c>
      <c r="G16" s="314">
        <f>CHI_fec!G16</f>
        <v>1908.3935590878859</v>
      </c>
      <c r="H16" s="314">
        <f>CHI_fec!H16</f>
        <v>1769.551615695771</v>
      </c>
      <c r="I16" s="314">
        <f>CHI_fec!I16</f>
        <v>1585.9593181217281</v>
      </c>
      <c r="J16" s="314">
        <f>CHI_fec!J16</f>
        <v>1877.308576642017</v>
      </c>
      <c r="K16" s="314">
        <f>CHI_fec!K16</f>
        <v>1651.9045122804589</v>
      </c>
      <c r="L16" s="314">
        <f>CHI_fec!L16</f>
        <v>2120.9049810576721</v>
      </c>
      <c r="M16" s="314">
        <f>CHI_fec!M16</f>
        <v>1936.5667996703589</v>
      </c>
      <c r="N16" s="314">
        <f>CHI_fec!N16</f>
        <v>2058.092657474132</v>
      </c>
      <c r="O16" s="314">
        <f>CHI_fec!O16</f>
        <v>1982.0183384282409</v>
      </c>
      <c r="P16" s="314">
        <f>CHI_fec!P16</f>
        <v>2117.5480651017601</v>
      </c>
      <c r="Q16" s="314">
        <f>CHI_fec!Q16</f>
        <v>1581.5747952038639</v>
      </c>
      <c r="R16" s="314">
        <f>CHI_fec!R16</f>
        <v>1051.458389974794</v>
      </c>
      <c r="S16" s="314">
        <f>CHI_fec!S16</f>
        <v>2261.650565383221</v>
      </c>
      <c r="T16" s="314">
        <f>CHI_fec!T16</f>
        <v>2128.7161669140778</v>
      </c>
      <c r="U16" s="314">
        <f>CHI_fec!U16</f>
        <v>2179.943171542418</v>
      </c>
      <c r="V16" s="314">
        <f>CHI_fec!V16</f>
        <v>1689.6398126578449</v>
      </c>
      <c r="W16" s="314">
        <f>CHI_fec!W16</f>
        <v>2049.5730081718252</v>
      </c>
      <c r="X16" s="314">
        <f>CHI_fec!X16</f>
        <v>2041.439124781662</v>
      </c>
      <c r="Y16" s="314">
        <f>CHI_fec!Y16</f>
        <v>1705.304294670294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322.0034393809114</v>
      </c>
      <c r="M17" s="315">
        <f>CHI_fec!M17</f>
        <v>307.49638865004289</v>
      </c>
      <c r="N17" s="315">
        <f>CHI_fec!N17</f>
        <v>345.67661220980222</v>
      </c>
      <c r="O17" s="315">
        <f>CHI_fec!O17</f>
        <v>361.75047291487527</v>
      </c>
      <c r="P17" s="315">
        <f>CHI_fec!P17</f>
        <v>341.85296646603609</v>
      </c>
      <c r="Q17" s="315">
        <f>CHI_fec!Q17</f>
        <v>376.2020636285468</v>
      </c>
      <c r="R17" s="315">
        <f>CHI_fec!R17</f>
        <v>363.25339638865</v>
      </c>
      <c r="S17" s="315">
        <f>CHI_fec!S17</f>
        <v>342.23852106620808</v>
      </c>
      <c r="T17" s="315">
        <f>CHI_fec!T17</f>
        <v>328.80687876182282</v>
      </c>
      <c r="U17" s="315">
        <f>CHI_fec!U17</f>
        <v>324.95365434221839</v>
      </c>
      <c r="V17" s="315">
        <f>CHI_fec!V17</f>
        <v>264.61057609630262</v>
      </c>
      <c r="W17" s="315">
        <f>CHI_fec!W17</f>
        <v>302.04875322441961</v>
      </c>
      <c r="X17" s="315">
        <f>CHI_fec!X17</f>
        <v>272.11874462596728</v>
      </c>
      <c r="Y17" s="315">
        <f>CHI_fec!Y17</f>
        <v>281.94307824591567</v>
      </c>
      <c r="DA17" s="137"/>
    </row>
    <row r="18" spans="1:105" ht="12" customHeight="1" x14ac:dyDescent="0.25">
      <c r="A18" s="135" t="s">
        <v>30</v>
      </c>
      <c r="B18" s="315">
        <f>CHI_fec!B18</f>
        <v>58.259759243336198</v>
      </c>
      <c r="C18" s="315">
        <f>CHI_fec!C18</f>
        <v>45.068873602751488</v>
      </c>
      <c r="D18" s="315">
        <f>CHI_fec!D18</f>
        <v>18.68710232158211</v>
      </c>
      <c r="E18" s="315">
        <f>CHI_fec!E18</f>
        <v>16.488650042992258</v>
      </c>
      <c r="F18" s="315">
        <f>CHI_fec!F18</f>
        <v>12.091659501289771</v>
      </c>
      <c r="G18" s="315">
        <f>CHI_fec!G18</f>
        <v>14.29011177987962</v>
      </c>
      <c r="H18" s="315">
        <f>CHI_fec!H18</f>
        <v>13.190885640584691</v>
      </c>
      <c r="I18" s="315">
        <f>CHI_fec!I18</f>
        <v>13.190885640584691</v>
      </c>
      <c r="J18" s="315">
        <f>CHI_fec!J18</f>
        <v>16.488650042992258</v>
      </c>
      <c r="K18" s="315">
        <f>CHI_fec!K18</f>
        <v>14.29011177987962</v>
      </c>
      <c r="L18" s="315">
        <f>CHI_fec!L18</f>
        <v>9.8932072226999139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91.191401547721412</v>
      </c>
      <c r="C19" s="315">
        <f>CHI_fec!C19</f>
        <v>77.276956147893372</v>
      </c>
      <c r="D19" s="315">
        <f>CHI_fec!D19</f>
        <v>69.896818572656912</v>
      </c>
      <c r="E19" s="315">
        <f>CHI_fec!E19</f>
        <v>77.358899398108335</v>
      </c>
      <c r="F19" s="315">
        <f>CHI_fec!F19</f>
        <v>116.48684436801371</v>
      </c>
      <c r="G19" s="315">
        <f>CHI_fec!G19</f>
        <v>112.25090283748921</v>
      </c>
      <c r="H19" s="315">
        <f>CHI_fec!H19</f>
        <v>117.0564918314703</v>
      </c>
      <c r="I19" s="315">
        <f>CHI_fec!I19</f>
        <v>108.3046431642304</v>
      </c>
      <c r="J19" s="315">
        <f>CHI_fec!J19</f>
        <v>115.1442820292347</v>
      </c>
      <c r="K19" s="315">
        <f>CHI_fec!K19</f>
        <v>99.422355975924319</v>
      </c>
      <c r="L19" s="315">
        <f>CHI_fec!L19</f>
        <v>97.340326741186573</v>
      </c>
      <c r="M19" s="315">
        <f>CHI_fec!M19</f>
        <v>94.183147033533956</v>
      </c>
      <c r="N19" s="315">
        <f>CHI_fec!N19</f>
        <v>97.29148753224419</v>
      </c>
      <c r="O19" s="315">
        <f>CHI_fec!O19</f>
        <v>117.168271711092</v>
      </c>
      <c r="P19" s="315">
        <f>CHI_fec!P19</f>
        <v>163.19862424763539</v>
      </c>
      <c r="Q19" s="315">
        <f>CHI_fec!Q19</f>
        <v>109.8452278589854</v>
      </c>
      <c r="R19" s="315">
        <f>CHI_fec!R19</f>
        <v>108.79905417024931</v>
      </c>
      <c r="S19" s="315">
        <f>CHI_fec!S19</f>
        <v>269.9054170249355</v>
      </c>
      <c r="T19" s="315">
        <f>CHI_fec!T19</f>
        <v>253.16706792777299</v>
      </c>
      <c r="U19" s="315">
        <f>CHI_fec!U19</f>
        <v>299.19750644883919</v>
      </c>
      <c r="V19" s="315">
        <f>CHI_fec!V19</f>
        <v>207.13671539122959</v>
      </c>
      <c r="W19" s="315">
        <f>CHI_fec!W19</f>
        <v>260.49011177987961</v>
      </c>
      <c r="X19" s="315">
        <f>CHI_fec!X19</f>
        <v>261.53628546861557</v>
      </c>
      <c r="Y19" s="315">
        <f>CHI_fec!Y19</f>
        <v>188.30610490111781</v>
      </c>
      <c r="DA19" s="137"/>
    </row>
    <row r="20" spans="1:105" ht="12" customHeight="1" x14ac:dyDescent="0.25">
      <c r="A20" s="135" t="s">
        <v>82</v>
      </c>
      <c r="B20" s="315">
        <f>CHI_fec!B20</f>
        <v>235.54075666380049</v>
      </c>
      <c r="C20" s="315">
        <f>CHI_fec!C20</f>
        <v>202.25090283748921</v>
      </c>
      <c r="D20" s="315">
        <f>CHI_fec!D20</f>
        <v>114.1960447119518</v>
      </c>
      <c r="E20" s="315">
        <f>CHI_fec!E20</f>
        <v>111.16173688736031</v>
      </c>
      <c r="F20" s="315">
        <f>CHI_fec!F20</f>
        <v>264.03155631986237</v>
      </c>
      <c r="G20" s="315">
        <f>CHI_fec!G20</f>
        <v>49.953396388650027</v>
      </c>
      <c r="H20" s="315">
        <f>CHI_fec!H20</f>
        <v>30.652794496990541</v>
      </c>
      <c r="I20" s="315">
        <f>CHI_fec!I20</f>
        <v>22.462940670679281</v>
      </c>
      <c r="J20" s="315">
        <f>CHI_fec!J20</f>
        <v>20.478675838349101</v>
      </c>
      <c r="K20" s="315">
        <f>CHI_fec!K20</f>
        <v>16.423387790197761</v>
      </c>
      <c r="L20" s="315">
        <f>CHI_fec!L20</f>
        <v>25.698022355975919</v>
      </c>
      <c r="M20" s="315">
        <f>CHI_fec!M20</f>
        <v>9.2401547721410129</v>
      </c>
      <c r="N20" s="315">
        <f>CHI_fec!N20</f>
        <v>1.026053310404127</v>
      </c>
      <c r="O20" s="315">
        <f>CHI_fec!O20</f>
        <v>6.1567497850386923</v>
      </c>
      <c r="P20" s="315">
        <f>CHI_fec!P20</f>
        <v>7.187790197764401</v>
      </c>
      <c r="Q20" s="315">
        <f>CHI_fec!Q20</f>
        <v>5.1283748925193464</v>
      </c>
      <c r="R20" s="315">
        <f>CHI_fec!R20</f>
        <v>6.1560619088564046</v>
      </c>
      <c r="S20" s="315">
        <f>CHI_fec!S20</f>
        <v>2.0516766981943251</v>
      </c>
      <c r="T20" s="315">
        <f>CHI_fec!T20</f>
        <v>0</v>
      </c>
      <c r="U20" s="315">
        <f>CHI_fec!U20</f>
        <v>4.104041272570937</v>
      </c>
      <c r="V20" s="315">
        <f>CHI_fec!V20</f>
        <v>0</v>
      </c>
      <c r="W20" s="315">
        <f>CHI_fec!W20</f>
        <v>6.1936371453138426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449.80051105929289</v>
      </c>
      <c r="C22" s="315">
        <f>CHI_fec!C22</f>
        <v>476.9354886006634</v>
      </c>
      <c r="D22" s="315">
        <f>CHI_fec!D22</f>
        <v>502.70062198396602</v>
      </c>
      <c r="E22" s="315">
        <f>CHI_fec!E22</f>
        <v>437.00520559631821</v>
      </c>
      <c r="F22" s="315">
        <f>CHI_fec!F22</f>
        <v>512.80371121298117</v>
      </c>
      <c r="G22" s="315">
        <f>CHI_fec!G22</f>
        <v>825.30877834841885</v>
      </c>
      <c r="H22" s="315">
        <f>CHI_fec!H22</f>
        <v>794.15264751004418</v>
      </c>
      <c r="I22" s="315">
        <f>CHI_fec!I22</f>
        <v>710.59035853445403</v>
      </c>
      <c r="J22" s="315">
        <f>CHI_fec!J22</f>
        <v>736.60548119919736</v>
      </c>
      <c r="K22" s="315">
        <f>CHI_fec!K22</f>
        <v>645.12265501476679</v>
      </c>
      <c r="L22" s="315">
        <f>CHI_fec!L22</f>
        <v>612.52252190032061</v>
      </c>
      <c r="M22" s="315">
        <f>CHI_fec!M22</f>
        <v>544.26215650612869</v>
      </c>
      <c r="N22" s="315">
        <f>CHI_fec!N22</f>
        <v>549.38431697542183</v>
      </c>
      <c r="O22" s="315">
        <f>CHI_fec!O22</f>
        <v>494.22478726744981</v>
      </c>
      <c r="P22" s="315">
        <f>CHI_fec!P22</f>
        <v>419.43645719118382</v>
      </c>
      <c r="Q22" s="315">
        <f>CHI_fec!Q22</f>
        <v>316.5527831660313</v>
      </c>
      <c r="R22" s="315">
        <f>CHI_fec!R22</f>
        <v>287.60662729207678</v>
      </c>
      <c r="S22" s="315">
        <f>CHI_fec!S22</f>
        <v>577.75013546060643</v>
      </c>
      <c r="T22" s="315">
        <f>CHI_fec!T22</f>
        <v>462.06388832422482</v>
      </c>
      <c r="U22" s="315">
        <f>CHI_fec!U22</f>
        <v>449.52743637474799</v>
      </c>
      <c r="V22" s="315">
        <f>CHI_fec!V22</f>
        <v>301.04772323394099</v>
      </c>
      <c r="W22" s="315">
        <f>CHI_fec!W22</f>
        <v>330.10146904886682</v>
      </c>
      <c r="X22" s="315">
        <f>CHI_fec!X22</f>
        <v>402.65563381003739</v>
      </c>
      <c r="Y22" s="315">
        <f>CHI_fec!Y22</f>
        <v>293.11521470468858</v>
      </c>
      <c r="DA22" s="137"/>
    </row>
    <row r="23" spans="1:105" ht="12" customHeight="1" x14ac:dyDescent="0.25">
      <c r="A23" s="135" t="s">
        <v>83</v>
      </c>
      <c r="B23" s="315">
        <f>CHI_fec!B23</f>
        <v>583.04600171969037</v>
      </c>
      <c r="C23" s="315">
        <f>CHI_fec!C23</f>
        <v>700.8537403267411</v>
      </c>
      <c r="D23" s="315">
        <f>CHI_fec!D23</f>
        <v>619.30567497850382</v>
      </c>
      <c r="E23" s="315">
        <f>CHI_fec!E23</f>
        <v>634.8490111779879</v>
      </c>
      <c r="F23" s="315">
        <f>CHI_fec!F23</f>
        <v>814.49879621668083</v>
      </c>
      <c r="G23" s="315">
        <f>CHI_fec!G23</f>
        <v>906.59036973344803</v>
      </c>
      <c r="H23" s="315">
        <f>CHI_fec!H23</f>
        <v>814.49879621668083</v>
      </c>
      <c r="I23" s="315">
        <f>CHI_fec!I23</f>
        <v>731.41049011177984</v>
      </c>
      <c r="J23" s="315">
        <f>CHI_fec!J23</f>
        <v>892.28882201203771</v>
      </c>
      <c r="K23" s="315">
        <f>CHI_fec!K23</f>
        <v>817.68211521926048</v>
      </c>
      <c r="L23" s="315">
        <f>CHI_fec!L23</f>
        <v>962.84127257093712</v>
      </c>
      <c r="M23" s="315">
        <f>CHI_fec!M23</f>
        <v>886.39355116079093</v>
      </c>
      <c r="N23" s="315">
        <f>CHI_fec!N23</f>
        <v>967.74514187446255</v>
      </c>
      <c r="O23" s="315">
        <f>CHI_fec!O23</f>
        <v>910.15571797076529</v>
      </c>
      <c r="P23" s="315">
        <f>CHI_fec!P23</f>
        <v>1091.353740326741</v>
      </c>
      <c r="Q23" s="315">
        <f>CHI_fec!Q23</f>
        <v>677.93061049011169</v>
      </c>
      <c r="R23" s="315">
        <f>CHI_fec!R23</f>
        <v>185.36354256233881</v>
      </c>
      <c r="S23" s="315">
        <f>CHI_fec!S23</f>
        <v>980.96878761822859</v>
      </c>
      <c r="T23" s="315">
        <f>CHI_fec!T23</f>
        <v>995.54789337919169</v>
      </c>
      <c r="U23" s="315">
        <f>CHI_fec!U23</f>
        <v>1004.920206362855</v>
      </c>
      <c r="V23" s="315">
        <f>CHI_fec!V23</f>
        <v>821.63946689595866</v>
      </c>
      <c r="W23" s="315">
        <f>CHI_fec!W23</f>
        <v>1068.443680137575</v>
      </c>
      <c r="X23" s="315">
        <f>CHI_fec!X23</f>
        <v>1043.450816852966</v>
      </c>
      <c r="Y23" s="315">
        <f>CHI_fec!Y23</f>
        <v>889.32837489251926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96.302665520206361</v>
      </c>
      <c r="K24" s="315">
        <f>CHI_fec!K24</f>
        <v>58.963886500429922</v>
      </c>
      <c r="L24" s="315">
        <f>CHI_fec!L24</f>
        <v>90.606190885640572</v>
      </c>
      <c r="M24" s="315">
        <f>CHI_fec!M24</f>
        <v>94.991401547721409</v>
      </c>
      <c r="N24" s="315">
        <f>CHI_fec!N24</f>
        <v>96.969045571797068</v>
      </c>
      <c r="O24" s="315">
        <f>CHI_fec!O24</f>
        <v>92.562338779019768</v>
      </c>
      <c r="P24" s="315">
        <f>CHI_fec!P24</f>
        <v>94.518486672398964</v>
      </c>
      <c r="Q24" s="315">
        <f>CHI_fec!Q24</f>
        <v>95.915735167669808</v>
      </c>
      <c r="R24" s="315">
        <f>CHI_fec!R24</f>
        <v>100.27970765262251</v>
      </c>
      <c r="S24" s="315">
        <f>CHI_fec!S24</f>
        <v>88.736027515047283</v>
      </c>
      <c r="T24" s="315">
        <f>CHI_fec!T24</f>
        <v>89.130438521066196</v>
      </c>
      <c r="U24" s="315">
        <f>CHI_fec!U24</f>
        <v>97.240326741186578</v>
      </c>
      <c r="V24" s="315">
        <f>CHI_fec!V24</f>
        <v>95.20533104041273</v>
      </c>
      <c r="W24" s="315">
        <f>CHI_fec!W24</f>
        <v>82.295356835769553</v>
      </c>
      <c r="X24" s="315">
        <f>CHI_fec!X24</f>
        <v>61.677644024075668</v>
      </c>
      <c r="Y24" s="315">
        <f>CHI_fec!Y24</f>
        <v>52.611521926053307</v>
      </c>
      <c r="DA24" s="137"/>
    </row>
    <row r="25" spans="1:105" ht="12" customHeight="1" x14ac:dyDescent="0.25">
      <c r="A25" s="57" t="s">
        <v>998</v>
      </c>
      <c r="B25" s="294">
        <v>324.8941864220219</v>
      </c>
      <c r="C25" s="294">
        <v>247.72249347614579</v>
      </c>
      <c r="D25" s="294">
        <v>289.41550544018929</v>
      </c>
      <c r="E25" s="294">
        <v>344.11164610783732</v>
      </c>
      <c r="F25" s="294">
        <v>454.93817885562407</v>
      </c>
      <c r="G25" s="294">
        <v>453.3825300378785</v>
      </c>
      <c r="H25" s="294">
        <v>413.29902234297668</v>
      </c>
      <c r="I25" s="294">
        <v>313.19298811725469</v>
      </c>
      <c r="J25" s="294">
        <v>287.23226835425862</v>
      </c>
      <c r="K25" s="294">
        <v>338.23699027058188</v>
      </c>
      <c r="L25" s="294">
        <v>245.54618997501541</v>
      </c>
      <c r="M25" s="294">
        <v>236.12916371892021</v>
      </c>
      <c r="N25" s="294">
        <v>234.56907343029289</v>
      </c>
      <c r="O25" s="294">
        <v>222.27702560259951</v>
      </c>
      <c r="P25" s="294">
        <v>198.16642666629519</v>
      </c>
      <c r="Q25" s="294">
        <v>186.1982612383319</v>
      </c>
      <c r="R25" s="294">
        <v>168.3619290823589</v>
      </c>
      <c r="S25" s="294">
        <v>222.29710059919489</v>
      </c>
      <c r="T25" s="294">
        <v>226.09134799203531</v>
      </c>
      <c r="U25" s="294">
        <v>224.21023247134761</v>
      </c>
      <c r="V25" s="294">
        <v>227.55884687195879</v>
      </c>
      <c r="W25" s="294">
        <v>251.59837466488361</v>
      </c>
      <c r="X25" s="294">
        <v>253.3774951180566</v>
      </c>
      <c r="Y25" s="294">
        <v>217.42153320199421</v>
      </c>
      <c r="DA25" s="70" t="s">
        <v>1144</v>
      </c>
    </row>
    <row r="26" spans="1:105" ht="12" customHeight="1" x14ac:dyDescent="0.25">
      <c r="A26" s="46" t="s">
        <v>28</v>
      </c>
      <c r="B26" s="229">
        <v>172.74219332892591</v>
      </c>
      <c r="C26" s="229">
        <v>106.8397058125632</v>
      </c>
      <c r="D26" s="229">
        <v>131.79495972231379</v>
      </c>
      <c r="E26" s="229">
        <v>189.04008899071769</v>
      </c>
      <c r="F26" s="229">
        <v>243.16083330636039</v>
      </c>
      <c r="G26" s="229">
        <v>231.45041908297489</v>
      </c>
      <c r="H26" s="229">
        <v>226.19931380114201</v>
      </c>
      <c r="I26" s="229">
        <v>130.23453271167111</v>
      </c>
      <c r="J26" s="229">
        <v>129.91510071871841</v>
      </c>
      <c r="K26" s="229">
        <v>191.4275283517855</v>
      </c>
      <c r="L26" s="229">
        <v>49.077323090836153</v>
      </c>
      <c r="M26" s="229">
        <v>44.01162554788079</v>
      </c>
      <c r="N26" s="229">
        <v>41.200005005796193</v>
      </c>
      <c r="O26" s="229">
        <v>41.338043730685477</v>
      </c>
      <c r="P26" s="229">
        <v>34.264803835860768</v>
      </c>
      <c r="Q26" s="229">
        <v>32.651187696839763</v>
      </c>
      <c r="R26" s="229">
        <v>35.476127044748537</v>
      </c>
      <c r="S26" s="229">
        <v>58.428883690059202</v>
      </c>
      <c r="T26" s="229">
        <v>55.236624383006863</v>
      </c>
      <c r="U26" s="229">
        <v>47.205515078068309</v>
      </c>
      <c r="V26" s="229">
        <v>43.324830023051447</v>
      </c>
      <c r="W26" s="229">
        <v>44.799795025862139</v>
      </c>
      <c r="X26" s="229">
        <v>39.96833555235753</v>
      </c>
      <c r="Y26" s="229">
        <v>49.282952704223668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0.64115749557939472</v>
      </c>
      <c r="Q28" s="229">
        <v>0.43103409954281502</v>
      </c>
      <c r="R28" s="229">
        <v>0.66057038314722649</v>
      </c>
      <c r="S28" s="229">
        <v>1.7522353467950169</v>
      </c>
      <c r="T28" s="229">
        <v>1.4705955074062531</v>
      </c>
      <c r="U28" s="229">
        <v>1.436003777063511</v>
      </c>
      <c r="V28" s="229">
        <v>0.93020151771579573</v>
      </c>
      <c r="W28" s="229">
        <v>1.196887918998004</v>
      </c>
      <c r="X28" s="229">
        <v>0.70214561928942631</v>
      </c>
      <c r="Y28" s="229">
        <v>1.2080475153348511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1148</v>
      </c>
    </row>
    <row r="30" spans="1:105" ht="12" customHeight="1" x14ac:dyDescent="0.25">
      <c r="A30" s="46" t="s">
        <v>32</v>
      </c>
      <c r="B30" s="229">
        <v>8.9633126325599601</v>
      </c>
      <c r="C30" s="229">
        <v>3.4720272865865009</v>
      </c>
      <c r="D30" s="229">
        <v>3.175243948007811</v>
      </c>
      <c r="E30" s="229">
        <v>3.1005940706456641</v>
      </c>
      <c r="F30" s="229">
        <v>42.690786220578353</v>
      </c>
      <c r="G30" s="229">
        <v>38.111965186316063</v>
      </c>
      <c r="H30" s="229">
        <v>13.684444238413301</v>
      </c>
      <c r="I30" s="229">
        <v>11.21591239105911</v>
      </c>
      <c r="J30" s="229">
        <v>10.867823480736259</v>
      </c>
      <c r="K30" s="229">
        <v>7.8888972616801114</v>
      </c>
      <c r="L30" s="229">
        <v>5.1630106588775408</v>
      </c>
      <c r="M30" s="229">
        <v>2.0665351007546331</v>
      </c>
      <c r="N30" s="229">
        <v>1.052626620649717</v>
      </c>
      <c r="O30" s="229">
        <v>0.17628239158546041</v>
      </c>
      <c r="P30" s="229">
        <v>0.16966854931559</v>
      </c>
      <c r="Q30" s="229">
        <v>0.3421964152984594</v>
      </c>
      <c r="R30" s="229">
        <v>0.34961150544813308</v>
      </c>
      <c r="S30" s="229">
        <v>0.39744823270874968</v>
      </c>
      <c r="T30" s="229">
        <v>0.19458074505248121</v>
      </c>
      <c r="U30" s="229">
        <v>0</v>
      </c>
      <c r="V30" s="229">
        <v>0.1846339392123145</v>
      </c>
      <c r="W30" s="229">
        <v>0.38007887494390269</v>
      </c>
      <c r="X30" s="229">
        <v>0.37161549059167598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37.28515479085226</v>
      </c>
      <c r="M31" s="229">
        <v>33.969766852689773</v>
      </c>
      <c r="N31" s="229">
        <v>30.813315831336219</v>
      </c>
      <c r="O31" s="229">
        <v>22.790499805003371</v>
      </c>
      <c r="P31" s="229">
        <v>21.55253852043565</v>
      </c>
      <c r="Q31" s="229">
        <v>14.34191627227491</v>
      </c>
      <c r="R31" s="229">
        <v>3.2141877538698211</v>
      </c>
      <c r="S31" s="229">
        <v>11.53446926596146</v>
      </c>
      <c r="T31" s="229">
        <v>15.75745743662355</v>
      </c>
      <c r="U31" s="229">
        <v>24.505745468612972</v>
      </c>
      <c r="V31" s="229">
        <v>34.386300122534777</v>
      </c>
      <c r="W31" s="229">
        <v>41.6572205927908</v>
      </c>
      <c r="X31" s="229">
        <v>50.175749923609537</v>
      </c>
      <c r="Y31" s="229">
        <v>34.098489211007887</v>
      </c>
      <c r="DA31" s="73" t="s">
        <v>1150</v>
      </c>
    </row>
    <row r="32" spans="1:105" ht="12" customHeight="1" x14ac:dyDescent="0.25">
      <c r="A32" s="46" t="s">
        <v>35</v>
      </c>
      <c r="B32" s="229">
        <v>34.531415087092427</v>
      </c>
      <c r="C32" s="229">
        <v>37.480347424741659</v>
      </c>
      <c r="D32" s="229">
        <v>44.120446155624009</v>
      </c>
      <c r="E32" s="229">
        <v>47.132429763843042</v>
      </c>
      <c r="F32" s="229">
        <v>52.377224901754502</v>
      </c>
      <c r="G32" s="229">
        <v>64.009176417347618</v>
      </c>
      <c r="H32" s="229">
        <v>64.456546962273535</v>
      </c>
      <c r="I32" s="229">
        <v>62.539680415001378</v>
      </c>
      <c r="J32" s="229">
        <v>40.434232681501591</v>
      </c>
      <c r="K32" s="229">
        <v>36.279407080911483</v>
      </c>
      <c r="L32" s="229">
        <v>31.22393296921668</v>
      </c>
      <c r="M32" s="229">
        <v>30.028570041249228</v>
      </c>
      <c r="N32" s="229">
        <v>38.135436004981671</v>
      </c>
      <c r="O32" s="229">
        <v>39.563702489018709</v>
      </c>
      <c r="P32" s="229">
        <v>31.110125359991319</v>
      </c>
      <c r="Q32" s="229">
        <v>32.828057136797327</v>
      </c>
      <c r="R32" s="229">
        <v>30.680213607336189</v>
      </c>
      <c r="S32" s="229">
        <v>46.136743630984817</v>
      </c>
      <c r="T32" s="229">
        <v>44.163611219649638</v>
      </c>
      <c r="U32" s="229">
        <v>49.119773925250463</v>
      </c>
      <c r="V32" s="229">
        <v>54.635954307156219</v>
      </c>
      <c r="W32" s="229">
        <v>54.914250131957047</v>
      </c>
      <c r="X32" s="229">
        <v>54.672963800693431</v>
      </c>
      <c r="Y32" s="229">
        <v>41.602390429722107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1.1329926633868861</v>
      </c>
      <c r="E33" s="229">
        <v>1.0758269684708199</v>
      </c>
      <c r="F33" s="229">
        <v>0.43009394817943197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14.586949313411271</v>
      </c>
      <c r="M33" s="229">
        <v>17.14930050637011</v>
      </c>
      <c r="N33" s="229">
        <v>15.163864056675351</v>
      </c>
      <c r="O33" s="229">
        <v>14.560445235403719</v>
      </c>
      <c r="P33" s="229">
        <v>13.051969666820041</v>
      </c>
      <c r="Q33" s="229">
        <v>13.281630712726271</v>
      </c>
      <c r="R33" s="229">
        <v>12.899194927719419</v>
      </c>
      <c r="S33" s="229">
        <v>13.92044985453194</v>
      </c>
      <c r="T33" s="229">
        <v>15.56054339913962</v>
      </c>
      <c r="U33" s="229">
        <v>12.81159540928893</v>
      </c>
      <c r="V33" s="229">
        <v>11.2242416342725</v>
      </c>
      <c r="W33" s="229">
        <v>15.123398068226461</v>
      </c>
      <c r="X33" s="229">
        <v>15.81543543857962</v>
      </c>
      <c r="Y33" s="229">
        <v>14.19740388239542</v>
      </c>
      <c r="DA33" s="73" t="s">
        <v>1152</v>
      </c>
    </row>
    <row r="34" spans="1:105" ht="12" customHeight="1" x14ac:dyDescent="0.25">
      <c r="A34" s="46" t="s">
        <v>38</v>
      </c>
      <c r="B34" s="229">
        <v>2.029638421246573</v>
      </c>
      <c r="C34" s="229">
        <v>5.1877359915044403</v>
      </c>
      <c r="D34" s="229">
        <v>2.7285047132048068</v>
      </c>
      <c r="E34" s="229">
        <v>3.3124868620696519</v>
      </c>
      <c r="F34" s="229">
        <v>2.0332169052355051</v>
      </c>
      <c r="G34" s="229">
        <v>1.7522507415256121</v>
      </c>
      <c r="H34" s="229">
        <v>1.6220351516453591</v>
      </c>
      <c r="I34" s="229">
        <v>2.8919576373385989</v>
      </c>
      <c r="J34" s="229">
        <v>2.6911286860818429</v>
      </c>
      <c r="K34" s="229">
        <v>1.9926797305028809</v>
      </c>
      <c r="L34" s="229">
        <v>1.091930119052223</v>
      </c>
      <c r="M34" s="229">
        <v>1.614224075798057</v>
      </c>
      <c r="N34" s="229">
        <v>1.617294901886573</v>
      </c>
      <c r="O34" s="229">
        <v>1.990078174953362</v>
      </c>
      <c r="P34" s="229">
        <v>1.252185876597474</v>
      </c>
      <c r="Q34" s="229">
        <v>1.250545779355088</v>
      </c>
      <c r="R34" s="229">
        <v>1.4512591050854979</v>
      </c>
      <c r="S34" s="229">
        <v>1.380023383346032</v>
      </c>
      <c r="T34" s="229">
        <v>1.34145340340562</v>
      </c>
      <c r="U34" s="229">
        <v>1.2305309040243471</v>
      </c>
      <c r="V34" s="229">
        <v>1.180619529658667</v>
      </c>
      <c r="W34" s="229">
        <v>1.452814335164105</v>
      </c>
      <c r="X34" s="229">
        <v>1.3298535105771001</v>
      </c>
      <c r="Y34" s="229">
        <v>1.6433290590130341</v>
      </c>
      <c r="DA34" s="73" t="s">
        <v>1153</v>
      </c>
    </row>
    <row r="35" spans="1:105" ht="12" customHeight="1" x14ac:dyDescent="0.25">
      <c r="A35" s="46" t="s">
        <v>39</v>
      </c>
      <c r="B35" s="229">
        <v>106.6276269521971</v>
      </c>
      <c r="C35" s="229">
        <v>94.742676960750003</v>
      </c>
      <c r="D35" s="229">
        <v>106.463358237652</v>
      </c>
      <c r="E35" s="229">
        <v>100.45021945209039</v>
      </c>
      <c r="F35" s="229">
        <v>114.2460235735159</v>
      </c>
      <c r="G35" s="229">
        <v>118.0587186097143</v>
      </c>
      <c r="H35" s="229">
        <v>107.3366821895025</v>
      </c>
      <c r="I35" s="229">
        <v>106.31090496218459</v>
      </c>
      <c r="J35" s="229">
        <v>103.3239827872205</v>
      </c>
      <c r="K35" s="229">
        <v>100.6484778457019</v>
      </c>
      <c r="L35" s="229">
        <v>107.1178890327693</v>
      </c>
      <c r="M35" s="229">
        <v>107.28914159417759</v>
      </c>
      <c r="N35" s="229">
        <v>106.5865310089672</v>
      </c>
      <c r="O35" s="229">
        <v>101.8579737759494</v>
      </c>
      <c r="P35" s="229">
        <v>96.123977361694969</v>
      </c>
      <c r="Q35" s="229">
        <v>91.071693125497276</v>
      </c>
      <c r="R35" s="229">
        <v>83.630764755004094</v>
      </c>
      <c r="S35" s="229">
        <v>88.746847194807685</v>
      </c>
      <c r="T35" s="229">
        <v>92.366481897751328</v>
      </c>
      <c r="U35" s="229">
        <v>87.901067909039099</v>
      </c>
      <c r="V35" s="229">
        <v>81.692065798357106</v>
      </c>
      <c r="W35" s="229">
        <v>92.07392971694118</v>
      </c>
      <c r="X35" s="229">
        <v>90.341395782358276</v>
      </c>
      <c r="Y35" s="229">
        <v>75.388920400297266</v>
      </c>
      <c r="DA35" s="73" t="s">
        <v>1154</v>
      </c>
    </row>
    <row r="36" spans="1:105" ht="12" customHeight="1" x14ac:dyDescent="0.25">
      <c r="A36" s="57" t="s">
        <v>1010</v>
      </c>
      <c r="B36" s="261">
        <v>107.77334889412229</v>
      </c>
      <c r="C36" s="261">
        <v>79.734293355433365</v>
      </c>
      <c r="D36" s="261">
        <v>93.972785531249784</v>
      </c>
      <c r="E36" s="261">
        <v>115.9134554096328</v>
      </c>
      <c r="F36" s="261">
        <v>156.62531478005889</v>
      </c>
      <c r="G36" s="261">
        <v>155.5728665895777</v>
      </c>
      <c r="H36" s="261">
        <v>141.81346947862571</v>
      </c>
      <c r="I36" s="261">
        <v>103.6421368320955</v>
      </c>
      <c r="J36" s="261">
        <v>93.869947637683779</v>
      </c>
      <c r="K36" s="261">
        <v>113.8350873637179</v>
      </c>
      <c r="L36" s="261">
        <v>69.507145429511851</v>
      </c>
      <c r="M36" s="261">
        <v>65.672597590868961</v>
      </c>
      <c r="N36" s="261">
        <v>66.643667821246495</v>
      </c>
      <c r="O36" s="261">
        <v>63.93497448101219</v>
      </c>
      <c r="P36" s="261">
        <v>56.400393715394031</v>
      </c>
      <c r="Q36" s="261">
        <v>53.666822016195141</v>
      </c>
      <c r="R36" s="261">
        <v>49.436107943713488</v>
      </c>
      <c r="S36" s="261">
        <v>68.484084933949049</v>
      </c>
      <c r="T36" s="261">
        <v>68.299894368955975</v>
      </c>
      <c r="U36" s="261">
        <v>67.836425440648526</v>
      </c>
      <c r="V36" s="261">
        <v>69.149973957079638</v>
      </c>
      <c r="W36" s="261">
        <v>74.977003602402064</v>
      </c>
      <c r="X36" s="261">
        <v>74.658966410101954</v>
      </c>
      <c r="Y36" s="261">
        <v>65.728469605964989</v>
      </c>
      <c r="DA36" s="70" t="s">
        <v>1155</v>
      </c>
    </row>
    <row r="37" spans="1:105" ht="12" customHeight="1" x14ac:dyDescent="0.25">
      <c r="A37" s="60" t="s">
        <v>1012</v>
      </c>
      <c r="B37" s="262">
        <v>107.4228106210284</v>
      </c>
      <c r="C37" s="262">
        <v>78.851528833992063</v>
      </c>
      <c r="D37" s="262">
        <v>93.191159140305615</v>
      </c>
      <c r="E37" s="262">
        <v>115.2137231513661</v>
      </c>
      <c r="F37" s="262">
        <v>156.16693858557929</v>
      </c>
      <c r="G37" s="262">
        <v>155.04873707296389</v>
      </c>
      <c r="H37" s="262">
        <v>141.19768202939159</v>
      </c>
      <c r="I37" s="262">
        <v>102.4940638780287</v>
      </c>
      <c r="J37" s="262">
        <v>92.829016747713695</v>
      </c>
      <c r="K37" s="262">
        <v>113.2950813991179</v>
      </c>
      <c r="L37" s="262">
        <v>67.102742028782515</v>
      </c>
      <c r="M37" s="262">
        <v>62.847334813884373</v>
      </c>
      <c r="N37" s="262">
        <v>63.743327854697903</v>
      </c>
      <c r="O37" s="262">
        <v>61.556028949094667</v>
      </c>
      <c r="P37" s="262">
        <v>52.62879203586499</v>
      </c>
      <c r="Q37" s="262">
        <v>50.403496368552418</v>
      </c>
      <c r="R37" s="262">
        <v>46.899872870565453</v>
      </c>
      <c r="S37" s="262">
        <v>66.606046895893471</v>
      </c>
      <c r="T37" s="262">
        <v>66.499775968550182</v>
      </c>
      <c r="U37" s="262">
        <v>66.012771149717423</v>
      </c>
      <c r="V37" s="262">
        <v>67.912131372897008</v>
      </c>
      <c r="W37" s="262">
        <v>73.348479933362</v>
      </c>
      <c r="X37" s="262">
        <v>72.899535434393101</v>
      </c>
      <c r="Y37" s="262">
        <v>63.639546407511681</v>
      </c>
      <c r="DA37" s="72" t="s">
        <v>1156</v>
      </c>
    </row>
    <row r="38" spans="1:105" ht="12" customHeight="1" x14ac:dyDescent="0.25">
      <c r="A38" s="59" t="s">
        <v>28</v>
      </c>
      <c r="B38" s="230">
        <v>85.910064697494562</v>
      </c>
      <c r="C38" s="230">
        <v>57.107591166474919</v>
      </c>
      <c r="D38" s="230">
        <v>68.704446450977997</v>
      </c>
      <c r="E38" s="230">
        <v>91.157490305916497</v>
      </c>
      <c r="F38" s="230">
        <v>112.37056863327609</v>
      </c>
      <c r="G38" s="230">
        <v>107.70847298547299</v>
      </c>
      <c r="H38" s="230">
        <v>105.1004259541901</v>
      </c>
      <c r="I38" s="230">
        <v>65.578236086293828</v>
      </c>
      <c r="J38" s="230">
        <v>66.651728767028231</v>
      </c>
      <c r="K38" s="230">
        <v>92.154387264510589</v>
      </c>
      <c r="L38" s="230">
        <v>38.633738659551589</v>
      </c>
      <c r="M38" s="230">
        <v>36.449293950773452</v>
      </c>
      <c r="N38" s="230">
        <v>32.784790824295648</v>
      </c>
      <c r="O38" s="230">
        <v>31.499548061709771</v>
      </c>
      <c r="P38" s="230">
        <v>27.344936054272821</v>
      </c>
      <c r="Q38" s="230">
        <v>24.934126112872089</v>
      </c>
      <c r="R38" s="230">
        <v>24.85876630477809</v>
      </c>
      <c r="S38" s="230">
        <v>36.592250532855807</v>
      </c>
      <c r="T38" s="230">
        <v>36.469368616071122</v>
      </c>
      <c r="U38" s="230">
        <v>32.000245803311962</v>
      </c>
      <c r="V38" s="230">
        <v>29.823067268244529</v>
      </c>
      <c r="W38" s="230">
        <v>32.576866581894933</v>
      </c>
      <c r="X38" s="230">
        <v>30.573776005272521</v>
      </c>
      <c r="Y38" s="230">
        <v>34.176114216922677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0.50662420977310518</v>
      </c>
      <c r="Q39" s="295">
        <v>0.32591124888369671</v>
      </c>
      <c r="R39" s="295">
        <v>0.45830544964979558</v>
      </c>
      <c r="S39" s="295">
        <v>1.0865420081971111</v>
      </c>
      <c r="T39" s="295">
        <v>0.9613618912598193</v>
      </c>
      <c r="U39" s="295">
        <v>0.96384835161756433</v>
      </c>
      <c r="V39" s="295">
        <v>0.63399383908236007</v>
      </c>
      <c r="W39" s="295">
        <v>0.8617460846177446</v>
      </c>
      <c r="X39" s="295">
        <v>0.53180542155597765</v>
      </c>
      <c r="Y39" s="295">
        <v>0.82947353132032131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1159</v>
      </c>
    </row>
    <row r="41" spans="1:105" ht="12" customHeight="1" x14ac:dyDescent="0.25">
      <c r="A41" s="59" t="s">
        <v>32</v>
      </c>
      <c r="B41" s="295">
        <v>4.46774071969039</v>
      </c>
      <c r="C41" s="295">
        <v>1.8600220309867641</v>
      </c>
      <c r="D41" s="295">
        <v>1.658963918481781</v>
      </c>
      <c r="E41" s="295">
        <v>1.498501422061804</v>
      </c>
      <c r="F41" s="295">
        <v>19.772742428033059</v>
      </c>
      <c r="G41" s="295">
        <v>17.77571345408143</v>
      </c>
      <c r="H41" s="295">
        <v>6.3725632936127763</v>
      </c>
      <c r="I41" s="295">
        <v>5.660333023359108</v>
      </c>
      <c r="J41" s="295">
        <v>5.5881513514060321</v>
      </c>
      <c r="K41" s="295">
        <v>3.8062886901154389</v>
      </c>
      <c r="L41" s="295">
        <v>4.0734528473121054</v>
      </c>
      <c r="M41" s="295">
        <v>1.7152929297557391</v>
      </c>
      <c r="N41" s="295">
        <v>0.83950502047196318</v>
      </c>
      <c r="O41" s="295">
        <v>0.13462854020051809</v>
      </c>
      <c r="P41" s="295">
        <v>0.1357074872603149</v>
      </c>
      <c r="Q41" s="295">
        <v>0.26190538281918679</v>
      </c>
      <c r="R41" s="295">
        <v>0.24552905198722011</v>
      </c>
      <c r="S41" s="295">
        <v>0.24946860715965399</v>
      </c>
      <c r="T41" s="295">
        <v>0.12875816442834759</v>
      </c>
      <c r="U41" s="295">
        <v>0</v>
      </c>
      <c r="V41" s="295">
        <v>0.12737986272946589</v>
      </c>
      <c r="W41" s="295">
        <v>0.27700066679197449</v>
      </c>
      <c r="X41" s="295">
        <v>0.28490536408868439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17.04500520384342</v>
      </c>
      <c r="C42" s="295">
        <v>19.883915636530379</v>
      </c>
      <c r="D42" s="295">
        <v>22.82774877084584</v>
      </c>
      <c r="E42" s="295">
        <v>22.557731423387771</v>
      </c>
      <c r="F42" s="295">
        <v>24.02362752427009</v>
      </c>
      <c r="G42" s="295">
        <v>29.5645506334095</v>
      </c>
      <c r="H42" s="295">
        <v>29.72469278158869</v>
      </c>
      <c r="I42" s="295">
        <v>31.25549476837574</v>
      </c>
      <c r="J42" s="295">
        <v>20.589136629279441</v>
      </c>
      <c r="K42" s="295">
        <v>17.33440544449185</v>
      </c>
      <c r="L42" s="295">
        <v>24.395550521918821</v>
      </c>
      <c r="M42" s="295">
        <v>24.682747933355181</v>
      </c>
      <c r="N42" s="295">
        <v>30.11903200993029</v>
      </c>
      <c r="O42" s="295">
        <v>29.92185234718438</v>
      </c>
      <c r="P42" s="295">
        <v>24.641524284558759</v>
      </c>
      <c r="Q42" s="295">
        <v>24.88155362397745</v>
      </c>
      <c r="R42" s="295">
        <v>21.337272064150341</v>
      </c>
      <c r="S42" s="295">
        <v>28.6777857476809</v>
      </c>
      <c r="T42" s="295">
        <v>28.940287296790881</v>
      </c>
      <c r="U42" s="295">
        <v>33.048676994787911</v>
      </c>
      <c r="V42" s="295">
        <v>37.327690402840638</v>
      </c>
      <c r="W42" s="295">
        <v>39.632866600057348</v>
      </c>
      <c r="X42" s="295">
        <v>41.509048643475921</v>
      </c>
      <c r="Y42" s="295">
        <v>28.633958659268671</v>
      </c>
      <c r="DA42" s="122" t="s">
        <v>1161</v>
      </c>
    </row>
    <row r="43" spans="1:105" ht="12" customHeight="1" x14ac:dyDescent="0.25">
      <c r="A43" s="60" t="s">
        <v>1019</v>
      </c>
      <c r="B43" s="262">
        <v>0.35053827309389002</v>
      </c>
      <c r="C43" s="262">
        <v>0.88276452144129736</v>
      </c>
      <c r="D43" s="262">
        <v>0.78162639094417452</v>
      </c>
      <c r="E43" s="262">
        <v>0.69973225826670649</v>
      </c>
      <c r="F43" s="262">
        <v>0.45837619447959882</v>
      </c>
      <c r="G43" s="262">
        <v>0.52412951661379037</v>
      </c>
      <c r="H43" s="262">
        <v>0.61578744923416417</v>
      </c>
      <c r="I43" s="262">
        <v>1.148072954066873</v>
      </c>
      <c r="J43" s="262">
        <v>1.0409308899700911</v>
      </c>
      <c r="K43" s="262">
        <v>0.54000596460004713</v>
      </c>
      <c r="L43" s="262">
        <v>2.40440340072933</v>
      </c>
      <c r="M43" s="262">
        <v>2.8252627769845882</v>
      </c>
      <c r="N43" s="262">
        <v>2.900339966548596</v>
      </c>
      <c r="O43" s="262">
        <v>2.378945531917521</v>
      </c>
      <c r="P43" s="262">
        <v>3.771601679529045</v>
      </c>
      <c r="Q43" s="262">
        <v>3.2633256476427261</v>
      </c>
      <c r="R43" s="262">
        <v>2.5362350731480521</v>
      </c>
      <c r="S43" s="262">
        <v>1.8780380380555719</v>
      </c>
      <c r="T43" s="262">
        <v>1.800118400405792</v>
      </c>
      <c r="U43" s="262">
        <v>1.823654290931108</v>
      </c>
      <c r="V43" s="262">
        <v>1.2378425841826319</v>
      </c>
      <c r="W43" s="262">
        <v>1.62852366904006</v>
      </c>
      <c r="X43" s="262">
        <v>1.75943097570885</v>
      </c>
      <c r="Y43" s="262">
        <v>2.0889231984533101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19.985105042479773</v>
      </c>
      <c r="C44" s="261">
        <f t="shared" si="1"/>
        <v>16.759860982464694</v>
      </c>
      <c r="D44" s="261">
        <f t="shared" si="1"/>
        <v>19.231198214495343</v>
      </c>
      <c r="E44" s="261">
        <f t="shared" si="1"/>
        <v>22.672197199976516</v>
      </c>
      <c r="F44" s="261">
        <f t="shared" si="1"/>
        <v>28.609504263933935</v>
      </c>
      <c r="G44" s="261">
        <f t="shared" si="1"/>
        <v>29.355924904600652</v>
      </c>
      <c r="H44" s="261">
        <f t="shared" si="1"/>
        <v>27.367174824056903</v>
      </c>
      <c r="I44" s="261">
        <f t="shared" si="1"/>
        <v>21.929558692396412</v>
      </c>
      <c r="J44" s="261">
        <f t="shared" si="1"/>
        <v>19.572347337841272</v>
      </c>
      <c r="K44" s="261">
        <f t="shared" si="1"/>
        <v>21.386962191399469</v>
      </c>
      <c r="L44" s="261">
        <f t="shared" si="1"/>
        <v>17.082587557620244</v>
      </c>
      <c r="M44" s="261">
        <f t="shared" si="1"/>
        <v>16.719656595715083</v>
      </c>
      <c r="N44" s="261">
        <f t="shared" si="1"/>
        <v>16.83583966389299</v>
      </c>
      <c r="O44" s="261">
        <f t="shared" si="1"/>
        <v>15.753171194164768</v>
      </c>
      <c r="P44" s="261">
        <f t="shared" si="1"/>
        <v>15.330878729051751</v>
      </c>
      <c r="Q44" s="261">
        <f t="shared" si="1"/>
        <v>14.247502644981939</v>
      </c>
      <c r="R44" s="261">
        <f t="shared" si="1"/>
        <v>12.798833434250653</v>
      </c>
      <c r="S44" s="261">
        <f t="shared" si="1"/>
        <v>16.117990833498347</v>
      </c>
      <c r="T44" s="261">
        <f t="shared" si="1"/>
        <v>16.017184525504714</v>
      </c>
      <c r="U44" s="261">
        <f t="shared" si="1"/>
        <v>15.879254814512585</v>
      </c>
      <c r="V44" s="261">
        <f t="shared" si="1"/>
        <v>15.523105084589469</v>
      </c>
      <c r="W44" s="261">
        <f t="shared" si="1"/>
        <v>17.153074784474313</v>
      </c>
      <c r="X44" s="261">
        <f t="shared" si="1"/>
        <v>17.247068394918568</v>
      </c>
      <c r="Y44" s="261">
        <f t="shared" si="1"/>
        <v>15.770900241194767</v>
      </c>
      <c r="DA44" s="70"/>
    </row>
    <row r="45" spans="1:105" ht="12" customHeight="1" x14ac:dyDescent="0.25">
      <c r="A45" s="60" t="s">
        <v>1022</v>
      </c>
      <c r="B45" s="262">
        <v>10.72527314221696</v>
      </c>
      <c r="C45" s="262">
        <v>7.5698895989499846</v>
      </c>
      <c r="D45" s="262">
        <v>9.3946064997761667</v>
      </c>
      <c r="E45" s="262">
        <v>11.358695536631499</v>
      </c>
      <c r="F45" s="262">
        <v>15.74928143624831</v>
      </c>
      <c r="G45" s="262">
        <v>16.604417936273929</v>
      </c>
      <c r="H45" s="262">
        <v>15.1624876183557</v>
      </c>
      <c r="I45" s="262">
        <v>10.71017328744801</v>
      </c>
      <c r="J45" s="262">
        <v>8.4442295656038997</v>
      </c>
      <c r="K45" s="262">
        <v>10.507528925382751</v>
      </c>
      <c r="L45" s="262">
        <v>5.4212938387566592</v>
      </c>
      <c r="M45" s="262">
        <v>4.9036224849744734</v>
      </c>
      <c r="N45" s="262">
        <v>5.4785591067584019</v>
      </c>
      <c r="O45" s="262">
        <v>5.6421795430731567</v>
      </c>
      <c r="P45" s="262">
        <v>3.872045286211891</v>
      </c>
      <c r="Q45" s="262">
        <v>3.9585757088682691</v>
      </c>
      <c r="R45" s="262">
        <v>3.768446052403331</v>
      </c>
      <c r="S45" s="262">
        <v>6.3892468792601038</v>
      </c>
      <c r="T45" s="262">
        <v>6.439593944995412</v>
      </c>
      <c r="U45" s="262">
        <v>6.7177894038700137</v>
      </c>
      <c r="V45" s="262">
        <v>7.7409450578117296</v>
      </c>
      <c r="W45" s="262">
        <v>7.9863571059036653</v>
      </c>
      <c r="X45" s="262">
        <v>7.939060694070136</v>
      </c>
      <c r="Y45" s="262">
        <v>5.945114474843046</v>
      </c>
      <c r="DA45" s="72" t="s">
        <v>1163</v>
      </c>
    </row>
    <row r="46" spans="1:105" ht="12" customHeight="1" x14ac:dyDescent="0.25">
      <c r="A46" s="60" t="s">
        <v>1024</v>
      </c>
      <c r="B46" s="262">
        <v>6.4620536754470237</v>
      </c>
      <c r="C46" s="262">
        <v>4.9271304823505604</v>
      </c>
      <c r="D46" s="262">
        <v>5.7563927236045078</v>
      </c>
      <c r="E46" s="262">
        <v>6.8442835249961558</v>
      </c>
      <c r="F46" s="262">
        <v>9.0485919835957169</v>
      </c>
      <c r="G46" s="262">
        <v>9.0176505676500334</v>
      </c>
      <c r="H46" s="262">
        <v>8.2204009120708115</v>
      </c>
      <c r="I46" s="262">
        <v>6.2293201435079872</v>
      </c>
      <c r="J46" s="262">
        <v>5.7129687541242253</v>
      </c>
      <c r="K46" s="262">
        <v>6.7274382783538851</v>
      </c>
      <c r="L46" s="262">
        <v>4.8838444199151434</v>
      </c>
      <c r="M46" s="262">
        <v>4.6965424253791861</v>
      </c>
      <c r="N46" s="262">
        <v>4.6655126698311484</v>
      </c>
      <c r="O46" s="262">
        <v>4.4210273076322153</v>
      </c>
      <c r="P46" s="262">
        <v>3.941474299345411</v>
      </c>
      <c r="Q46" s="262">
        <v>3.7034308666701681</v>
      </c>
      <c r="R46" s="262">
        <v>3.348671253904175</v>
      </c>
      <c r="S46" s="262">
        <v>4.4214265936488779</v>
      </c>
      <c r="T46" s="262">
        <v>4.4968931034700539</v>
      </c>
      <c r="U46" s="262">
        <v>4.4594782466569152</v>
      </c>
      <c r="V46" s="262">
        <v>4.5260812420303589</v>
      </c>
      <c r="W46" s="262">
        <v>5.0042206653332286</v>
      </c>
      <c r="X46" s="262">
        <v>5.0396068690388116</v>
      </c>
      <c r="Y46" s="262">
        <v>4.3244529341139391</v>
      </c>
      <c r="DA46" s="72" t="s">
        <v>1164</v>
      </c>
    </row>
    <row r="47" spans="1:105" ht="12" customHeight="1" x14ac:dyDescent="0.25">
      <c r="A47" s="64" t="s">
        <v>28</v>
      </c>
      <c r="B47" s="229">
        <v>3.4357934735587592</v>
      </c>
      <c r="C47" s="229">
        <v>2.1250115960306881</v>
      </c>
      <c r="D47" s="229">
        <v>2.621364553358605</v>
      </c>
      <c r="E47" s="229">
        <v>3.759954018637059</v>
      </c>
      <c r="F47" s="229">
        <v>4.8364003489771887</v>
      </c>
      <c r="G47" s="229">
        <v>4.6034835150177784</v>
      </c>
      <c r="H47" s="229">
        <v>4.4990405129427904</v>
      </c>
      <c r="I47" s="229">
        <v>2.590328100504709</v>
      </c>
      <c r="J47" s="229">
        <v>2.583974688315815</v>
      </c>
      <c r="K47" s="229">
        <v>3.80743951373932</v>
      </c>
      <c r="L47" s="229">
        <v>0.97613410554625557</v>
      </c>
      <c r="M47" s="229">
        <v>0.87537881107128268</v>
      </c>
      <c r="N47" s="229">
        <v>0.81945647199212235</v>
      </c>
      <c r="O47" s="229">
        <v>0.8222020232725209</v>
      </c>
      <c r="P47" s="229">
        <v>0.68151727799271866</v>
      </c>
      <c r="Q47" s="229">
        <v>0.6494229083865577</v>
      </c>
      <c r="R47" s="229">
        <v>0.70561015475469269</v>
      </c>
      <c r="S47" s="229">
        <v>1.162134006642912</v>
      </c>
      <c r="T47" s="229">
        <v>1.098640869953412</v>
      </c>
      <c r="U47" s="229">
        <v>0.93890437243885594</v>
      </c>
      <c r="V47" s="229">
        <v>0.86171864191165592</v>
      </c>
      <c r="W47" s="229">
        <v>0.89105527954908037</v>
      </c>
      <c r="X47" s="229">
        <v>0.79495891416820186</v>
      </c>
      <c r="Y47" s="229">
        <v>0.98022402052320556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1.275244163792893E-2</v>
      </c>
      <c r="Q49" s="229">
        <v>8.5731465923357258E-3</v>
      </c>
      <c r="R49" s="229">
        <v>1.31385584928972E-2</v>
      </c>
      <c r="S49" s="229">
        <v>3.4851466527310672E-2</v>
      </c>
      <c r="T49" s="229">
        <v>2.9249729607000209E-2</v>
      </c>
      <c r="U49" s="229">
        <v>2.8561709853051679E-2</v>
      </c>
      <c r="V49" s="229">
        <v>1.8501445663462079E-2</v>
      </c>
      <c r="W49" s="229">
        <v>2.3805762920031569E-2</v>
      </c>
      <c r="X49" s="229">
        <v>1.396547820629368E-2</v>
      </c>
      <c r="Y49" s="229">
        <v>2.402772414168098E-2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1168</v>
      </c>
    </row>
    <row r="51" spans="1:105" ht="12" customHeight="1" x14ac:dyDescent="0.25">
      <c r="A51" s="64" t="s">
        <v>32</v>
      </c>
      <c r="B51" s="229">
        <v>0.17827775861208461</v>
      </c>
      <c r="C51" s="229">
        <v>6.9057642845584258E-2</v>
      </c>
      <c r="D51" s="229">
        <v>6.315470600022409E-2</v>
      </c>
      <c r="E51" s="229">
        <v>6.1669941007374593E-2</v>
      </c>
      <c r="F51" s="229">
        <v>0.84910768962196659</v>
      </c>
      <c r="G51" s="229">
        <v>0.75803623149733645</v>
      </c>
      <c r="H51" s="229">
        <v>0.27217973384239852</v>
      </c>
      <c r="I51" s="229">
        <v>0.22308133207403741</v>
      </c>
      <c r="J51" s="229">
        <v>0.21615794188627879</v>
      </c>
      <c r="K51" s="229">
        <v>0.1569079401096003</v>
      </c>
      <c r="L51" s="229">
        <v>0.10269082488670329</v>
      </c>
      <c r="M51" s="229">
        <v>4.110279993106887E-2</v>
      </c>
      <c r="N51" s="229">
        <v>2.093644640968504E-2</v>
      </c>
      <c r="O51" s="229">
        <v>3.5062070177572209E-3</v>
      </c>
      <c r="P51" s="229">
        <v>3.374659561585361E-3</v>
      </c>
      <c r="Q51" s="229">
        <v>6.8061901247190816E-3</v>
      </c>
      <c r="R51" s="229">
        <v>6.9536741750899538E-3</v>
      </c>
      <c r="S51" s="229">
        <v>7.9051331796973472E-3</v>
      </c>
      <c r="T51" s="229">
        <v>3.8701561040070929E-3</v>
      </c>
      <c r="U51" s="229">
        <v>0</v>
      </c>
      <c r="V51" s="229">
        <v>3.672316943059735E-3</v>
      </c>
      <c r="W51" s="229">
        <v>7.5596615557801134E-3</v>
      </c>
      <c r="X51" s="229">
        <v>7.3913272295727901E-3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0.74159120607615392</v>
      </c>
      <c r="M52" s="229">
        <v>0.67564907566355681</v>
      </c>
      <c r="N52" s="229">
        <v>0.61286815567069675</v>
      </c>
      <c r="O52" s="229">
        <v>0.45329660912705788</v>
      </c>
      <c r="P52" s="229">
        <v>0.42867390855767717</v>
      </c>
      <c r="Q52" s="229">
        <v>0.28525666704242902</v>
      </c>
      <c r="R52" s="229">
        <v>6.3929287307996713E-2</v>
      </c>
      <c r="S52" s="229">
        <v>0.22941733841189099</v>
      </c>
      <c r="T52" s="229">
        <v>0.31341138130359403</v>
      </c>
      <c r="U52" s="229">
        <v>0.48741236129513538</v>
      </c>
      <c r="V52" s="229">
        <v>0.68393380484566513</v>
      </c>
      <c r="W52" s="229">
        <v>0.82855036098086643</v>
      </c>
      <c r="X52" s="229">
        <v>0.99798150524922524</v>
      </c>
      <c r="Y52" s="229">
        <v>0.67820932704214376</v>
      </c>
      <c r="DA52" s="73" t="s">
        <v>1170</v>
      </c>
    </row>
    <row r="53" spans="1:105" ht="12" customHeight="1" x14ac:dyDescent="0.25">
      <c r="A53" s="64" t="s">
        <v>35</v>
      </c>
      <c r="B53" s="229">
        <v>0.68682010053599196</v>
      </c>
      <c r="C53" s="229">
        <v>0.74547353247643833</v>
      </c>
      <c r="D53" s="229">
        <v>0.87754322224765846</v>
      </c>
      <c r="E53" s="229">
        <v>0.93745072616524383</v>
      </c>
      <c r="F53" s="229">
        <v>1.041768221258502</v>
      </c>
      <c r="G53" s="229">
        <v>1.2731244541038711</v>
      </c>
      <c r="H53" s="229">
        <v>1.2820225279843629</v>
      </c>
      <c r="I53" s="229">
        <v>1.243896593342209</v>
      </c>
      <c r="J53" s="229">
        <v>0.80422547658017085</v>
      </c>
      <c r="K53" s="229">
        <v>0.72158716797018108</v>
      </c>
      <c r="L53" s="229">
        <v>0.62103521465769684</v>
      </c>
      <c r="M53" s="229">
        <v>0.59725978337887609</v>
      </c>
      <c r="N53" s="229">
        <v>0.75850305945659968</v>
      </c>
      <c r="O53" s="229">
        <v>0.78691087673499438</v>
      </c>
      <c r="P53" s="229">
        <v>0.61877161342928566</v>
      </c>
      <c r="Q53" s="229">
        <v>0.65294079163075824</v>
      </c>
      <c r="R53" s="229">
        <v>0.61022078999979412</v>
      </c>
      <c r="S53" s="229">
        <v>0.9176468099878381</v>
      </c>
      <c r="T53" s="229">
        <v>0.87840176318897134</v>
      </c>
      <c r="U53" s="229">
        <v>0.97697844066217066</v>
      </c>
      <c r="V53" s="229">
        <v>1.0866937116674229</v>
      </c>
      <c r="W53" s="229">
        <v>1.0922289370813349</v>
      </c>
      <c r="X53" s="229">
        <v>1.0874298200489609</v>
      </c>
      <c r="Y53" s="229">
        <v>0.82745980451174217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2.2534904318612561E-2</v>
      </c>
      <c r="E54" s="229">
        <v>2.1397894780183939E-2</v>
      </c>
      <c r="F54" s="229">
        <v>8.5544472470500139E-3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0.2901303050767654</v>
      </c>
      <c r="M54" s="229">
        <v>0.34109474715126159</v>
      </c>
      <c r="N54" s="229">
        <v>0.30160497650190021</v>
      </c>
      <c r="O54" s="229">
        <v>0.28960314644524571</v>
      </c>
      <c r="P54" s="229">
        <v>0.25959999311203608</v>
      </c>
      <c r="Q54" s="229">
        <v>0.26416788649957018</v>
      </c>
      <c r="R54" s="229">
        <v>0.25656134666781127</v>
      </c>
      <c r="S54" s="229">
        <v>0.27687381894087593</v>
      </c>
      <c r="T54" s="229">
        <v>0.30949481667163309</v>
      </c>
      <c r="U54" s="229">
        <v>0.25481901696879389</v>
      </c>
      <c r="V54" s="229">
        <v>0.2232469983708511</v>
      </c>
      <c r="W54" s="229">
        <v>0.30080011941206891</v>
      </c>
      <c r="X54" s="229">
        <v>0.31456454739979689</v>
      </c>
      <c r="Y54" s="229">
        <v>0.28238235639239062</v>
      </c>
      <c r="DA54" s="73" t="s">
        <v>1172</v>
      </c>
    </row>
    <row r="55" spans="1:105" ht="12" customHeight="1" x14ac:dyDescent="0.25">
      <c r="A55" s="64" t="s">
        <v>38</v>
      </c>
      <c r="B55" s="229">
        <v>4.0368935388730959E-2</v>
      </c>
      <c r="C55" s="229">
        <v>0.1031826047746042</v>
      </c>
      <c r="D55" s="229">
        <v>5.4269188699907552E-2</v>
      </c>
      <c r="E55" s="229">
        <v>6.588442882785997E-2</v>
      </c>
      <c r="F55" s="229">
        <v>4.0440110425341701E-2</v>
      </c>
      <c r="G55" s="229">
        <v>3.4851772724157459E-2</v>
      </c>
      <c r="H55" s="229">
        <v>3.226182139122355E-2</v>
      </c>
      <c r="I55" s="229">
        <v>5.7520221230816911E-2</v>
      </c>
      <c r="J55" s="229">
        <v>5.3525790068791927E-2</v>
      </c>
      <c r="K55" s="229">
        <v>3.9633837460417272E-2</v>
      </c>
      <c r="L55" s="229">
        <v>2.171818190057476E-2</v>
      </c>
      <c r="M55" s="229">
        <v>3.2106461297082993E-2</v>
      </c>
      <c r="N55" s="229">
        <v>3.2167539161326981E-2</v>
      </c>
      <c r="O55" s="229">
        <v>3.958209325475516E-2</v>
      </c>
      <c r="P55" s="229">
        <v>2.490562369035081E-2</v>
      </c>
      <c r="Q55" s="229">
        <v>2.4873002619072271E-2</v>
      </c>
      <c r="R55" s="229">
        <v>2.8865134022010418E-2</v>
      </c>
      <c r="S55" s="229">
        <v>2.7448275620944141E-2</v>
      </c>
      <c r="T55" s="229">
        <v>2.6681129605249959E-2</v>
      </c>
      <c r="U55" s="229">
        <v>2.4474912397394299E-2</v>
      </c>
      <c r="V55" s="229">
        <v>2.3482189247379541E-2</v>
      </c>
      <c r="W55" s="229">
        <v>2.8896067109352809E-2</v>
      </c>
      <c r="X55" s="229">
        <v>2.6450411010642789E-2</v>
      </c>
      <c r="Y55" s="229">
        <v>3.2685351199144397E-2</v>
      </c>
      <c r="DA55" s="73" t="s">
        <v>1173</v>
      </c>
    </row>
    <row r="56" spans="1:105" ht="12" customHeight="1" x14ac:dyDescent="0.25">
      <c r="A56" s="64" t="s">
        <v>39</v>
      </c>
      <c r="B56" s="229">
        <v>2.1207934073514569</v>
      </c>
      <c r="C56" s="229">
        <v>1.8844051062232441</v>
      </c>
      <c r="D56" s="229">
        <v>2.117526148979501</v>
      </c>
      <c r="E56" s="229">
        <v>1.9979265155784349</v>
      </c>
      <c r="F56" s="229">
        <v>2.272321166065669</v>
      </c>
      <c r="G56" s="229">
        <v>2.34815459430689</v>
      </c>
      <c r="H56" s="229">
        <v>2.1348963159100371</v>
      </c>
      <c r="I56" s="229">
        <v>2.114493896356215</v>
      </c>
      <c r="J56" s="229">
        <v>2.0550848572731679</v>
      </c>
      <c r="K56" s="229">
        <v>2.0018698190743658</v>
      </c>
      <c r="L56" s="229">
        <v>2.1305445817709918</v>
      </c>
      <c r="M56" s="229">
        <v>2.133950746886057</v>
      </c>
      <c r="N56" s="229">
        <v>2.1199760206388181</v>
      </c>
      <c r="O56" s="229">
        <v>2.025926351779884</v>
      </c>
      <c r="P56" s="229">
        <v>1.9118787813638281</v>
      </c>
      <c r="Q56" s="229">
        <v>1.8113902737747261</v>
      </c>
      <c r="R56" s="229">
        <v>1.663392308483882</v>
      </c>
      <c r="S56" s="229">
        <v>1.765149744337408</v>
      </c>
      <c r="T56" s="229">
        <v>1.8371432570361861</v>
      </c>
      <c r="U56" s="229">
        <v>1.7483274330415131</v>
      </c>
      <c r="V56" s="229">
        <v>1.6248321333808631</v>
      </c>
      <c r="W56" s="229">
        <v>1.831324476724713</v>
      </c>
      <c r="X56" s="229">
        <v>1.796864865726117</v>
      </c>
      <c r="Y56" s="229">
        <v>1.4994643503036309</v>
      </c>
      <c r="DA56" s="73" t="s">
        <v>1174</v>
      </c>
    </row>
    <row r="57" spans="1:105" ht="12" customHeight="1" x14ac:dyDescent="0.25">
      <c r="A57" s="60" t="s">
        <v>1036</v>
      </c>
      <c r="B57" s="262">
        <v>2.7977782248157901</v>
      </c>
      <c r="C57" s="262">
        <v>4.262840901164151</v>
      </c>
      <c r="D57" s="262">
        <v>4.080198991114667</v>
      </c>
      <c r="E57" s="262">
        <v>4.4692181383488609</v>
      </c>
      <c r="F57" s="262">
        <v>3.8116308440899078</v>
      </c>
      <c r="G57" s="262">
        <v>3.7338564006766899</v>
      </c>
      <c r="H57" s="262">
        <v>3.9842862936303902</v>
      </c>
      <c r="I57" s="262">
        <v>4.990065261440412</v>
      </c>
      <c r="J57" s="262">
        <v>5.4151490181131496</v>
      </c>
      <c r="K57" s="262">
        <v>4.1519949876628326</v>
      </c>
      <c r="L57" s="262">
        <v>6.7774492989484409</v>
      </c>
      <c r="M57" s="262">
        <v>7.1194916853614254</v>
      </c>
      <c r="N57" s="262">
        <v>6.6917678873034383</v>
      </c>
      <c r="O57" s="262">
        <v>5.6899643434593958</v>
      </c>
      <c r="P57" s="262">
        <v>7.5173591434944482</v>
      </c>
      <c r="Q57" s="262">
        <v>6.5854960694435016</v>
      </c>
      <c r="R57" s="262">
        <v>5.6817161279431483</v>
      </c>
      <c r="S57" s="262">
        <v>5.3073173605893649</v>
      </c>
      <c r="T57" s="262">
        <v>5.0806974770392488</v>
      </c>
      <c r="U57" s="262">
        <v>4.7019871639856561</v>
      </c>
      <c r="V57" s="262">
        <v>3.2560787847473809</v>
      </c>
      <c r="W57" s="262">
        <v>4.1624970132374184</v>
      </c>
      <c r="X57" s="262">
        <v>4.2684008318096209</v>
      </c>
      <c r="Y57" s="262">
        <v>5.5013328322377832</v>
      </c>
      <c r="DA57" s="72" t="s">
        <v>1175</v>
      </c>
    </row>
    <row r="58" spans="1:105" ht="12" customHeight="1" x14ac:dyDescent="0.25">
      <c r="A58" s="132" t="s">
        <v>1038</v>
      </c>
      <c r="B58" s="316">
        <v>35.036038973477837</v>
      </c>
      <c r="C58" s="316">
        <v>27.66403810579029</v>
      </c>
      <c r="D58" s="316">
        <v>32.00081133243097</v>
      </c>
      <c r="E58" s="316">
        <v>38.622957526107257</v>
      </c>
      <c r="F58" s="316">
        <v>50.091033350927837</v>
      </c>
      <c r="G58" s="316">
        <v>49.998367360126139</v>
      </c>
      <c r="H58" s="316">
        <v>46.155967586218082</v>
      </c>
      <c r="I58" s="316">
        <v>35.489455382532697</v>
      </c>
      <c r="J58" s="316">
        <v>32.490576690522673</v>
      </c>
      <c r="K58" s="316">
        <v>37.555170351648179</v>
      </c>
      <c r="L58" s="316">
        <v>26.870688737158211</v>
      </c>
      <c r="M58" s="316">
        <v>25.874260495785311</v>
      </c>
      <c r="N58" s="316">
        <v>25.886131743927098</v>
      </c>
      <c r="O58" s="316">
        <v>24.400485927196719</v>
      </c>
      <c r="P58" s="316">
        <v>22.680544129790629</v>
      </c>
      <c r="Q58" s="316">
        <v>23.705913209837</v>
      </c>
      <c r="R58" s="316">
        <v>22.977436712343309</v>
      </c>
      <c r="S58" s="316">
        <v>25.230124109362009</v>
      </c>
      <c r="T58" s="316">
        <v>25.126802345733658</v>
      </c>
      <c r="U58" s="316">
        <v>24.859876272673588</v>
      </c>
      <c r="V58" s="316">
        <v>24.591151343438401</v>
      </c>
      <c r="W58" s="316">
        <v>27.22785791768495</v>
      </c>
      <c r="X58" s="316">
        <v>27.406758989448321</v>
      </c>
      <c r="Y58" s="316">
        <v>24.682919127840311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233.46079005008369</v>
      </c>
      <c r="C61" s="223">
        <v>198.73046753300881</v>
      </c>
      <c r="D61" s="223">
        <v>82.41336453664492</v>
      </c>
      <c r="E61" s="223">
        <v>101.22445729615551</v>
      </c>
      <c r="F61" s="223">
        <v>66.697621885534929</v>
      </c>
      <c r="G61" s="223">
        <v>68.715651935578663</v>
      </c>
      <c r="H61" s="223">
        <v>86.269882370168233</v>
      </c>
      <c r="I61" s="223">
        <v>118.352112684849</v>
      </c>
      <c r="J61" s="223">
        <v>129.33395968678869</v>
      </c>
      <c r="K61" s="223">
        <v>136.3862577304069</v>
      </c>
      <c r="L61" s="223">
        <v>111.7717996238527</v>
      </c>
      <c r="M61" s="223">
        <v>111.4399129996811</v>
      </c>
      <c r="N61" s="223">
        <v>114.1527394543613</v>
      </c>
      <c r="O61" s="223">
        <v>119.9575317267055</v>
      </c>
      <c r="P61" s="223">
        <v>116.6313634485155</v>
      </c>
      <c r="Q61" s="223">
        <v>130.4841530400075</v>
      </c>
      <c r="R61" s="223">
        <v>127.5886762386624</v>
      </c>
      <c r="S61" s="223">
        <v>134.5822417496986</v>
      </c>
      <c r="T61" s="223">
        <v>128.77114431291471</v>
      </c>
      <c r="U61" s="223">
        <v>135.53412610127069</v>
      </c>
      <c r="V61" s="223">
        <v>152.04326478979871</v>
      </c>
      <c r="W61" s="223">
        <v>117.6034493566153</v>
      </c>
      <c r="X61" s="223">
        <v>126.3649929369156</v>
      </c>
      <c r="Y61" s="223">
        <v>122.0653903467845</v>
      </c>
      <c r="DA61" s="89" t="s">
        <v>1177</v>
      </c>
    </row>
    <row r="62" spans="1:105" ht="12" customHeight="1" x14ac:dyDescent="0.25">
      <c r="A62" s="55" t="s">
        <v>91</v>
      </c>
      <c r="B62" s="259">
        <v>0.72111961908682942</v>
      </c>
      <c r="C62" s="259">
        <v>0.85187602763869652</v>
      </c>
      <c r="D62" s="259">
        <v>0.32831245250303848</v>
      </c>
      <c r="E62" s="259">
        <v>0.37802327896876792</v>
      </c>
      <c r="F62" s="259">
        <v>0.20334143843388089</v>
      </c>
      <c r="G62" s="259">
        <v>0.217823521188725</v>
      </c>
      <c r="H62" s="259">
        <v>0.29562589334721651</v>
      </c>
      <c r="I62" s="259">
        <v>0.51601842575905366</v>
      </c>
      <c r="J62" s="259">
        <v>0.56027953433079303</v>
      </c>
      <c r="K62" s="259">
        <v>0.47407041644097342</v>
      </c>
      <c r="L62" s="259">
        <v>0.56717527856990491</v>
      </c>
      <c r="M62" s="259">
        <v>0.58753840582545125</v>
      </c>
      <c r="N62" s="259">
        <v>0.61219962725847299</v>
      </c>
      <c r="O62" s="259">
        <v>0.6260854077978939</v>
      </c>
      <c r="P62" s="259">
        <v>0.68779754158816342</v>
      </c>
      <c r="Q62" s="259">
        <v>0.7571971681666142</v>
      </c>
      <c r="R62" s="259">
        <v>0.72657476487777062</v>
      </c>
      <c r="S62" s="259">
        <v>0.68407502779320262</v>
      </c>
      <c r="T62" s="259">
        <v>0.6374111000960746</v>
      </c>
      <c r="U62" s="259">
        <v>0.6691160605858657</v>
      </c>
      <c r="V62" s="259">
        <v>0.67118130794607989</v>
      </c>
      <c r="W62" s="259">
        <v>0.53724322725703655</v>
      </c>
      <c r="X62" s="259">
        <v>0.58110800740598456</v>
      </c>
      <c r="Y62" s="259">
        <v>0.62264951260883161</v>
      </c>
      <c r="DA62" s="67" t="s">
        <v>1178</v>
      </c>
    </row>
    <row r="63" spans="1:105" ht="12" customHeight="1" x14ac:dyDescent="0.25">
      <c r="A63" s="173" t="s">
        <v>92</v>
      </c>
      <c r="B63" s="224">
        <v>1.7455113565235689</v>
      </c>
      <c r="C63" s="224">
        <v>2.0620147354699641</v>
      </c>
      <c r="D63" s="224">
        <v>0.79469910284489864</v>
      </c>
      <c r="E63" s="224">
        <v>0.91502700662316883</v>
      </c>
      <c r="F63" s="224">
        <v>0.49219960273392532</v>
      </c>
      <c r="G63" s="224">
        <v>0.527254313832627</v>
      </c>
      <c r="H63" s="224">
        <v>0.71557941354228782</v>
      </c>
      <c r="I63" s="224">
        <v>1.249052166238994</v>
      </c>
      <c r="J63" s="224">
        <v>1.3561887155983461</v>
      </c>
      <c r="K63" s="224">
        <v>1.14751460615848</v>
      </c>
      <c r="L63" s="224">
        <v>1.372880259639671</v>
      </c>
      <c r="M63" s="224">
        <v>1.422170375922877</v>
      </c>
      <c r="N63" s="224">
        <v>1.481864275433741</v>
      </c>
      <c r="O63" s="224">
        <v>1.5154756028532419</v>
      </c>
      <c r="P63" s="224">
        <v>1.6648533586583401</v>
      </c>
      <c r="Q63" s="224">
        <v>1.8328391312331871</v>
      </c>
      <c r="R63" s="224">
        <v>1.758715849478063</v>
      </c>
      <c r="S63" s="224">
        <v>1.6558428007260131</v>
      </c>
      <c r="T63" s="224">
        <v>1.5428900899975531</v>
      </c>
      <c r="U63" s="224">
        <v>1.619633763485651</v>
      </c>
      <c r="V63" s="224">
        <v>1.624632813055054</v>
      </c>
      <c r="W63" s="224">
        <v>1.3004280143980029</v>
      </c>
      <c r="X63" s="224">
        <v>1.4066052281012671</v>
      </c>
      <c r="Y63" s="224">
        <v>1.5071588216790901</v>
      </c>
      <c r="DA63" s="177" t="s">
        <v>1179</v>
      </c>
    </row>
    <row r="64" spans="1:105" ht="12" customHeight="1" x14ac:dyDescent="0.25">
      <c r="A64" s="173" t="s">
        <v>93</v>
      </c>
      <c r="B64" s="224">
        <v>8.9237619769270839</v>
      </c>
      <c r="C64" s="224">
        <v>10.54185561353108</v>
      </c>
      <c r="D64" s="224">
        <v>4.0628241177356204</v>
      </c>
      <c r="E64" s="224">
        <v>4.6779891629166794</v>
      </c>
      <c r="F64" s="224">
        <v>2.5163239892540421</v>
      </c>
      <c r="G64" s="224">
        <v>2.695537889436153</v>
      </c>
      <c r="H64" s="224">
        <v>3.6583321776596121</v>
      </c>
      <c r="I64" s="224">
        <v>6.3856612485645767</v>
      </c>
      <c r="J64" s="224">
        <v>6.9333867399737494</v>
      </c>
      <c r="K64" s="224">
        <v>5.8665600611159592</v>
      </c>
      <c r="L64" s="224">
        <v>7.0187206826579382</v>
      </c>
      <c r="M64" s="224">
        <v>7.2707117475584937</v>
      </c>
      <c r="N64" s="224">
        <v>7.5758911717534136</v>
      </c>
      <c r="O64" s="224">
        <v>7.747725909178186</v>
      </c>
      <c r="P64" s="224">
        <v>8.5114055795912815</v>
      </c>
      <c r="Q64" s="224">
        <v>9.3702169785349909</v>
      </c>
      <c r="R64" s="224">
        <v>8.9912687002214007</v>
      </c>
      <c r="S64" s="224">
        <v>8.4653399530533076</v>
      </c>
      <c r="T64" s="224">
        <v>7.8878798858802313</v>
      </c>
      <c r="U64" s="224">
        <v>8.280224669478061</v>
      </c>
      <c r="V64" s="224">
        <v>8.3057818383280324</v>
      </c>
      <c r="W64" s="224">
        <v>6.6483154207189461</v>
      </c>
      <c r="X64" s="224">
        <v>7.1911363991789914</v>
      </c>
      <c r="Y64" s="224">
        <v>7.7052071508011943</v>
      </c>
      <c r="DA64" s="177" t="s">
        <v>1180</v>
      </c>
    </row>
    <row r="65" spans="1:105" ht="12" customHeight="1" x14ac:dyDescent="0.25">
      <c r="A65" s="173" t="s">
        <v>94</v>
      </c>
      <c r="B65" s="224">
        <v>12.216890067306601</v>
      </c>
      <c r="C65" s="224">
        <v>14.4321073857549</v>
      </c>
      <c r="D65" s="224">
        <v>5.5621245543653464</v>
      </c>
      <c r="E65" s="224">
        <v>6.404303419025589</v>
      </c>
      <c r="F65" s="224">
        <v>3.444920833828534</v>
      </c>
      <c r="G65" s="224">
        <v>3.6902698831105569</v>
      </c>
      <c r="H65" s="224">
        <v>5.0083633068335276</v>
      </c>
      <c r="I65" s="224">
        <v>8.742156243351209</v>
      </c>
      <c r="J65" s="224">
        <v>9.4920083945973541</v>
      </c>
      <c r="K65" s="224">
        <v>8.0314915979622814</v>
      </c>
      <c r="L65" s="224">
        <v>9.6088330476392034</v>
      </c>
      <c r="M65" s="224">
        <v>9.9538161551888447</v>
      </c>
      <c r="N65" s="224">
        <v>10.37161567582074</v>
      </c>
      <c r="O65" s="224">
        <v>10.60686243635635</v>
      </c>
      <c r="P65" s="224">
        <v>11.652362148719421</v>
      </c>
      <c r="Q65" s="224">
        <v>12.828099968326519</v>
      </c>
      <c r="R65" s="224">
        <v>12.30930873775333</v>
      </c>
      <c r="S65" s="224">
        <v>11.58929696424328</v>
      </c>
      <c r="T65" s="224">
        <v>10.79873731270243</v>
      </c>
      <c r="U65" s="224">
        <v>11.335868749207471</v>
      </c>
      <c r="V65" s="224">
        <v>11.370857257762371</v>
      </c>
      <c r="W65" s="224">
        <v>9.1017374553138257</v>
      </c>
      <c r="X65" s="224">
        <v>9.8448751854797028</v>
      </c>
      <c r="Y65" s="224">
        <v>10.54865301770162</v>
      </c>
      <c r="DA65" s="177" t="s">
        <v>1181</v>
      </c>
    </row>
    <row r="66" spans="1:105" ht="12" customHeight="1" x14ac:dyDescent="0.25">
      <c r="A66" s="56" t="s">
        <v>95</v>
      </c>
      <c r="B66" s="260">
        <v>8.8338753010629354</v>
      </c>
      <c r="C66" s="260">
        <v>7.9875699970909437</v>
      </c>
      <c r="D66" s="260">
        <v>3.3080737692041549</v>
      </c>
      <c r="E66" s="260">
        <v>3.9994688496450679</v>
      </c>
      <c r="F66" s="260">
        <v>2.5680027178805331</v>
      </c>
      <c r="G66" s="260">
        <v>2.7542478896344771</v>
      </c>
      <c r="H66" s="260">
        <v>3.5123563787543661</v>
      </c>
      <c r="I66" s="260">
        <v>4.9490122261101561</v>
      </c>
      <c r="J66" s="260">
        <v>5.2493112268445454</v>
      </c>
      <c r="K66" s="260">
        <v>5.3782953056844596</v>
      </c>
      <c r="L66" s="260">
        <v>4.692727860239394</v>
      </c>
      <c r="M66" s="260">
        <v>4.7566110530165577</v>
      </c>
      <c r="N66" s="260">
        <v>4.9855987737708656</v>
      </c>
      <c r="O66" s="260">
        <v>5.3569722981018213</v>
      </c>
      <c r="P66" s="260">
        <v>5.5966464561477789</v>
      </c>
      <c r="Q66" s="260">
        <v>6.398389869726846</v>
      </c>
      <c r="R66" s="260">
        <v>6.2795309325000952</v>
      </c>
      <c r="S66" s="260">
        <v>6.577443222244364</v>
      </c>
      <c r="T66" s="260">
        <v>6.2545885806788029</v>
      </c>
      <c r="U66" s="260">
        <v>6.6718688057808562</v>
      </c>
      <c r="V66" s="260">
        <v>7.5402351390710249</v>
      </c>
      <c r="W66" s="260">
        <v>5.7922544946222141</v>
      </c>
      <c r="X66" s="260">
        <v>6.5353564679603213</v>
      </c>
      <c r="Y66" s="260">
        <v>6.6048861216141912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0</v>
      </c>
      <c r="U67" s="226">
        <v>0</v>
      </c>
      <c r="V67" s="226">
        <v>0</v>
      </c>
      <c r="W67" s="226">
        <v>0</v>
      </c>
      <c r="X67" s="226">
        <v>0</v>
      </c>
      <c r="Y67" s="226">
        <v>0</v>
      </c>
      <c r="DA67" s="69" t="s">
        <v>1183</v>
      </c>
    </row>
    <row r="68" spans="1:105" ht="12" customHeight="1" x14ac:dyDescent="0.25">
      <c r="A68" s="37" t="s">
        <v>35</v>
      </c>
      <c r="B68" s="226">
        <v>7.3165624204416924</v>
      </c>
      <c r="C68" s="226">
        <v>5.5178346050785496</v>
      </c>
      <c r="D68" s="226">
        <v>2.4546746291023269</v>
      </c>
      <c r="E68" s="226">
        <v>3.035877802668677</v>
      </c>
      <c r="F68" s="226">
        <v>2.1415098981379779</v>
      </c>
      <c r="G68" s="226">
        <v>2.3200802963303619</v>
      </c>
      <c r="H68" s="226">
        <v>2.877257661344216</v>
      </c>
      <c r="I68" s="226">
        <v>3.6073649201744931</v>
      </c>
      <c r="J68" s="226">
        <v>3.4649915403086231</v>
      </c>
      <c r="K68" s="226">
        <v>4.0523873653774984</v>
      </c>
      <c r="L68" s="226">
        <v>2.3195170391936082</v>
      </c>
      <c r="M68" s="226">
        <v>2.1552674141117181</v>
      </c>
      <c r="N68" s="226">
        <v>2.4516150796647032</v>
      </c>
      <c r="O68" s="226">
        <v>2.8503079067118922</v>
      </c>
      <c r="P68" s="226">
        <v>2.1034543012581008</v>
      </c>
      <c r="Q68" s="226">
        <v>2.6110320862063219</v>
      </c>
      <c r="R68" s="226">
        <v>2.6732580461239981</v>
      </c>
      <c r="S68" s="226">
        <v>3.6822525821297019</v>
      </c>
      <c r="T68" s="226">
        <v>3.515800096470441</v>
      </c>
      <c r="U68" s="226">
        <v>3.8572284667055978</v>
      </c>
      <c r="V68" s="226">
        <v>4.9809781050034987</v>
      </c>
      <c r="W68" s="226">
        <v>3.5634487781724311</v>
      </c>
      <c r="X68" s="226">
        <v>3.679422379065497</v>
      </c>
      <c r="Y68" s="226">
        <v>2.8495850783937149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7.0132121367118324E-3</v>
      </c>
      <c r="C70" s="226">
        <v>1.090044278819287E-2</v>
      </c>
      <c r="D70" s="226">
        <v>9.7773194402809085E-3</v>
      </c>
      <c r="E70" s="226">
        <v>1.8358861126927261E-2</v>
      </c>
      <c r="F70" s="226">
        <v>1.6363048873277872E-2</v>
      </c>
      <c r="G70" s="226">
        <v>2.1321583282370011E-2</v>
      </c>
      <c r="H70" s="226">
        <v>3.6811183553495247E-2</v>
      </c>
      <c r="I70" s="226">
        <v>1.1649495464242311E-2</v>
      </c>
      <c r="J70" s="226">
        <v>2.5976350105102589E-2</v>
      </c>
      <c r="K70" s="226">
        <v>5.8786324881440997E-2</v>
      </c>
      <c r="L70" s="226">
        <v>7.858425130947938E-2</v>
      </c>
      <c r="M70" s="226">
        <v>0.12515205794201409</v>
      </c>
      <c r="N70" s="226">
        <v>0.16436797855953511</v>
      </c>
      <c r="O70" s="226">
        <v>0.23206174059879461</v>
      </c>
      <c r="P70" s="226">
        <v>0.26165560082607542</v>
      </c>
      <c r="Q70" s="226">
        <v>0.35009394759356438</v>
      </c>
      <c r="R70" s="226">
        <v>0.41687110658641491</v>
      </c>
      <c r="S70" s="226">
        <v>0.47477425525454497</v>
      </c>
      <c r="T70" s="226">
        <v>0.54376006683966915</v>
      </c>
      <c r="U70" s="226">
        <v>0.67824541262547233</v>
      </c>
      <c r="V70" s="226">
        <v>0.90132519137907885</v>
      </c>
      <c r="W70" s="226">
        <v>0.75911195607720128</v>
      </c>
      <c r="X70" s="226">
        <v>1.2905286452447171</v>
      </c>
      <c r="Y70" s="226">
        <v>1.668695063325804</v>
      </c>
      <c r="DA70" s="69" t="s">
        <v>1186</v>
      </c>
    </row>
    <row r="71" spans="1:105" ht="12" customHeight="1" x14ac:dyDescent="0.25">
      <c r="A71" s="37" t="s">
        <v>40</v>
      </c>
      <c r="B71" s="226">
        <v>1.510299668484532</v>
      </c>
      <c r="C71" s="226">
        <v>2.458834949224201</v>
      </c>
      <c r="D71" s="226">
        <v>0.84362182066154701</v>
      </c>
      <c r="E71" s="226">
        <v>0.94523218584946334</v>
      </c>
      <c r="F71" s="226">
        <v>0.41012977086927682</v>
      </c>
      <c r="G71" s="226">
        <v>0.41284601002174481</v>
      </c>
      <c r="H71" s="226">
        <v>0.59828753385665501</v>
      </c>
      <c r="I71" s="226">
        <v>1.329997810471421</v>
      </c>
      <c r="J71" s="226">
        <v>1.758343336430821</v>
      </c>
      <c r="K71" s="226">
        <v>1.26712161542552</v>
      </c>
      <c r="L71" s="226">
        <v>2.2946265697363071</v>
      </c>
      <c r="M71" s="226">
        <v>2.4761915809628259</v>
      </c>
      <c r="N71" s="226">
        <v>2.3696157155466282</v>
      </c>
      <c r="O71" s="226">
        <v>2.274602650791135</v>
      </c>
      <c r="P71" s="226">
        <v>3.2315365540636032</v>
      </c>
      <c r="Q71" s="226">
        <v>3.4372638359269598</v>
      </c>
      <c r="R71" s="226">
        <v>3.1894017797896819</v>
      </c>
      <c r="S71" s="226">
        <v>2.420416384860117</v>
      </c>
      <c r="T71" s="226">
        <v>2.195028417368694</v>
      </c>
      <c r="U71" s="226">
        <v>2.136394926449785</v>
      </c>
      <c r="V71" s="226">
        <v>1.657931842688448</v>
      </c>
      <c r="W71" s="226">
        <v>1.469693760372581</v>
      </c>
      <c r="X71" s="226">
        <v>1.565405443650107</v>
      </c>
      <c r="Y71" s="226">
        <v>2.0866059798946721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134.54430999940962</v>
      </c>
      <c r="C72" s="261">
        <f t="shared" si="2"/>
        <v>108.18287362350191</v>
      </c>
      <c r="D72" s="261">
        <f t="shared" si="2"/>
        <v>45.477612957281345</v>
      </c>
      <c r="E72" s="261">
        <f t="shared" si="2"/>
        <v>56.244672534513199</v>
      </c>
      <c r="F72" s="261">
        <f t="shared" si="2"/>
        <v>38.212732144846669</v>
      </c>
      <c r="G72" s="261">
        <f t="shared" si="2"/>
        <v>39.039134807259764</v>
      </c>
      <c r="H72" s="261">
        <f t="shared" si="2"/>
        <v>48.365725376137711</v>
      </c>
      <c r="I72" s="261">
        <f t="shared" si="2"/>
        <v>63.655049776676584</v>
      </c>
      <c r="J72" s="261">
        <f t="shared" si="2"/>
        <v>69.892070223120186</v>
      </c>
      <c r="K72" s="261">
        <f t="shared" si="2"/>
        <v>76.604401074216355</v>
      </c>
      <c r="L72" s="261">
        <f t="shared" si="2"/>
        <v>60.002830311656894</v>
      </c>
      <c r="M72" s="261">
        <f t="shared" si="2"/>
        <v>59.315323054601897</v>
      </c>
      <c r="N72" s="261">
        <f t="shared" si="2"/>
        <v>60.098825845645628</v>
      </c>
      <c r="O72" s="261">
        <f t="shared" si="2"/>
        <v>63.283325852018784</v>
      </c>
      <c r="P72" s="261">
        <f t="shared" si="2"/>
        <v>58.787295354873038</v>
      </c>
      <c r="Q72" s="261">
        <f t="shared" si="2"/>
        <v>65.741972611519458</v>
      </c>
      <c r="R72" s="261">
        <f t="shared" si="2"/>
        <v>64.207570885358635</v>
      </c>
      <c r="S72" s="261">
        <f t="shared" si="2"/>
        <v>69.611152790213509</v>
      </c>
      <c r="T72" s="261">
        <f t="shared" si="2"/>
        <v>67.473590837246746</v>
      </c>
      <c r="U72" s="261">
        <f t="shared" si="2"/>
        <v>71.132860487121405</v>
      </c>
      <c r="V72" s="261">
        <f t="shared" si="2"/>
        <v>82.140448882832104</v>
      </c>
      <c r="W72" s="261">
        <f t="shared" si="2"/>
        <v>63.388588390172146</v>
      </c>
      <c r="X72" s="261">
        <f t="shared" si="2"/>
        <v>68.015523014324174</v>
      </c>
      <c r="Y72" s="261">
        <f t="shared" si="2"/>
        <v>63.088127159928348</v>
      </c>
      <c r="DA72" s="70"/>
    </row>
    <row r="73" spans="1:105" ht="12" customHeight="1" x14ac:dyDescent="0.25">
      <c r="A73" s="60" t="s">
        <v>1052</v>
      </c>
      <c r="B73" s="262">
        <v>134.49872224170079</v>
      </c>
      <c r="C73" s="262">
        <v>108.12901970396059</v>
      </c>
      <c r="D73" s="262">
        <v>45.456857692632667</v>
      </c>
      <c r="E73" s="262">
        <v>56.220774649621717</v>
      </c>
      <c r="F73" s="262">
        <v>38.19987730082061</v>
      </c>
      <c r="G73" s="262">
        <v>39.025364434572062</v>
      </c>
      <c r="H73" s="262">
        <v>48.347036491184838</v>
      </c>
      <c r="I73" s="262">
        <v>63.622428111221708</v>
      </c>
      <c r="J73" s="262">
        <v>69.856650457821559</v>
      </c>
      <c r="K73" s="262">
        <v>76.574431279040056</v>
      </c>
      <c r="L73" s="262">
        <v>59.966974611030373</v>
      </c>
      <c r="M73" s="262">
        <v>59.278180037298711</v>
      </c>
      <c r="N73" s="262">
        <v>60.06012379464299</v>
      </c>
      <c r="O73" s="262">
        <v>63.243745969402539</v>
      </c>
      <c r="P73" s="262">
        <v>58.74381415307414</v>
      </c>
      <c r="Q73" s="262">
        <v>65.694104102430899</v>
      </c>
      <c r="R73" s="262">
        <v>64.161638264109826</v>
      </c>
      <c r="S73" s="262">
        <v>69.567906918382704</v>
      </c>
      <c r="T73" s="262">
        <v>67.433294966737904</v>
      </c>
      <c r="U73" s="262">
        <v>71.090560291645232</v>
      </c>
      <c r="V73" s="262">
        <v>82.09801812649782</v>
      </c>
      <c r="W73" s="262">
        <v>63.354624934697277</v>
      </c>
      <c r="X73" s="262">
        <v>67.978786514105479</v>
      </c>
      <c r="Y73" s="262">
        <v>63.048764487818161</v>
      </c>
      <c r="DA73" s="72" t="s">
        <v>1188</v>
      </c>
    </row>
    <row r="74" spans="1:105" ht="12" customHeight="1" x14ac:dyDescent="0.25">
      <c r="A74" s="64" t="s">
        <v>28</v>
      </c>
      <c r="B74" s="229">
        <v>76.591108231868603</v>
      </c>
      <c r="C74" s="229">
        <v>50.630128913076362</v>
      </c>
      <c r="D74" s="229">
        <v>22.403872254030961</v>
      </c>
      <c r="E74" s="229">
        <v>32.895930360770933</v>
      </c>
      <c r="F74" s="229">
        <v>21.544113523062119</v>
      </c>
      <c r="G74" s="229">
        <v>21.085108926607159</v>
      </c>
      <c r="H74" s="229">
        <v>28.020725201023811</v>
      </c>
      <c r="I74" s="229">
        <v>28.5304770412674</v>
      </c>
      <c r="J74" s="229">
        <v>34.115913876383608</v>
      </c>
      <c r="K74" s="229">
        <v>46.135039014655561</v>
      </c>
      <c r="L74" s="229">
        <v>13.162893990455791</v>
      </c>
      <c r="M74" s="229">
        <v>12.18631084719663</v>
      </c>
      <c r="N74" s="229">
        <v>11.652199631750831</v>
      </c>
      <c r="O74" s="229">
        <v>13.013351164520349</v>
      </c>
      <c r="P74" s="229">
        <v>11.289409979329481</v>
      </c>
      <c r="Q74" s="229">
        <v>12.829461417301671</v>
      </c>
      <c r="R74" s="229">
        <v>15.089715949346081</v>
      </c>
      <c r="S74" s="229">
        <v>20.000431623547041</v>
      </c>
      <c r="T74" s="229">
        <v>18.06184566559476</v>
      </c>
      <c r="U74" s="229">
        <v>16.365843221522919</v>
      </c>
      <c r="V74" s="229">
        <v>16.98730259547558</v>
      </c>
      <c r="W74" s="229">
        <v>12.26978835686724</v>
      </c>
      <c r="X74" s="229">
        <v>11.63945074475869</v>
      </c>
      <c r="Y74" s="229">
        <v>15.467366578498011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0.20521003364772691</v>
      </c>
      <c r="Q76" s="229">
        <v>0.16452501656775551</v>
      </c>
      <c r="R76" s="229">
        <v>0.27294480574802488</v>
      </c>
      <c r="S76" s="229">
        <v>0.58265984461993892</v>
      </c>
      <c r="T76" s="229">
        <v>0.46713144672264068</v>
      </c>
      <c r="U76" s="229">
        <v>0.4836287393419833</v>
      </c>
      <c r="V76" s="229">
        <v>0.3543035239510125</v>
      </c>
      <c r="W76" s="229">
        <v>0.31843837621747278</v>
      </c>
      <c r="X76" s="229">
        <v>0.19863441118460259</v>
      </c>
      <c r="Y76" s="229">
        <v>0.3683108795311979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1192</v>
      </c>
    </row>
    <row r="78" spans="1:105" ht="12" customHeight="1" x14ac:dyDescent="0.25">
      <c r="A78" s="64" t="s">
        <v>32</v>
      </c>
      <c r="B78" s="229">
        <v>3.9741885565228512</v>
      </c>
      <c r="C78" s="229">
        <v>1.6453544847642441</v>
      </c>
      <c r="D78" s="229">
        <v>0.53976085228476123</v>
      </c>
      <c r="E78" s="229">
        <v>0.53955183352663016</v>
      </c>
      <c r="F78" s="229">
        <v>3.782414841316712</v>
      </c>
      <c r="G78" s="229">
        <v>3.4719960350231438</v>
      </c>
      <c r="H78" s="229">
        <v>1.6951777840953679</v>
      </c>
      <c r="I78" s="229">
        <v>2.4570697518332021</v>
      </c>
      <c r="J78" s="229">
        <v>2.8539078816964452</v>
      </c>
      <c r="K78" s="229">
        <v>1.9012656438910061</v>
      </c>
      <c r="L78" s="229">
        <v>1.38475690388843</v>
      </c>
      <c r="M78" s="229">
        <v>0.57219970407685572</v>
      </c>
      <c r="N78" s="229">
        <v>0.29770422405968672</v>
      </c>
      <c r="O78" s="229">
        <v>5.5494272558433019E-2</v>
      </c>
      <c r="P78" s="229">
        <v>5.5901613299682892E-2</v>
      </c>
      <c r="Q78" s="229">
        <v>0.13445745826990069</v>
      </c>
      <c r="R78" s="229">
        <v>0.14870671488973919</v>
      </c>
      <c r="S78" s="229">
        <v>0.1360480587710319</v>
      </c>
      <c r="T78" s="229">
        <v>6.3626034825465597E-2</v>
      </c>
      <c r="U78" s="229">
        <v>0</v>
      </c>
      <c r="V78" s="229">
        <v>7.2393419503907069E-2</v>
      </c>
      <c r="W78" s="229">
        <v>0.1040961761495951</v>
      </c>
      <c r="X78" s="229">
        <v>0.1082206736646559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10.00014892868848</v>
      </c>
      <c r="M79" s="229">
        <v>9.4058361426190729</v>
      </c>
      <c r="N79" s="229">
        <v>8.7146326155156117</v>
      </c>
      <c r="O79" s="229">
        <v>7.1745237657990018</v>
      </c>
      <c r="P79" s="229">
        <v>7.1010312686466026</v>
      </c>
      <c r="Q79" s="229">
        <v>5.6352945924576838</v>
      </c>
      <c r="R79" s="229">
        <v>1.3671498061945799</v>
      </c>
      <c r="S79" s="229">
        <v>3.9482931950489442</v>
      </c>
      <c r="T79" s="229">
        <v>5.1525372428448168</v>
      </c>
      <c r="U79" s="229">
        <v>8.4959816178808527</v>
      </c>
      <c r="V79" s="229">
        <v>13.482579966489061</v>
      </c>
      <c r="W79" s="229">
        <v>11.409098633460509</v>
      </c>
      <c r="X79" s="229">
        <v>14.61202128500282</v>
      </c>
      <c r="Y79" s="229">
        <v>10.701749863993401</v>
      </c>
      <c r="DA79" s="73" t="s">
        <v>1194</v>
      </c>
    </row>
    <row r="80" spans="1:105" ht="12" customHeight="1" x14ac:dyDescent="0.25">
      <c r="A80" s="64" t="s">
        <v>35</v>
      </c>
      <c r="B80" s="229">
        <v>14.6225535008313</v>
      </c>
      <c r="C80" s="229">
        <v>16.96324273596354</v>
      </c>
      <c r="D80" s="229">
        <v>7.1629694764656922</v>
      </c>
      <c r="E80" s="229">
        <v>7.8331602000801466</v>
      </c>
      <c r="F80" s="229">
        <v>4.432067942501174</v>
      </c>
      <c r="G80" s="229">
        <v>5.5691515448493449</v>
      </c>
      <c r="H80" s="229">
        <v>7.6257759790587194</v>
      </c>
      <c r="I80" s="229">
        <v>13.08481099731007</v>
      </c>
      <c r="J80" s="229">
        <v>10.140876647713659</v>
      </c>
      <c r="K80" s="229">
        <v>8.3505599854084736</v>
      </c>
      <c r="L80" s="229">
        <v>7.9981039158490344</v>
      </c>
      <c r="M80" s="229">
        <v>7.9408759789677879</v>
      </c>
      <c r="N80" s="229">
        <v>10.30073662257019</v>
      </c>
      <c r="O80" s="229">
        <v>11.89501723043189</v>
      </c>
      <c r="P80" s="229">
        <v>9.7893459216993257</v>
      </c>
      <c r="Q80" s="229">
        <v>12.31922936598858</v>
      </c>
      <c r="R80" s="229">
        <v>12.463274525511981</v>
      </c>
      <c r="S80" s="229">
        <v>15.082996720789559</v>
      </c>
      <c r="T80" s="229">
        <v>13.79203955394425</v>
      </c>
      <c r="U80" s="229">
        <v>16.264133262192001</v>
      </c>
      <c r="V80" s="229">
        <v>20.459499607734909</v>
      </c>
      <c r="W80" s="229">
        <v>14.36398759128763</v>
      </c>
      <c r="X80" s="229">
        <v>15.206104143671119</v>
      </c>
      <c r="Y80" s="229">
        <v>12.470011760186519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0.18603199230527251</v>
      </c>
      <c r="E81" s="229">
        <v>0.1808285254610861</v>
      </c>
      <c r="F81" s="229">
        <v>3.6807353403670973E-2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3.7789508626293671</v>
      </c>
      <c r="M81" s="229">
        <v>4.5865645144342571</v>
      </c>
      <c r="N81" s="229">
        <v>4.1424453125732779</v>
      </c>
      <c r="O81" s="229">
        <v>4.427414038367619</v>
      </c>
      <c r="P81" s="229">
        <v>4.1537017015099194</v>
      </c>
      <c r="Q81" s="229">
        <v>5.0407724832661316</v>
      </c>
      <c r="R81" s="229">
        <v>5.2996076997798687</v>
      </c>
      <c r="S81" s="229">
        <v>4.6025795438706094</v>
      </c>
      <c r="T81" s="229">
        <v>4.9146886445832596</v>
      </c>
      <c r="U81" s="229">
        <v>4.2902748398138879</v>
      </c>
      <c r="V81" s="229">
        <v>4.2508992954285256</v>
      </c>
      <c r="W81" s="229">
        <v>4.0007985277172784</v>
      </c>
      <c r="X81" s="229">
        <v>4.4487072863918424</v>
      </c>
      <c r="Y81" s="229">
        <v>4.3039265313652706</v>
      </c>
      <c r="DA81" s="73" t="s">
        <v>1196</v>
      </c>
    </row>
    <row r="82" spans="1:105" ht="12" customHeight="1" x14ac:dyDescent="0.25">
      <c r="A82" s="64" t="s">
        <v>38</v>
      </c>
      <c r="B82" s="229">
        <v>0.87419732292810703</v>
      </c>
      <c r="C82" s="229">
        <v>2.3881691764726098</v>
      </c>
      <c r="D82" s="229">
        <v>0.45056750483815938</v>
      </c>
      <c r="E82" s="229">
        <v>0.55995522013968535</v>
      </c>
      <c r="F82" s="229">
        <v>0.17499659179066571</v>
      </c>
      <c r="G82" s="229">
        <v>0.15506900583572431</v>
      </c>
      <c r="H82" s="229">
        <v>0.195190745283645</v>
      </c>
      <c r="I82" s="229">
        <v>0.6154399396199981</v>
      </c>
      <c r="J82" s="229">
        <v>0.68650343300211292</v>
      </c>
      <c r="K82" s="229">
        <v>0.46652495126908983</v>
      </c>
      <c r="L82" s="229">
        <v>0.28449604646814042</v>
      </c>
      <c r="M82" s="229">
        <v>0.43418971891694708</v>
      </c>
      <c r="N82" s="229">
        <v>0.44433521927727693</v>
      </c>
      <c r="O82" s="229">
        <v>0.60858359110975213</v>
      </c>
      <c r="P82" s="229">
        <v>0.40077688811478063</v>
      </c>
      <c r="Q82" s="229">
        <v>0.47733129533222829</v>
      </c>
      <c r="R82" s="229">
        <v>0.59965394246161474</v>
      </c>
      <c r="S82" s="229">
        <v>0.45889053179016032</v>
      </c>
      <c r="T82" s="229">
        <v>0.42610973982172579</v>
      </c>
      <c r="U82" s="229">
        <v>0.41442795578964869</v>
      </c>
      <c r="V82" s="229">
        <v>0.44968498958228431</v>
      </c>
      <c r="W82" s="229">
        <v>0.38652895604663212</v>
      </c>
      <c r="X82" s="229">
        <v>0.37621066311370621</v>
      </c>
      <c r="Y82" s="229">
        <v>0.50102000409851388</v>
      </c>
      <c r="DA82" s="73" t="s">
        <v>1197</v>
      </c>
    </row>
    <row r="83" spans="1:105" ht="12" customHeight="1" x14ac:dyDescent="0.25">
      <c r="A83" s="64" t="s">
        <v>39</v>
      </c>
      <c r="B83" s="229">
        <v>38.436674629549991</v>
      </c>
      <c r="C83" s="229">
        <v>36.502124393683843</v>
      </c>
      <c r="D83" s="229">
        <v>14.71365561270783</v>
      </c>
      <c r="E83" s="229">
        <v>14.211348509643241</v>
      </c>
      <c r="F83" s="229">
        <v>8.2294770487462685</v>
      </c>
      <c r="G83" s="229">
        <v>8.7440389222566921</v>
      </c>
      <c r="H83" s="229">
        <v>10.8101667817233</v>
      </c>
      <c r="I83" s="229">
        <v>18.934630381191042</v>
      </c>
      <c r="J83" s="229">
        <v>22.05944861902573</v>
      </c>
      <c r="K83" s="229">
        <v>19.721041683815919</v>
      </c>
      <c r="L83" s="229">
        <v>23.357623963051122</v>
      </c>
      <c r="M83" s="229">
        <v>24.152203131087159</v>
      </c>
      <c r="N83" s="229">
        <v>24.508070168896129</v>
      </c>
      <c r="O83" s="229">
        <v>26.069361906615502</v>
      </c>
      <c r="P83" s="229">
        <v>25.74843674682662</v>
      </c>
      <c r="Q83" s="229">
        <v>29.093032473246961</v>
      </c>
      <c r="R83" s="229">
        <v>28.92058482017794</v>
      </c>
      <c r="S83" s="229">
        <v>24.756007399945421</v>
      </c>
      <c r="T83" s="229">
        <v>24.555316638400988</v>
      </c>
      <c r="U83" s="229">
        <v>24.776270655103939</v>
      </c>
      <c r="V83" s="229">
        <v>26.041354728332539</v>
      </c>
      <c r="W83" s="229">
        <v>20.501888316950922</v>
      </c>
      <c r="X83" s="229">
        <v>21.38943730631804</v>
      </c>
      <c r="Y83" s="229">
        <v>19.236378870145241</v>
      </c>
      <c r="DA83" s="73" t="s">
        <v>1198</v>
      </c>
    </row>
    <row r="84" spans="1:105" ht="12" customHeight="1" x14ac:dyDescent="0.25">
      <c r="A84" s="60" t="s">
        <v>1064</v>
      </c>
      <c r="B84" s="262">
        <v>4.5587757708838807E-2</v>
      </c>
      <c r="C84" s="262">
        <v>5.3853919541308262E-2</v>
      </c>
      <c r="D84" s="262">
        <v>2.075526464868099E-2</v>
      </c>
      <c r="E84" s="262">
        <v>2.3897884891485571E-2</v>
      </c>
      <c r="F84" s="262">
        <v>1.2854844026056579E-2</v>
      </c>
      <c r="G84" s="262">
        <v>1.377037268769973E-2</v>
      </c>
      <c r="H84" s="262">
        <v>1.8688884952871011E-2</v>
      </c>
      <c r="I84" s="262">
        <v>3.2621665454878788E-2</v>
      </c>
      <c r="J84" s="262">
        <v>3.5419765298630362E-2</v>
      </c>
      <c r="K84" s="262">
        <v>2.996979517629398E-2</v>
      </c>
      <c r="L84" s="262">
        <v>3.5855700626520673E-2</v>
      </c>
      <c r="M84" s="262">
        <v>3.7143017303184728E-2</v>
      </c>
      <c r="N84" s="262">
        <v>3.8702051002637093E-2</v>
      </c>
      <c r="O84" s="262">
        <v>3.9579882616247647E-2</v>
      </c>
      <c r="P84" s="262">
        <v>4.348120179889426E-2</v>
      </c>
      <c r="Q84" s="262">
        <v>4.78685090885623E-2</v>
      </c>
      <c r="R84" s="262">
        <v>4.5932621248813983E-2</v>
      </c>
      <c r="S84" s="262">
        <v>4.3245871830799101E-2</v>
      </c>
      <c r="T84" s="262">
        <v>4.0295870508836339E-2</v>
      </c>
      <c r="U84" s="262">
        <v>4.230019547617974E-2</v>
      </c>
      <c r="V84" s="262">
        <v>4.243075633428741E-2</v>
      </c>
      <c r="W84" s="262">
        <v>3.3963455474866767E-2</v>
      </c>
      <c r="X84" s="262">
        <v>3.673650021869717E-2</v>
      </c>
      <c r="Y84" s="262">
        <v>3.9362672110187243E-2</v>
      </c>
      <c r="DA84" s="72" t="s">
        <v>1199</v>
      </c>
    </row>
    <row r="85" spans="1:105" ht="12" customHeight="1" x14ac:dyDescent="0.25">
      <c r="A85" s="57" t="s">
        <v>1010</v>
      </c>
      <c r="B85" s="261">
        <v>52.432809664085852</v>
      </c>
      <c r="C85" s="261">
        <v>41.149981191647448</v>
      </c>
      <c r="D85" s="261">
        <v>17.410661280238308</v>
      </c>
      <c r="E85" s="261">
        <v>22.06731380221305</v>
      </c>
      <c r="F85" s="261">
        <v>15.23262704129508</v>
      </c>
      <c r="G85" s="261">
        <v>15.515100772012071</v>
      </c>
      <c r="H85" s="261">
        <v>19.201870018284438</v>
      </c>
      <c r="I85" s="261">
        <v>24.632642357409189</v>
      </c>
      <c r="J85" s="261">
        <v>26.955548699866299</v>
      </c>
      <c r="K85" s="261">
        <v>30.23177383444115</v>
      </c>
      <c r="L85" s="261">
        <v>20.17885628290772</v>
      </c>
      <c r="M85" s="261">
        <v>19.64726523334809</v>
      </c>
      <c r="N85" s="261">
        <v>20.254966259778929</v>
      </c>
      <c r="O85" s="261">
        <v>21.635516127640621</v>
      </c>
      <c r="P85" s="261">
        <v>19.95544722865332</v>
      </c>
      <c r="Q85" s="261">
        <v>22.626415050195781</v>
      </c>
      <c r="R85" s="261">
        <v>22.658089869119841</v>
      </c>
      <c r="S85" s="261">
        <v>25.357614989192012</v>
      </c>
      <c r="T85" s="261">
        <v>24.154128511408022</v>
      </c>
      <c r="U85" s="261">
        <v>25.29087717637853</v>
      </c>
      <c r="V85" s="261">
        <v>29.06239987487487</v>
      </c>
      <c r="W85" s="261">
        <v>22.018222952675021</v>
      </c>
      <c r="X85" s="261">
        <v>23.256364595617391</v>
      </c>
      <c r="Y85" s="261">
        <v>22.273779424594419</v>
      </c>
      <c r="DA85" s="70" t="s">
        <v>1200</v>
      </c>
    </row>
    <row r="86" spans="1:105" ht="12" customHeight="1" x14ac:dyDescent="0.25">
      <c r="A86" s="60" t="s">
        <v>1012</v>
      </c>
      <c r="B86" s="262">
        <v>52.279550856872923</v>
      </c>
      <c r="C86" s="262">
        <v>40.737474218407563</v>
      </c>
      <c r="D86" s="262">
        <v>17.279642493063001</v>
      </c>
      <c r="E86" s="262">
        <v>21.94724498549806</v>
      </c>
      <c r="F86" s="262">
        <v>15.19258030436148</v>
      </c>
      <c r="G86" s="262">
        <v>15.468017507197819</v>
      </c>
      <c r="H86" s="262">
        <v>19.1266507688904</v>
      </c>
      <c r="I86" s="262">
        <v>24.384636214720341</v>
      </c>
      <c r="J86" s="262">
        <v>26.686004900308362</v>
      </c>
      <c r="K86" s="262">
        <v>30.103441784529849</v>
      </c>
      <c r="L86" s="262">
        <v>19.542957600126499</v>
      </c>
      <c r="M86" s="262">
        <v>18.875875659507731</v>
      </c>
      <c r="N86" s="262">
        <v>19.4461132062047</v>
      </c>
      <c r="O86" s="262">
        <v>20.897044520773321</v>
      </c>
      <c r="P86" s="262">
        <v>18.73010079838161</v>
      </c>
      <c r="Q86" s="262">
        <v>21.362028317325649</v>
      </c>
      <c r="R86" s="262">
        <v>21.59432794429615</v>
      </c>
      <c r="S86" s="262">
        <v>24.72370698163801</v>
      </c>
      <c r="T86" s="262">
        <v>23.573703468099549</v>
      </c>
      <c r="U86" s="262">
        <v>24.667432051899301</v>
      </c>
      <c r="V86" s="262">
        <v>28.583810503985021</v>
      </c>
      <c r="W86" s="262">
        <v>21.578412857171191</v>
      </c>
      <c r="X86" s="262">
        <v>22.751123425695731</v>
      </c>
      <c r="Y86" s="262">
        <v>21.6273037233784</v>
      </c>
      <c r="DA86" s="72" t="s">
        <v>1201</v>
      </c>
    </row>
    <row r="87" spans="1:105" ht="12" customHeight="1" x14ac:dyDescent="0.25">
      <c r="A87" s="59" t="s">
        <v>28</v>
      </c>
      <c r="B87" s="230">
        <v>42.28990166573336</v>
      </c>
      <c r="C87" s="230">
        <v>30.045739437480389</v>
      </c>
      <c r="D87" s="230">
        <v>12.9664722836892</v>
      </c>
      <c r="E87" s="230">
        <v>17.611377475877379</v>
      </c>
      <c r="F87" s="230">
        <v>11.0535120643817</v>
      </c>
      <c r="G87" s="230">
        <v>10.89382643149546</v>
      </c>
      <c r="H87" s="230">
        <v>14.45457308329666</v>
      </c>
      <c r="I87" s="230">
        <v>15.949802631838519</v>
      </c>
      <c r="J87" s="230">
        <v>19.481501399909629</v>
      </c>
      <c r="K87" s="230">
        <v>24.77676485577031</v>
      </c>
      <c r="L87" s="230">
        <v>11.583159212567811</v>
      </c>
      <c r="M87" s="230">
        <v>11.30267146163947</v>
      </c>
      <c r="N87" s="230">
        <v>10.401275270077891</v>
      </c>
      <c r="O87" s="230">
        <v>11.140144235168149</v>
      </c>
      <c r="P87" s="230">
        <v>10.13504584582075</v>
      </c>
      <c r="Q87" s="230">
        <v>11.03441818788056</v>
      </c>
      <c r="R87" s="230">
        <v>11.91675423323905</v>
      </c>
      <c r="S87" s="230">
        <v>14.116741034166431</v>
      </c>
      <c r="T87" s="230">
        <v>13.439923273180289</v>
      </c>
      <c r="U87" s="230">
        <v>12.503526185781141</v>
      </c>
      <c r="V87" s="230">
        <v>13.17872548067915</v>
      </c>
      <c r="W87" s="230">
        <v>10.05550535910402</v>
      </c>
      <c r="X87" s="230">
        <v>10.034576574477249</v>
      </c>
      <c r="Y87" s="230">
        <v>12.088596701315399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0.17636555068742299</v>
      </c>
      <c r="Q88" s="295">
        <v>0.13530492857388629</v>
      </c>
      <c r="R88" s="295">
        <v>0.20597035092182589</v>
      </c>
      <c r="S88" s="295">
        <v>0.39297337369346658</v>
      </c>
      <c r="T88" s="295">
        <v>0.33214423878002958</v>
      </c>
      <c r="U88" s="295">
        <v>0.35306866794221908</v>
      </c>
      <c r="V88" s="295">
        <v>0.26265000741362721</v>
      </c>
      <c r="W88" s="295">
        <v>0.24937056418193759</v>
      </c>
      <c r="X88" s="295">
        <v>0.1636341741164061</v>
      </c>
      <c r="Y88" s="295">
        <v>0.27505973170973669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0</v>
      </c>
      <c r="U89" s="295">
        <v>0</v>
      </c>
      <c r="V89" s="295">
        <v>0</v>
      </c>
      <c r="W89" s="295">
        <v>0</v>
      </c>
      <c r="X89" s="295">
        <v>0</v>
      </c>
      <c r="Y89" s="295">
        <v>0</v>
      </c>
      <c r="DA89" s="122" t="s">
        <v>1204</v>
      </c>
    </row>
    <row r="90" spans="1:105" ht="12" customHeight="1" x14ac:dyDescent="0.25">
      <c r="A90" s="59" t="s">
        <v>32</v>
      </c>
      <c r="B90" s="295">
        <v>2.1992803330901158</v>
      </c>
      <c r="C90" s="295">
        <v>0.97860435275738167</v>
      </c>
      <c r="D90" s="295">
        <v>0.31309341359707932</v>
      </c>
      <c r="E90" s="295">
        <v>0.28950637082597042</v>
      </c>
      <c r="F90" s="295">
        <v>1.9449776719333409</v>
      </c>
      <c r="G90" s="295">
        <v>1.797867258696344</v>
      </c>
      <c r="H90" s="295">
        <v>0.87642539046995382</v>
      </c>
      <c r="I90" s="295">
        <v>1.3766944636061169</v>
      </c>
      <c r="J90" s="295">
        <v>1.631151543403766</v>
      </c>
      <c r="K90" s="295">
        <v>1.0202566728219009</v>
      </c>
      <c r="L90" s="295">
        <v>1.2151067403274269</v>
      </c>
      <c r="M90" s="295">
        <v>0.5282315769134085</v>
      </c>
      <c r="N90" s="295">
        <v>0.26406762809239609</v>
      </c>
      <c r="O90" s="295">
        <v>4.7136527438503828E-2</v>
      </c>
      <c r="P90" s="295">
        <v>4.9728805028652692E-2</v>
      </c>
      <c r="Q90" s="295">
        <v>0.1144550830837494</v>
      </c>
      <c r="R90" s="295">
        <v>0.1161526089732566</v>
      </c>
      <c r="S90" s="295">
        <v>9.4974912149151727E-2</v>
      </c>
      <c r="T90" s="295">
        <v>4.682642394533184E-2</v>
      </c>
      <c r="U90" s="295">
        <v>0</v>
      </c>
      <c r="V90" s="295">
        <v>5.5548143792799362E-2</v>
      </c>
      <c r="W90" s="295">
        <v>8.4376805345013031E-2</v>
      </c>
      <c r="X90" s="295">
        <v>9.2278020383712675E-2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7.7903688580494448</v>
      </c>
      <c r="C91" s="295">
        <v>9.7131304281697926</v>
      </c>
      <c r="D91" s="295">
        <v>4.0000767957767156</v>
      </c>
      <c r="E91" s="295">
        <v>4.0463611387947083</v>
      </c>
      <c r="F91" s="295">
        <v>2.1940905680464402</v>
      </c>
      <c r="G91" s="295">
        <v>2.776323817006022</v>
      </c>
      <c r="H91" s="295">
        <v>3.7956522951237841</v>
      </c>
      <c r="I91" s="295">
        <v>7.0581391192756966</v>
      </c>
      <c r="J91" s="295">
        <v>5.5733519569949603</v>
      </c>
      <c r="K91" s="295">
        <v>4.306420255937641</v>
      </c>
      <c r="L91" s="295">
        <v>6.7446916472312628</v>
      </c>
      <c r="M91" s="295">
        <v>7.0449726209548427</v>
      </c>
      <c r="N91" s="295">
        <v>8.7807703080344108</v>
      </c>
      <c r="O91" s="295">
        <v>9.7097637581666678</v>
      </c>
      <c r="P91" s="295">
        <v>8.3689605968447918</v>
      </c>
      <c r="Q91" s="295">
        <v>10.07785011778746</v>
      </c>
      <c r="R91" s="295">
        <v>9.3554507511620191</v>
      </c>
      <c r="S91" s="295">
        <v>10.119017661628961</v>
      </c>
      <c r="T91" s="295">
        <v>9.7548095321939012</v>
      </c>
      <c r="U91" s="295">
        <v>11.81083719817595</v>
      </c>
      <c r="V91" s="295">
        <v>15.08688687209945</v>
      </c>
      <c r="W91" s="295">
        <v>11.18916012854022</v>
      </c>
      <c r="X91" s="295">
        <v>12.46063465671836</v>
      </c>
      <c r="Y91" s="295">
        <v>9.2636472903532692</v>
      </c>
      <c r="DA91" s="122" t="s">
        <v>1206</v>
      </c>
    </row>
    <row r="92" spans="1:105" ht="12" customHeight="1" x14ac:dyDescent="0.25">
      <c r="A92" s="60" t="s">
        <v>1019</v>
      </c>
      <c r="B92" s="262">
        <v>0.15325880721293211</v>
      </c>
      <c r="C92" s="262">
        <v>0.41250697323988428</v>
      </c>
      <c r="D92" s="262">
        <v>0.13101878717530921</v>
      </c>
      <c r="E92" s="262">
        <v>0.1200688167149918</v>
      </c>
      <c r="F92" s="262">
        <v>4.0046736933607087E-2</v>
      </c>
      <c r="G92" s="262">
        <v>4.7083264814243221E-2</v>
      </c>
      <c r="H92" s="262">
        <v>7.5219249394040025E-2</v>
      </c>
      <c r="I92" s="262">
        <v>0.24800614268885601</v>
      </c>
      <c r="J92" s="262">
        <v>0.26954379955793789</v>
      </c>
      <c r="K92" s="262">
        <v>0.12833204991130159</v>
      </c>
      <c r="L92" s="262">
        <v>0.63589868278122375</v>
      </c>
      <c r="M92" s="262">
        <v>0.77138957384036022</v>
      </c>
      <c r="N92" s="262">
        <v>0.8088530535742342</v>
      </c>
      <c r="O92" s="262">
        <v>0.73847160686730418</v>
      </c>
      <c r="P92" s="262">
        <v>1.225346430271707</v>
      </c>
      <c r="Q92" s="262">
        <v>1.264386732870129</v>
      </c>
      <c r="R92" s="262">
        <v>1.0637619248236949</v>
      </c>
      <c r="S92" s="262">
        <v>0.63390800755399657</v>
      </c>
      <c r="T92" s="262">
        <v>0.58042504330846567</v>
      </c>
      <c r="U92" s="262">
        <v>0.62344512447922518</v>
      </c>
      <c r="V92" s="262">
        <v>0.47858937088984571</v>
      </c>
      <c r="W92" s="262">
        <v>0.43981009550382599</v>
      </c>
      <c r="X92" s="262">
        <v>0.50524116992166335</v>
      </c>
      <c r="Y92" s="262">
        <v>0.64647570121601972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11.229745303754218</v>
      </c>
      <c r="C93" s="261">
        <f t="shared" si="3"/>
        <v>10.199399628555415</v>
      </c>
      <c r="D93" s="261">
        <f t="shared" si="3"/>
        <v>4.1884555124164944</v>
      </c>
      <c r="E93" s="261">
        <f t="shared" si="3"/>
        <v>5.0631586376700657</v>
      </c>
      <c r="F93" s="261">
        <f t="shared" si="3"/>
        <v>3.2343296455121968</v>
      </c>
      <c r="G93" s="261">
        <f t="shared" si="3"/>
        <v>3.4266502265302563</v>
      </c>
      <c r="H93" s="261">
        <f t="shared" si="3"/>
        <v>4.3589247384844221</v>
      </c>
      <c r="I93" s="261">
        <f t="shared" si="3"/>
        <v>6.209761971376154</v>
      </c>
      <c r="J93" s="261">
        <f t="shared" si="3"/>
        <v>6.709764993147397</v>
      </c>
      <c r="K93" s="261">
        <f t="shared" si="3"/>
        <v>6.8030130840281888</v>
      </c>
      <c r="L93" s="261">
        <f t="shared" si="3"/>
        <v>6.1174775113117823</v>
      </c>
      <c r="M93" s="261">
        <f t="shared" si="3"/>
        <v>6.1947510864193962</v>
      </c>
      <c r="N93" s="261">
        <f t="shared" si="3"/>
        <v>6.3838594856407873</v>
      </c>
      <c r="O93" s="261">
        <f t="shared" si="3"/>
        <v>6.7434875022854026</v>
      </c>
      <c r="P93" s="261">
        <f t="shared" si="3"/>
        <v>7.0927636155610632</v>
      </c>
      <c r="Q93" s="261">
        <f t="shared" si="3"/>
        <v>7.9755330346204278</v>
      </c>
      <c r="R93" s="261">
        <f t="shared" si="3"/>
        <v>7.8235716410382938</v>
      </c>
      <c r="S93" s="261">
        <f t="shared" si="3"/>
        <v>7.9732037074400486</v>
      </c>
      <c r="T93" s="261">
        <f t="shared" si="3"/>
        <v>7.5356609182995014</v>
      </c>
      <c r="U93" s="261">
        <f t="shared" si="3"/>
        <v>7.9237523693168201</v>
      </c>
      <c r="V93" s="261">
        <f t="shared" si="3"/>
        <v>8.7097480450212181</v>
      </c>
      <c r="W93" s="261">
        <f t="shared" si="3"/>
        <v>6.7211126257198588</v>
      </c>
      <c r="X93" s="261">
        <f t="shared" si="3"/>
        <v>7.2673802739880529</v>
      </c>
      <c r="Y93" s="261">
        <f t="shared" si="3"/>
        <v>7.2862504456671058</v>
      </c>
      <c r="DA93" s="70"/>
    </row>
    <row r="94" spans="1:105" ht="12" customHeight="1" x14ac:dyDescent="0.25">
      <c r="A94" s="60" t="s">
        <v>1022</v>
      </c>
      <c r="B94" s="262">
        <v>7.0774130444096022</v>
      </c>
      <c r="C94" s="262">
        <v>5.3389044982009599</v>
      </c>
      <c r="D94" s="262">
        <v>2.3767808353482129</v>
      </c>
      <c r="E94" s="262">
        <v>2.9417311289357362</v>
      </c>
      <c r="F94" s="262">
        <v>2.0767394198014379</v>
      </c>
      <c r="G94" s="262">
        <v>2.2512710701851022</v>
      </c>
      <c r="H94" s="262">
        <v>2.7954054276859241</v>
      </c>
      <c r="I94" s="262">
        <v>3.491930825172068</v>
      </c>
      <c r="J94" s="262">
        <v>3.3583436228247279</v>
      </c>
      <c r="K94" s="262">
        <v>3.9335429315512132</v>
      </c>
      <c r="L94" s="262">
        <v>2.2617468297657122</v>
      </c>
      <c r="M94" s="262">
        <v>2.1119926191272351</v>
      </c>
      <c r="N94" s="262">
        <v>2.410169160290589</v>
      </c>
      <c r="O94" s="262">
        <v>2.8176202920565272</v>
      </c>
      <c r="P94" s="262">
        <v>2.0641102540975291</v>
      </c>
      <c r="Q94" s="262">
        <v>2.5608939928347958</v>
      </c>
      <c r="R94" s="262">
        <v>2.6801284635842508</v>
      </c>
      <c r="S94" s="262">
        <v>3.7037845743725959</v>
      </c>
      <c r="T94" s="262">
        <v>3.565970533341797</v>
      </c>
      <c r="U94" s="262">
        <v>3.9441761322112319</v>
      </c>
      <c r="V94" s="262">
        <v>5.140031853551398</v>
      </c>
      <c r="W94" s="262">
        <v>3.7041966967188951</v>
      </c>
      <c r="X94" s="262">
        <v>3.9636877312063219</v>
      </c>
      <c r="Y94" s="262">
        <v>3.222893629571836</v>
      </c>
      <c r="DA94" s="72" t="s">
        <v>1208</v>
      </c>
    </row>
    <row r="95" spans="1:105" ht="12" customHeight="1" x14ac:dyDescent="0.25">
      <c r="A95" s="60" t="s">
        <v>1024</v>
      </c>
      <c r="B95" s="262">
        <v>2.3061291984887262</v>
      </c>
      <c r="C95" s="262">
        <v>1.853991512983707</v>
      </c>
      <c r="D95" s="262">
        <v>0.77940804975190403</v>
      </c>
      <c r="E95" s="262">
        <v>0.96396729887259269</v>
      </c>
      <c r="F95" s="262">
        <v>0.654979102803669</v>
      </c>
      <c r="G95" s="262">
        <v>0.66913299178039853</v>
      </c>
      <c r="H95" s="262">
        <v>0.82896335856901404</v>
      </c>
      <c r="I95" s="262">
        <v>1.0908768254494821</v>
      </c>
      <c r="J95" s="262">
        <v>1.197769455682272</v>
      </c>
      <c r="K95" s="262">
        <v>1.3129532302390261</v>
      </c>
      <c r="L95" s="262">
        <v>1.028200036332036</v>
      </c>
      <c r="M95" s="262">
        <v>1.0163898923264401</v>
      </c>
      <c r="N95" s="262">
        <v>1.029797182004234</v>
      </c>
      <c r="O95" s="262">
        <v>1.0843839017276791</v>
      </c>
      <c r="P95" s="262">
        <v>1.0072275988284241</v>
      </c>
      <c r="Q95" s="262">
        <v>1.126397999283016</v>
      </c>
      <c r="R95" s="262">
        <v>1.1001221792860949</v>
      </c>
      <c r="S95" s="262">
        <v>1.1928186286701139</v>
      </c>
      <c r="T95" s="262">
        <v>1.156218348257898</v>
      </c>
      <c r="U95" s="262">
        <v>1.2189262031119581</v>
      </c>
      <c r="V95" s="262">
        <v>1.407661229668342</v>
      </c>
      <c r="W95" s="262">
        <v>1.08628504409619</v>
      </c>
      <c r="X95" s="262">
        <v>1.165571403543082</v>
      </c>
      <c r="Y95" s="262">
        <v>1.0810407287937509</v>
      </c>
      <c r="DA95" s="72" t="s">
        <v>1209</v>
      </c>
    </row>
    <row r="96" spans="1:105" ht="12" customHeight="1" x14ac:dyDescent="0.25">
      <c r="A96" s="64" t="s">
        <v>28</v>
      </c>
      <c r="B96" s="229">
        <v>1.313239175021391</v>
      </c>
      <c r="C96" s="229">
        <v>0.86810950069749238</v>
      </c>
      <c r="D96" s="229">
        <v>0.38413914350342659</v>
      </c>
      <c r="E96" s="229">
        <v>0.56403707226376021</v>
      </c>
      <c r="F96" s="229">
        <v>0.36939763012622268</v>
      </c>
      <c r="G96" s="229">
        <v>0.36152748917259259</v>
      </c>
      <c r="H96" s="229">
        <v>0.48044629325760868</v>
      </c>
      <c r="I96" s="229">
        <v>0.48918655177587622</v>
      </c>
      <c r="J96" s="229">
        <v>0.58495503758073486</v>
      </c>
      <c r="K96" s="229">
        <v>0.7910362178305278</v>
      </c>
      <c r="L96" s="229">
        <v>0.2256923609538227</v>
      </c>
      <c r="M96" s="229">
        <v>0.20894776395033091</v>
      </c>
      <c r="N96" s="229">
        <v>0.19978983702990721</v>
      </c>
      <c r="O96" s="229">
        <v>0.22312828397549639</v>
      </c>
      <c r="P96" s="229">
        <v>0.19356940759820629</v>
      </c>
      <c r="Q96" s="229">
        <v>0.21997529108236219</v>
      </c>
      <c r="R96" s="229">
        <v>0.2587298523561643</v>
      </c>
      <c r="S96" s="229">
        <v>0.34292949836767028</v>
      </c>
      <c r="T96" s="229">
        <v>0.30969030020354171</v>
      </c>
      <c r="U96" s="229">
        <v>0.28061046441184029</v>
      </c>
      <c r="V96" s="229">
        <v>0.29126607201955629</v>
      </c>
      <c r="W96" s="229">
        <v>0.21037907808670289</v>
      </c>
      <c r="X96" s="229">
        <v>0.1995712432763698</v>
      </c>
      <c r="Y96" s="229">
        <v>0.26520508965358508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3.518552760430243E-3</v>
      </c>
      <c r="Q98" s="229">
        <v>2.8209631903187392E-3</v>
      </c>
      <c r="R98" s="229">
        <v>4.6799402672406676E-3</v>
      </c>
      <c r="S98" s="229">
        <v>9.9903468082787449E-3</v>
      </c>
      <c r="T98" s="229">
        <v>8.0094847807064152E-3</v>
      </c>
      <c r="U98" s="229">
        <v>8.2923490902803744E-3</v>
      </c>
      <c r="V98" s="229">
        <v>6.0749253828788416E-3</v>
      </c>
      <c r="W98" s="229">
        <v>5.4599777981144734E-3</v>
      </c>
      <c r="X98" s="229">
        <v>3.405806447991688E-3</v>
      </c>
      <c r="Y98" s="229">
        <v>6.3150969708217382E-3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DA99" s="73" t="s">
        <v>1213</v>
      </c>
    </row>
    <row r="100" spans="1:105" ht="12" customHeight="1" x14ac:dyDescent="0.25">
      <c r="A100" s="64" t="s">
        <v>32</v>
      </c>
      <c r="B100" s="229">
        <v>6.8141853823913398E-2</v>
      </c>
      <c r="C100" s="229">
        <v>2.821142056918929E-2</v>
      </c>
      <c r="D100" s="229">
        <v>9.2547961862281224E-3</v>
      </c>
      <c r="E100" s="229">
        <v>9.2512123286782183E-3</v>
      </c>
      <c r="F100" s="229">
        <v>6.4853681588754306E-2</v>
      </c>
      <c r="G100" s="229">
        <v>5.953120817768974E-2</v>
      </c>
      <c r="H100" s="229">
        <v>2.9065696085250111E-2</v>
      </c>
      <c r="I100" s="229">
        <v>4.2129175675314857E-2</v>
      </c>
      <c r="J100" s="229">
        <v>4.8933403872417749E-2</v>
      </c>
      <c r="K100" s="229">
        <v>3.259930014488345E-2</v>
      </c>
      <c r="L100" s="229">
        <v>2.3743187114649358E-2</v>
      </c>
      <c r="M100" s="229">
        <v>9.8109961414125525E-3</v>
      </c>
      <c r="N100" s="229">
        <v>5.1044678505102756E-3</v>
      </c>
      <c r="O100" s="229">
        <v>9.5151061781771531E-4</v>
      </c>
      <c r="P100" s="229">
        <v>9.5849492489122215E-4</v>
      </c>
      <c r="Q100" s="229">
        <v>2.305421682100258E-3</v>
      </c>
      <c r="R100" s="229">
        <v>2.5497409306408959E-3</v>
      </c>
      <c r="S100" s="229">
        <v>2.33269428512319E-3</v>
      </c>
      <c r="T100" s="229">
        <v>1.090938666550199E-3</v>
      </c>
      <c r="U100" s="229">
        <v>0</v>
      </c>
      <c r="V100" s="229">
        <v>1.2412651638161181E-3</v>
      </c>
      <c r="W100" s="229">
        <v>1.7848439544147379E-3</v>
      </c>
      <c r="X100" s="229">
        <v>1.8555630214069389E-3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0.171463602399444</v>
      </c>
      <c r="M101" s="229">
        <v>0.16127345303485099</v>
      </c>
      <c r="N101" s="229">
        <v>0.14942200486207821</v>
      </c>
      <c r="O101" s="229">
        <v>0.1230151369901307</v>
      </c>
      <c r="P101" s="229">
        <v>0.1217550269256765</v>
      </c>
      <c r="Q101" s="229">
        <v>9.6623352141579036E-2</v>
      </c>
      <c r="R101" s="229">
        <v>2.344129397086572E-2</v>
      </c>
      <c r="S101" s="229">
        <v>6.7697849240040256E-2</v>
      </c>
      <c r="T101" s="229">
        <v>8.8345943990990036E-2</v>
      </c>
      <c r="U101" s="229">
        <v>0.14567299192336741</v>
      </c>
      <c r="V101" s="229">
        <v>0.23117373022923371</v>
      </c>
      <c r="W101" s="229">
        <v>0.19562160181551169</v>
      </c>
      <c r="X101" s="229">
        <v>0.25053924953820922</v>
      </c>
      <c r="Y101" s="229">
        <v>0.18349332562377391</v>
      </c>
      <c r="DA101" s="73" t="s">
        <v>1215</v>
      </c>
    </row>
    <row r="102" spans="1:105" ht="12" customHeight="1" x14ac:dyDescent="0.25">
      <c r="A102" s="64" t="s">
        <v>35</v>
      </c>
      <c r="B102" s="229">
        <v>0.25071983601547843</v>
      </c>
      <c r="C102" s="229">
        <v>0.29085353914483852</v>
      </c>
      <c r="D102" s="229">
        <v>0.1228170259333472</v>
      </c>
      <c r="E102" s="229">
        <v>0.13430818637356429</v>
      </c>
      <c r="F102" s="229">
        <v>7.5992701800693008E-2</v>
      </c>
      <c r="G102" s="229">
        <v>9.5489256509856152E-2</v>
      </c>
      <c r="H102" s="229">
        <v>0.1307523547683844</v>
      </c>
      <c r="I102" s="229">
        <v>0.2243535417635916</v>
      </c>
      <c r="J102" s="229">
        <v>0.17387653463011221</v>
      </c>
      <c r="K102" s="229">
        <v>0.1431795773604112</v>
      </c>
      <c r="L102" s="229">
        <v>0.13713632862430111</v>
      </c>
      <c r="M102" s="229">
        <v>0.13615509241616849</v>
      </c>
      <c r="N102" s="229">
        <v>0.1766175105259562</v>
      </c>
      <c r="O102" s="229">
        <v>0.20395321304487801</v>
      </c>
      <c r="P102" s="229">
        <v>0.16784915193148131</v>
      </c>
      <c r="Q102" s="229">
        <v>0.21122679881473011</v>
      </c>
      <c r="R102" s="229">
        <v>0.21369661222813141</v>
      </c>
      <c r="S102" s="229">
        <v>0.25861464375858628</v>
      </c>
      <c r="T102" s="229">
        <v>0.23647975677348729</v>
      </c>
      <c r="U102" s="229">
        <v>0.2788665347812776</v>
      </c>
      <c r="V102" s="229">
        <v>0.35080072617401731</v>
      </c>
      <c r="W102" s="229">
        <v>0.24628643781069171</v>
      </c>
      <c r="X102" s="229">
        <v>0.26072545654346679</v>
      </c>
      <c r="Y102" s="229">
        <v>0.21381212956049769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3.1897240520788002E-3</v>
      </c>
      <c r="E103" s="229">
        <v>3.1005048638014432E-3</v>
      </c>
      <c r="F103" s="229">
        <v>6.3110274200791976E-4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6.4794287846860796E-2</v>
      </c>
      <c r="M103" s="229">
        <v>7.8641716227469696E-2</v>
      </c>
      <c r="N103" s="229">
        <v>7.1026801810806492E-2</v>
      </c>
      <c r="O103" s="229">
        <v>7.5912905472293166E-2</v>
      </c>
      <c r="P103" s="229">
        <v>7.1219805036143322E-2</v>
      </c>
      <c r="Q103" s="229">
        <v>8.6429613700778771E-2</v>
      </c>
      <c r="R103" s="229">
        <v>9.0867629471120481E-2</v>
      </c>
      <c r="S103" s="229">
        <v>7.891631160192579E-2</v>
      </c>
      <c r="T103" s="229">
        <v>8.4267766978386921E-2</v>
      </c>
      <c r="U103" s="229">
        <v>7.356150239001133E-2</v>
      </c>
      <c r="V103" s="229">
        <v>7.2886365176066004E-2</v>
      </c>
      <c r="W103" s="229">
        <v>6.8598111181006602E-2</v>
      </c>
      <c r="X103" s="229">
        <v>7.62780017362642E-2</v>
      </c>
      <c r="Y103" s="229">
        <v>7.3795575725212476E-2</v>
      </c>
      <c r="DA103" s="73" t="s">
        <v>1217</v>
      </c>
    </row>
    <row r="104" spans="1:105" ht="12" customHeight="1" x14ac:dyDescent="0.25">
      <c r="A104" s="64" t="s">
        <v>38</v>
      </c>
      <c r="B104" s="229">
        <v>1.4989078989332799E-2</v>
      </c>
      <c r="C104" s="229">
        <v>4.0947799183527873E-2</v>
      </c>
      <c r="D104" s="229">
        <v>7.7254776958418656E-3</v>
      </c>
      <c r="E104" s="229">
        <v>9.6010509355600338E-3</v>
      </c>
      <c r="F104" s="229">
        <v>3.0005099174045752E-3</v>
      </c>
      <c r="G104" s="229">
        <v>2.6588294385112539E-3</v>
      </c>
      <c r="H104" s="229">
        <v>3.346760991264098E-3</v>
      </c>
      <c r="I104" s="229">
        <v>1.055239775529832E-2</v>
      </c>
      <c r="J104" s="229">
        <v>1.1770859866340549E-2</v>
      </c>
      <c r="K104" s="229">
        <v>7.9990857460474005E-3</v>
      </c>
      <c r="L104" s="229">
        <v>4.8779990521825734E-3</v>
      </c>
      <c r="M104" s="229">
        <v>7.4446624606485344E-3</v>
      </c>
      <c r="N104" s="229">
        <v>7.6186182739401264E-3</v>
      </c>
      <c r="O104" s="229">
        <v>1.04348380846118E-2</v>
      </c>
      <c r="P104" s="229">
        <v>6.8717625592013727E-3</v>
      </c>
      <c r="Q104" s="229">
        <v>8.1843724547801082E-3</v>
      </c>
      <c r="R104" s="229">
        <v>1.0281729392302369E-2</v>
      </c>
      <c r="S104" s="229">
        <v>7.868185188923656E-3</v>
      </c>
      <c r="T104" s="229">
        <v>7.3061222916112169E-3</v>
      </c>
      <c r="U104" s="229">
        <v>7.105825197350351E-3</v>
      </c>
      <c r="V104" s="229">
        <v>7.7103459967017918E-3</v>
      </c>
      <c r="W104" s="229">
        <v>6.6274660215629366E-3</v>
      </c>
      <c r="X104" s="229">
        <v>6.4505474886982243E-3</v>
      </c>
      <c r="Y104" s="229">
        <v>8.5905415398830533E-3</v>
      </c>
      <c r="DA104" s="73" t="s">
        <v>1218</v>
      </c>
    </row>
    <row r="105" spans="1:105" ht="12" customHeight="1" x14ac:dyDescent="0.25">
      <c r="A105" s="64" t="s">
        <v>39</v>
      </c>
      <c r="B105" s="229">
        <v>0.65903925463861102</v>
      </c>
      <c r="C105" s="229">
        <v>0.62586925338865862</v>
      </c>
      <c r="D105" s="229">
        <v>0.25228188238098148</v>
      </c>
      <c r="E105" s="229">
        <v>0.24366927210722841</v>
      </c>
      <c r="F105" s="229">
        <v>0.1411034766285866</v>
      </c>
      <c r="G105" s="229">
        <v>0.1499262084817487</v>
      </c>
      <c r="H105" s="229">
        <v>0.18535225346650669</v>
      </c>
      <c r="I105" s="229">
        <v>0.32465515847940141</v>
      </c>
      <c r="J105" s="229">
        <v>0.37823361973266678</v>
      </c>
      <c r="K105" s="229">
        <v>0.33813904915715609</v>
      </c>
      <c r="L105" s="229">
        <v>0.40049227034077561</v>
      </c>
      <c r="M105" s="229">
        <v>0.41411620809555871</v>
      </c>
      <c r="N105" s="229">
        <v>0.42021794165103571</v>
      </c>
      <c r="O105" s="229">
        <v>0.44698801354245121</v>
      </c>
      <c r="P105" s="229">
        <v>0.44148539709239432</v>
      </c>
      <c r="Q105" s="229">
        <v>0.49883218621636671</v>
      </c>
      <c r="R105" s="229">
        <v>0.49587538066962961</v>
      </c>
      <c r="S105" s="229">
        <v>0.42446909941956601</v>
      </c>
      <c r="T105" s="229">
        <v>0.42102803457262389</v>
      </c>
      <c r="U105" s="229">
        <v>0.42481653531783059</v>
      </c>
      <c r="V105" s="229">
        <v>0.44650779952607128</v>
      </c>
      <c r="W105" s="229">
        <v>0.35152752742818538</v>
      </c>
      <c r="X105" s="229">
        <v>0.36674553549067479</v>
      </c>
      <c r="Y105" s="229">
        <v>0.32982896971997677</v>
      </c>
      <c r="DA105" s="73" t="s">
        <v>1219</v>
      </c>
    </row>
    <row r="106" spans="1:105" ht="12" customHeight="1" x14ac:dyDescent="0.25">
      <c r="A106" s="60" t="s">
        <v>1036</v>
      </c>
      <c r="B106" s="262">
        <v>1.846203060855889</v>
      </c>
      <c r="C106" s="262">
        <v>3.0065036173707478</v>
      </c>
      <c r="D106" s="262">
        <v>1.032266627316377</v>
      </c>
      <c r="E106" s="262">
        <v>1.157460209861737</v>
      </c>
      <c r="F106" s="262">
        <v>0.50261112290708965</v>
      </c>
      <c r="G106" s="262">
        <v>0.50624616456475546</v>
      </c>
      <c r="H106" s="262">
        <v>0.73455595222948378</v>
      </c>
      <c r="I106" s="262">
        <v>1.626954320754604</v>
      </c>
      <c r="J106" s="262">
        <v>2.1536519146403972</v>
      </c>
      <c r="K106" s="262">
        <v>1.5565169222379489</v>
      </c>
      <c r="L106" s="262">
        <v>2.8275306452140341</v>
      </c>
      <c r="M106" s="262">
        <v>3.066368574965721</v>
      </c>
      <c r="N106" s="262">
        <v>2.9438931433459641</v>
      </c>
      <c r="O106" s="262">
        <v>2.8414833085011968</v>
      </c>
      <c r="P106" s="262">
        <v>4.0214257626351104</v>
      </c>
      <c r="Q106" s="262">
        <v>4.2882410425026158</v>
      </c>
      <c r="R106" s="262">
        <v>4.0433209981679479</v>
      </c>
      <c r="S106" s="262">
        <v>3.076600504397339</v>
      </c>
      <c r="T106" s="262">
        <v>2.8134720366998058</v>
      </c>
      <c r="U106" s="262">
        <v>2.7606500339936302</v>
      </c>
      <c r="V106" s="262">
        <v>2.162054961801477</v>
      </c>
      <c r="W106" s="262">
        <v>1.9306308849047731</v>
      </c>
      <c r="X106" s="262">
        <v>2.138121139238649</v>
      </c>
      <c r="Y106" s="262">
        <v>2.9823160873015189</v>
      </c>
      <c r="DA106" s="72" t="s">
        <v>1220</v>
      </c>
    </row>
    <row r="107" spans="1:105" ht="12" customHeight="1" x14ac:dyDescent="0.25">
      <c r="A107" s="132" t="s">
        <v>1038</v>
      </c>
      <c r="B107" s="316">
        <v>2.8127667619269472</v>
      </c>
      <c r="C107" s="316">
        <v>3.322789329818483</v>
      </c>
      <c r="D107" s="316">
        <v>1.280600790055709</v>
      </c>
      <c r="E107" s="316">
        <v>1.4745006045799429</v>
      </c>
      <c r="F107" s="316">
        <v>0.79314447175006952</v>
      </c>
      <c r="G107" s="316">
        <v>0.84963263257404542</v>
      </c>
      <c r="H107" s="316">
        <v>1.153105067124637</v>
      </c>
      <c r="I107" s="316">
        <v>2.0127582693630299</v>
      </c>
      <c r="J107" s="316">
        <v>2.185401159310028</v>
      </c>
      <c r="K107" s="316">
        <v>1.8491377503591071</v>
      </c>
      <c r="L107" s="316">
        <v>2.2122983892301962</v>
      </c>
      <c r="M107" s="316">
        <v>2.2917258877994628</v>
      </c>
      <c r="N107" s="316">
        <v>2.3879183392587162</v>
      </c>
      <c r="O107" s="316">
        <v>2.4420805904732288</v>
      </c>
      <c r="P107" s="316">
        <v>2.6827921647231019</v>
      </c>
      <c r="Q107" s="316">
        <v>2.953489227683614</v>
      </c>
      <c r="R107" s="316">
        <v>2.834044858314972</v>
      </c>
      <c r="S107" s="316">
        <v>2.6682722947928679</v>
      </c>
      <c r="T107" s="316">
        <v>2.4862570766052738</v>
      </c>
      <c r="U107" s="316">
        <v>2.609924019916039</v>
      </c>
      <c r="V107" s="316">
        <v>2.617979630907906</v>
      </c>
      <c r="W107" s="316">
        <v>2.0955467757381911</v>
      </c>
      <c r="X107" s="316">
        <v>2.2666437648596829</v>
      </c>
      <c r="Y107" s="316">
        <v>2.428678692189699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15.36777308833957</v>
      </c>
      <c r="C110" s="223">
        <v>15.240737666359751</v>
      </c>
      <c r="D110" s="223">
        <v>15.34285591809074</v>
      </c>
      <c r="E110" s="223">
        <v>15.932605674800101</v>
      </c>
      <c r="F110" s="223">
        <v>16.415756749762899</v>
      </c>
      <c r="G110" s="223">
        <v>19.188628583523201</v>
      </c>
      <c r="H110" s="223">
        <v>20.330429020804019</v>
      </c>
      <c r="I110" s="223">
        <v>19.6603522197512</v>
      </c>
      <c r="J110" s="223">
        <v>18.49702508639098</v>
      </c>
      <c r="K110" s="223">
        <v>20.09507529053478</v>
      </c>
      <c r="L110" s="223">
        <v>24.005934775833129</v>
      </c>
      <c r="M110" s="223">
        <v>22.55022493234598</v>
      </c>
      <c r="N110" s="223">
        <v>23.255622274567109</v>
      </c>
      <c r="O110" s="223">
        <v>23.2915711214307</v>
      </c>
      <c r="P110" s="223">
        <v>25.570386423423511</v>
      </c>
      <c r="Q110" s="223">
        <v>18.236938914896001</v>
      </c>
      <c r="R110" s="223">
        <v>20.04015859423054</v>
      </c>
      <c r="S110" s="223">
        <v>20.155897699432352</v>
      </c>
      <c r="T110" s="223">
        <v>21.76694891652205</v>
      </c>
      <c r="U110" s="223">
        <v>22.596033838783558</v>
      </c>
      <c r="V110" s="223">
        <v>22.422294861245369</v>
      </c>
      <c r="W110" s="223">
        <v>23.889017315041929</v>
      </c>
      <c r="X110" s="223">
        <v>25.4845450408068</v>
      </c>
      <c r="Y110" s="223">
        <v>26.697882177995229</v>
      </c>
      <c r="DA110" s="89" t="s">
        <v>1222</v>
      </c>
    </row>
    <row r="111" spans="1:105" ht="12" customHeight="1" x14ac:dyDescent="0.25">
      <c r="A111" s="55" t="s">
        <v>91</v>
      </c>
      <c r="B111" s="259">
        <v>2.8192305912826419E-2</v>
      </c>
      <c r="C111" s="259">
        <v>3.7965090891809182E-2</v>
      </c>
      <c r="D111" s="259">
        <v>3.5667422951980672E-2</v>
      </c>
      <c r="E111" s="259">
        <v>3.5187875794036247E-2</v>
      </c>
      <c r="F111" s="259">
        <v>2.998542847135939E-2</v>
      </c>
      <c r="G111" s="259">
        <v>3.6213287489190782E-2</v>
      </c>
      <c r="H111" s="259">
        <v>4.1336479706386493E-2</v>
      </c>
      <c r="I111" s="259">
        <v>4.9840444959736573E-2</v>
      </c>
      <c r="J111" s="259">
        <v>4.6827106989089713E-2</v>
      </c>
      <c r="K111" s="259">
        <v>4.1725736791936363E-2</v>
      </c>
      <c r="L111" s="259">
        <v>6.9878239369669498E-2</v>
      </c>
      <c r="M111" s="259">
        <v>6.7829839190275576E-2</v>
      </c>
      <c r="N111" s="259">
        <v>7.0992899898095319E-2</v>
      </c>
      <c r="O111" s="259">
        <v>6.9358623016996274E-2</v>
      </c>
      <c r="P111" s="259">
        <v>8.5276431592865229E-2</v>
      </c>
      <c r="Q111" s="259">
        <v>6.741089864786326E-2</v>
      </c>
      <c r="R111" s="259">
        <v>6.8822867028708559E-2</v>
      </c>
      <c r="S111" s="259">
        <v>6.1465284412186252E-2</v>
      </c>
      <c r="T111" s="259">
        <v>6.7299223684441661E-2</v>
      </c>
      <c r="U111" s="259">
        <v>7.2236483136897567E-2</v>
      </c>
      <c r="V111" s="259">
        <v>6.5961518477335959E-2</v>
      </c>
      <c r="W111" s="259">
        <v>7.0811960542645658E-2</v>
      </c>
      <c r="X111" s="259">
        <v>5.4937391247079949E-2</v>
      </c>
      <c r="Y111" s="259">
        <v>6.3931103020609892E-2</v>
      </c>
      <c r="DA111" s="67" t="s">
        <v>1223</v>
      </c>
    </row>
    <row r="112" spans="1:105" ht="12" customHeight="1" x14ac:dyDescent="0.25">
      <c r="A112" s="173" t="s">
        <v>92</v>
      </c>
      <c r="B112" s="224">
        <v>6.0630093574410827E-2</v>
      </c>
      <c r="C112" s="224">
        <v>8.1647348054781133E-2</v>
      </c>
      <c r="D112" s="224">
        <v>7.6706006164356105E-2</v>
      </c>
      <c r="E112" s="224">
        <v>7.567469680110589E-2</v>
      </c>
      <c r="F112" s="224">
        <v>6.4486365170299639E-2</v>
      </c>
      <c r="G112" s="224">
        <v>7.7879937025930102E-2</v>
      </c>
      <c r="H112" s="224">
        <v>8.889782341268887E-2</v>
      </c>
      <c r="I112" s="224">
        <v>0.10718636677123609</v>
      </c>
      <c r="J112" s="224">
        <v>0.1007059120082745</v>
      </c>
      <c r="K112" s="224">
        <v>8.9734955841457478E-2</v>
      </c>
      <c r="L112" s="224">
        <v>0.15027944875805971</v>
      </c>
      <c r="M112" s="224">
        <v>0.14587417964177959</v>
      </c>
      <c r="N112" s="224">
        <v>0.1526766266388308</v>
      </c>
      <c r="O112" s="224">
        <v>0.14916196698190459</v>
      </c>
      <c r="P112" s="224">
        <v>0.18339464828291921</v>
      </c>
      <c r="Q112" s="224">
        <v>0.14497321026498891</v>
      </c>
      <c r="R112" s="224">
        <v>0.14800977546541871</v>
      </c>
      <c r="S112" s="224">
        <v>0.13218663123945271</v>
      </c>
      <c r="T112" s="224">
        <v>0.144733043195892</v>
      </c>
      <c r="U112" s="224">
        <v>0.1553510644222916</v>
      </c>
      <c r="V112" s="224">
        <v>0.14185618764060029</v>
      </c>
      <c r="W112" s="224">
        <v>0.15228750025498231</v>
      </c>
      <c r="X112" s="224">
        <v>0.1181478089214784</v>
      </c>
      <c r="Y112" s="224">
        <v>0.13748959629057461</v>
      </c>
      <c r="DA112" s="177" t="s">
        <v>1224</v>
      </c>
    </row>
    <row r="113" spans="1:105" ht="12" customHeight="1" x14ac:dyDescent="0.25">
      <c r="A113" s="173" t="s">
        <v>93</v>
      </c>
      <c r="B113" s="224">
        <v>0.38999467416968608</v>
      </c>
      <c r="C113" s="224">
        <v>0.52518525082538192</v>
      </c>
      <c r="D113" s="224">
        <v>0.4934007539376733</v>
      </c>
      <c r="E113" s="224">
        <v>0.48676699938812279</v>
      </c>
      <c r="F113" s="224">
        <v>0.41479960676809469</v>
      </c>
      <c r="G113" s="224">
        <v>0.50095190150922397</v>
      </c>
      <c r="H113" s="224">
        <v>0.57182292871898777</v>
      </c>
      <c r="I113" s="224">
        <v>0.68946144925666797</v>
      </c>
      <c r="J113" s="224">
        <v>0.64777682212260668</v>
      </c>
      <c r="K113" s="224">
        <v>0.57720766704854054</v>
      </c>
      <c r="L113" s="224">
        <v>0.96665172685030021</v>
      </c>
      <c r="M113" s="224">
        <v>0.93831544378775011</v>
      </c>
      <c r="N113" s="224">
        <v>0.98207124134256663</v>
      </c>
      <c r="O113" s="224">
        <v>0.9594636801974068</v>
      </c>
      <c r="P113" s="224">
        <v>1.1796606583458711</v>
      </c>
      <c r="Q113" s="224">
        <v>0.93252008313723156</v>
      </c>
      <c r="R113" s="224">
        <v>0.95205236795027082</v>
      </c>
      <c r="S113" s="224">
        <v>0.85027218565231721</v>
      </c>
      <c r="T113" s="224">
        <v>0.93097524175011048</v>
      </c>
      <c r="U113" s="224">
        <v>0.99927419173332954</v>
      </c>
      <c r="V113" s="224">
        <v>0.91247026709520229</v>
      </c>
      <c r="W113" s="224">
        <v>0.97956823980763463</v>
      </c>
      <c r="X113" s="224">
        <v>0.759969406737667</v>
      </c>
      <c r="Y113" s="224">
        <v>0.88438277340371563</v>
      </c>
      <c r="DA113" s="177" t="s">
        <v>1225</v>
      </c>
    </row>
    <row r="114" spans="1:105" ht="12" customHeight="1" x14ac:dyDescent="0.25">
      <c r="A114" s="173" t="s">
        <v>94</v>
      </c>
      <c r="B114" s="224">
        <v>0.5438980671065381</v>
      </c>
      <c r="C114" s="224">
        <v>0.73243882985054032</v>
      </c>
      <c r="D114" s="224">
        <v>0.68811123369045357</v>
      </c>
      <c r="E114" s="224">
        <v>0.67885960407566104</v>
      </c>
      <c r="F114" s="224">
        <v>0.57849175719655288</v>
      </c>
      <c r="G114" s="224">
        <v>0.69864228665251427</v>
      </c>
      <c r="H114" s="224">
        <v>0.79748111001673772</v>
      </c>
      <c r="I114" s="224">
        <v>0.96154325797796325</v>
      </c>
      <c r="J114" s="224">
        <v>0.90340864838478707</v>
      </c>
      <c r="K114" s="224">
        <v>0.80499082479823725</v>
      </c>
      <c r="L114" s="224">
        <v>1.34812098887873</v>
      </c>
      <c r="M114" s="224">
        <v>1.3086023733501531</v>
      </c>
      <c r="N114" s="224">
        <v>1.3696254982567631</v>
      </c>
      <c r="O114" s="224">
        <v>1.338096327159686</v>
      </c>
      <c r="P114" s="224">
        <v>1.6451895228619959</v>
      </c>
      <c r="Q114" s="224">
        <v>1.3005199925773561</v>
      </c>
      <c r="R114" s="224">
        <v>1.327760292662491</v>
      </c>
      <c r="S114" s="224">
        <v>1.1858146506111791</v>
      </c>
      <c r="T114" s="224">
        <v>1.298365511246989</v>
      </c>
      <c r="U114" s="224">
        <v>1.3936172399029441</v>
      </c>
      <c r="V114" s="224">
        <v>1.2725579281868129</v>
      </c>
      <c r="W114" s="224">
        <v>1.3661347385439231</v>
      </c>
      <c r="X114" s="224">
        <v>1.059875733597514</v>
      </c>
      <c r="Y114" s="224">
        <v>1.2333862816478149</v>
      </c>
      <c r="DA114" s="177" t="s">
        <v>1226</v>
      </c>
    </row>
    <row r="115" spans="1:105" ht="12" customHeight="1" x14ac:dyDescent="0.25">
      <c r="A115" s="56" t="s">
        <v>95</v>
      </c>
      <c r="B115" s="260">
        <v>0.81252044851697736</v>
      </c>
      <c r="C115" s="260">
        <v>0.83756737727947494</v>
      </c>
      <c r="D115" s="260">
        <v>0.84578599919615494</v>
      </c>
      <c r="E115" s="260">
        <v>0.87636392000496866</v>
      </c>
      <c r="F115" s="260">
        <v>0.89166928137326873</v>
      </c>
      <c r="G115" s="260">
        <v>1.0783991391065131</v>
      </c>
      <c r="H115" s="260">
        <v>1.1571285877617929</v>
      </c>
      <c r="I115" s="260">
        <v>1.1248558346798421</v>
      </c>
      <c r="J115" s="260">
        <v>1.015051268829184</v>
      </c>
      <c r="K115" s="260">
        <v>1.0677979163953371</v>
      </c>
      <c r="L115" s="260">
        <v>1.305698883844945</v>
      </c>
      <c r="M115" s="260">
        <v>1.242545357473045</v>
      </c>
      <c r="N115" s="260">
        <v>1.3099385398781751</v>
      </c>
      <c r="O115" s="260">
        <v>1.3225721745396599</v>
      </c>
      <c r="P115" s="260">
        <v>1.5038173594379241</v>
      </c>
      <c r="Q115" s="260">
        <v>1.0439969281641059</v>
      </c>
      <c r="R115" s="260">
        <v>1.175641282566581</v>
      </c>
      <c r="S115" s="260">
        <v>1.1939263827781861</v>
      </c>
      <c r="T115" s="260">
        <v>1.275799378832851</v>
      </c>
      <c r="U115" s="260">
        <v>1.3369993355445311</v>
      </c>
      <c r="V115" s="260">
        <v>1.349110330937952</v>
      </c>
      <c r="W115" s="260">
        <v>1.4371117766326691</v>
      </c>
      <c r="X115" s="260">
        <v>1.7174065748541529</v>
      </c>
      <c r="Y115" s="260">
        <v>1.9177641265810881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1228</v>
      </c>
    </row>
    <row r="117" spans="1:105" ht="12" customHeight="1" x14ac:dyDescent="0.25">
      <c r="A117" s="37" t="s">
        <v>35</v>
      </c>
      <c r="B117" s="226">
        <v>0.67288098425385978</v>
      </c>
      <c r="C117" s="226">
        <v>0.578475021130608</v>
      </c>
      <c r="D117" s="226">
        <v>0.62731575582408128</v>
      </c>
      <c r="E117" s="226">
        <v>0.66476275258832596</v>
      </c>
      <c r="F117" s="226">
        <v>0.74286917663911567</v>
      </c>
      <c r="G117" s="226">
        <v>0.90734840291221219</v>
      </c>
      <c r="H117" s="226">
        <v>0.94640637796342597</v>
      </c>
      <c r="I117" s="226">
        <v>0.81962399525239582</v>
      </c>
      <c r="J117" s="226">
        <v>0.66945465425267514</v>
      </c>
      <c r="K117" s="226">
        <v>0.80277849210345931</v>
      </c>
      <c r="L117" s="226">
        <v>0.64319971699090595</v>
      </c>
      <c r="M117" s="226">
        <v>0.56002743890319917</v>
      </c>
      <c r="N117" s="226">
        <v>0.63987885058060445</v>
      </c>
      <c r="O117" s="226">
        <v>0.69687753573194544</v>
      </c>
      <c r="P117" s="226">
        <v>0.55830278326033256</v>
      </c>
      <c r="Q117" s="226">
        <v>0.419302367055291</v>
      </c>
      <c r="R117" s="226">
        <v>0.49092453284464688</v>
      </c>
      <c r="S117" s="226">
        <v>0.65381101103664441</v>
      </c>
      <c r="T117" s="226">
        <v>0.69838203696159606</v>
      </c>
      <c r="U117" s="226">
        <v>0.74941878417466357</v>
      </c>
      <c r="V117" s="226">
        <v>0.85945364891488218</v>
      </c>
      <c r="W117" s="226">
        <v>0.84970854774105475</v>
      </c>
      <c r="X117" s="226">
        <v>0.90688062894368449</v>
      </c>
      <c r="Y117" s="226">
        <v>0.76279788477363408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7.4200544982970713E-4</v>
      </c>
      <c r="C119" s="226">
        <v>1.314676857789702E-3</v>
      </c>
      <c r="D119" s="226">
        <v>2.8745575798917191E-3</v>
      </c>
      <c r="E119" s="226">
        <v>4.6247373547950114E-3</v>
      </c>
      <c r="F119" s="226">
        <v>6.5300337595764263E-3</v>
      </c>
      <c r="G119" s="226">
        <v>9.5928899144105233E-3</v>
      </c>
      <c r="H119" s="226">
        <v>1.3929567448283759E-2</v>
      </c>
      <c r="I119" s="226">
        <v>3.0450235056469679E-3</v>
      </c>
      <c r="J119" s="226">
        <v>5.8754012188141974E-3</v>
      </c>
      <c r="K119" s="226">
        <v>1.400245872885381E-2</v>
      </c>
      <c r="L119" s="226">
        <v>2.6201551740458202E-2</v>
      </c>
      <c r="M119" s="226">
        <v>3.9101134072219892E-2</v>
      </c>
      <c r="N119" s="226">
        <v>5.1582917410081981E-2</v>
      </c>
      <c r="O119" s="226">
        <v>6.957244361608432E-2</v>
      </c>
      <c r="P119" s="226">
        <v>8.7794086950839581E-2</v>
      </c>
      <c r="Q119" s="226">
        <v>7.2708673914383098E-2</v>
      </c>
      <c r="R119" s="226">
        <v>9.9006147983597678E-2</v>
      </c>
      <c r="S119" s="226">
        <v>0.1103526522053967</v>
      </c>
      <c r="T119" s="226">
        <v>0.14139470826091211</v>
      </c>
      <c r="U119" s="226">
        <v>0.17250156340824591</v>
      </c>
      <c r="V119" s="226">
        <v>0.2035852434798241</v>
      </c>
      <c r="W119" s="226">
        <v>0.23695302503299501</v>
      </c>
      <c r="X119" s="226">
        <v>0.4246947672541504</v>
      </c>
      <c r="Y119" s="226">
        <v>0.59640821176720826</v>
      </c>
      <c r="DA119" s="69" t="s">
        <v>1231</v>
      </c>
    </row>
    <row r="120" spans="1:105" ht="12" customHeight="1" x14ac:dyDescent="0.25">
      <c r="A120" s="37" t="s">
        <v>40</v>
      </c>
      <c r="B120" s="226">
        <v>0.1388974588132878</v>
      </c>
      <c r="C120" s="226">
        <v>0.25777767929107731</v>
      </c>
      <c r="D120" s="226">
        <v>0.21559568579218191</v>
      </c>
      <c r="E120" s="226">
        <v>0.20697643006184771</v>
      </c>
      <c r="F120" s="226">
        <v>0.1422700709745767</v>
      </c>
      <c r="G120" s="226">
        <v>0.16145784627988999</v>
      </c>
      <c r="H120" s="226">
        <v>0.1967926423500827</v>
      </c>
      <c r="I120" s="226">
        <v>0.30218681592179919</v>
      </c>
      <c r="J120" s="226">
        <v>0.33972121335769401</v>
      </c>
      <c r="K120" s="226">
        <v>0.25101696556302422</v>
      </c>
      <c r="L120" s="226">
        <v>0.63629761511358085</v>
      </c>
      <c r="M120" s="226">
        <v>0.64341678449762607</v>
      </c>
      <c r="N120" s="226">
        <v>0.61847677188748817</v>
      </c>
      <c r="O120" s="226">
        <v>0.55612219519163009</v>
      </c>
      <c r="P120" s="226">
        <v>0.85772048922675193</v>
      </c>
      <c r="Q120" s="226">
        <v>0.55198588719443165</v>
      </c>
      <c r="R120" s="226">
        <v>0.58571060173833578</v>
      </c>
      <c r="S120" s="226">
        <v>0.42976271953614498</v>
      </c>
      <c r="T120" s="226">
        <v>0.43602263361034221</v>
      </c>
      <c r="U120" s="226">
        <v>0.41507898796162179</v>
      </c>
      <c r="V120" s="226">
        <v>0.28607143854324563</v>
      </c>
      <c r="W120" s="226">
        <v>0.35045020385861908</v>
      </c>
      <c r="X120" s="226">
        <v>0.3858311786563185</v>
      </c>
      <c r="Y120" s="226">
        <v>0.55855803004024551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7.9540655845410795</v>
      </c>
      <c r="C121" s="261">
        <f t="shared" si="4"/>
        <v>7.3968232389563866</v>
      </c>
      <c r="D121" s="261">
        <f t="shared" si="4"/>
        <v>7.5544939362722969</v>
      </c>
      <c r="E121" s="261">
        <f t="shared" si="4"/>
        <v>7.8689985288824422</v>
      </c>
      <c r="F121" s="261">
        <f t="shared" si="4"/>
        <v>8.3850707326031859</v>
      </c>
      <c r="G121" s="261">
        <f t="shared" si="4"/>
        <v>9.6883913195013189</v>
      </c>
      <c r="H121" s="261">
        <f t="shared" si="4"/>
        <v>10.101021518146055</v>
      </c>
      <c r="I121" s="261">
        <f t="shared" si="4"/>
        <v>9.3633922885521237</v>
      </c>
      <c r="J121" s="261">
        <f t="shared" si="4"/>
        <v>8.9099485648834218</v>
      </c>
      <c r="K121" s="261">
        <f t="shared" si="4"/>
        <v>10.129386817978315</v>
      </c>
      <c r="L121" s="261">
        <f t="shared" si="4"/>
        <v>11.482459662300386</v>
      </c>
      <c r="M121" s="261">
        <f t="shared" si="4"/>
        <v>10.685149680059512</v>
      </c>
      <c r="N121" s="261">
        <f t="shared" si="4"/>
        <v>10.890678429591246</v>
      </c>
      <c r="O121" s="261">
        <f t="shared" si="4"/>
        <v>10.97403527717888</v>
      </c>
      <c r="P121" s="261">
        <f t="shared" si="4"/>
        <v>11.466454939642709</v>
      </c>
      <c r="Q121" s="261">
        <f t="shared" si="4"/>
        <v>7.9532878052888449</v>
      </c>
      <c r="R121" s="261">
        <f t="shared" si="4"/>
        <v>8.9033023973550538</v>
      </c>
      <c r="S121" s="261">
        <f t="shared" si="4"/>
        <v>9.2525715349960098</v>
      </c>
      <c r="T121" s="261">
        <f t="shared" si="4"/>
        <v>10.048511886514968</v>
      </c>
      <c r="U121" s="261">
        <f t="shared" si="4"/>
        <v>10.331291411893874</v>
      </c>
      <c r="V121" s="261">
        <f t="shared" si="4"/>
        <v>10.525198624582226</v>
      </c>
      <c r="W121" s="261">
        <f t="shared" si="4"/>
        <v>11.234838640559657</v>
      </c>
      <c r="X121" s="261">
        <f t="shared" si="4"/>
        <v>12.681664089344906</v>
      </c>
      <c r="Y121" s="261">
        <f t="shared" si="4"/>
        <v>12.736721821475466</v>
      </c>
      <c r="DA121" s="70"/>
    </row>
    <row r="122" spans="1:105" ht="12" customHeight="1" x14ac:dyDescent="0.25">
      <c r="A122" s="60" t="s">
        <v>1052</v>
      </c>
      <c r="B122" s="262">
        <v>7.9503058976513099</v>
      </c>
      <c r="C122" s="262">
        <v>7.3917602669903406</v>
      </c>
      <c r="D122" s="262">
        <v>7.5497373781220318</v>
      </c>
      <c r="E122" s="262">
        <v>7.8643059224773211</v>
      </c>
      <c r="F122" s="262">
        <v>8.3810719173712407</v>
      </c>
      <c r="G122" s="262">
        <v>9.6835619656120144</v>
      </c>
      <c r="H122" s="262">
        <v>10.09550894243473</v>
      </c>
      <c r="I122" s="262">
        <v>9.356745635806698</v>
      </c>
      <c r="J122" s="262">
        <v>8.9037037667183796</v>
      </c>
      <c r="K122" s="262">
        <v>10.123822331480911</v>
      </c>
      <c r="L122" s="262">
        <v>11.473140797030879</v>
      </c>
      <c r="M122" s="262">
        <v>10.676103986602319</v>
      </c>
      <c r="N122" s="262">
        <v>10.8812109147367</v>
      </c>
      <c r="O122" s="262">
        <v>10.964785707226859</v>
      </c>
      <c r="P122" s="262">
        <v>11.45508259277412</v>
      </c>
      <c r="Q122" s="262">
        <v>7.9455384629038104</v>
      </c>
      <c r="R122" s="262">
        <v>8.8947989519838782</v>
      </c>
      <c r="S122" s="262">
        <v>9.2447362716421537</v>
      </c>
      <c r="T122" s="262">
        <v>10.04034418768838</v>
      </c>
      <c r="U122" s="262">
        <v>10.32290527645757</v>
      </c>
      <c r="V122" s="262">
        <v>10.51772796604144</v>
      </c>
      <c r="W122" s="262">
        <v>11.22657480584297</v>
      </c>
      <c r="X122" s="262">
        <v>12.67224041286023</v>
      </c>
      <c r="Y122" s="262">
        <v>12.725755410102471</v>
      </c>
      <c r="DA122" s="72" t="s">
        <v>1233</v>
      </c>
    </row>
    <row r="123" spans="1:105" ht="12" customHeight="1" x14ac:dyDescent="0.25">
      <c r="A123" s="64" t="s">
        <v>28</v>
      </c>
      <c r="B123" s="229">
        <v>4.2059158251068389</v>
      </c>
      <c r="C123" s="229">
        <v>3.1693924223837628</v>
      </c>
      <c r="D123" s="229">
        <v>3.4187425659998532</v>
      </c>
      <c r="E123" s="229">
        <v>4.3010611215130021</v>
      </c>
      <c r="F123" s="229">
        <v>4.4624352917708867</v>
      </c>
      <c r="G123" s="229">
        <v>4.9237723172333334</v>
      </c>
      <c r="H123" s="229">
        <v>5.5033777575730616</v>
      </c>
      <c r="I123" s="229">
        <v>3.87065684029734</v>
      </c>
      <c r="J123" s="229">
        <v>4.0050552645605739</v>
      </c>
      <c r="K123" s="229">
        <v>5.7036253006930426</v>
      </c>
      <c r="L123" s="229">
        <v>2.2779017063308342</v>
      </c>
      <c r="M123" s="229">
        <v>1.976130922086949</v>
      </c>
      <c r="N123" s="229">
        <v>1.897967220040141</v>
      </c>
      <c r="O123" s="229">
        <v>2.0249530826329591</v>
      </c>
      <c r="P123" s="229">
        <v>1.9660682047892291</v>
      </c>
      <c r="Q123" s="229">
        <v>1.382936215810648</v>
      </c>
      <c r="R123" s="229">
        <v>1.860088197384175</v>
      </c>
      <c r="S123" s="229">
        <v>2.4128320117030788</v>
      </c>
      <c r="T123" s="229">
        <v>2.437698985811124</v>
      </c>
      <c r="U123" s="229">
        <v>2.1604123969770561</v>
      </c>
      <c r="V123" s="229">
        <v>1.9915045959769631</v>
      </c>
      <c r="W123" s="229">
        <v>1.987859113294371</v>
      </c>
      <c r="X123" s="229">
        <v>1.9880799790958601</v>
      </c>
      <c r="Y123" s="229">
        <v>2.8692944323541658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3.6788751873771591E-2</v>
      </c>
      <c r="Q125" s="229">
        <v>1.8256385404466779E-2</v>
      </c>
      <c r="R125" s="229">
        <v>3.4635099025432728E-2</v>
      </c>
      <c r="S125" s="229">
        <v>7.2358896315932356E-2</v>
      </c>
      <c r="T125" s="229">
        <v>6.4900221854351361E-2</v>
      </c>
      <c r="U125" s="229">
        <v>6.5720294693177597E-2</v>
      </c>
      <c r="V125" s="229">
        <v>4.2758404285258837E-2</v>
      </c>
      <c r="W125" s="229">
        <v>5.3108380428942163E-2</v>
      </c>
      <c r="X125" s="229">
        <v>3.492568876906444E-2</v>
      </c>
      <c r="Y125" s="229">
        <v>7.0333529538551931E-2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1237</v>
      </c>
    </row>
    <row r="127" spans="1:105" ht="12" customHeight="1" x14ac:dyDescent="0.25">
      <c r="A127" s="64" t="s">
        <v>32</v>
      </c>
      <c r="B127" s="229">
        <v>0.21823816011690769</v>
      </c>
      <c r="C127" s="229">
        <v>0.1029974473321971</v>
      </c>
      <c r="D127" s="229">
        <v>8.2365377745548474E-2</v>
      </c>
      <c r="E127" s="229">
        <v>7.0545061008210938E-2</v>
      </c>
      <c r="F127" s="229">
        <v>0.78345212291708388</v>
      </c>
      <c r="G127" s="229">
        <v>0.81077683887221419</v>
      </c>
      <c r="H127" s="229">
        <v>0.33293940985444492</v>
      </c>
      <c r="I127" s="229">
        <v>0.33334436813883661</v>
      </c>
      <c r="J127" s="229">
        <v>0.33503598430853121</v>
      </c>
      <c r="K127" s="229">
        <v>0.23505142862002079</v>
      </c>
      <c r="L127" s="229">
        <v>0.23963879953056061</v>
      </c>
      <c r="M127" s="229">
        <v>9.278784555995416E-2</v>
      </c>
      <c r="N127" s="229">
        <v>4.8491518888255612E-2</v>
      </c>
      <c r="O127" s="229">
        <v>8.6352313762228707E-3</v>
      </c>
      <c r="P127" s="229">
        <v>9.7353523971725666E-3</v>
      </c>
      <c r="Q127" s="229">
        <v>1.449367845453977E-2</v>
      </c>
      <c r="R127" s="229">
        <v>1.833086892866026E-2</v>
      </c>
      <c r="S127" s="229">
        <v>1.6412701361221482E-2</v>
      </c>
      <c r="T127" s="229">
        <v>8.5872243311582649E-3</v>
      </c>
      <c r="U127" s="229">
        <v>0</v>
      </c>
      <c r="V127" s="229">
        <v>8.4870347631835381E-3</v>
      </c>
      <c r="W127" s="229">
        <v>1.6864881968583701E-2</v>
      </c>
      <c r="X127" s="229">
        <v>1.8484665587321879E-2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1.7305735596396119</v>
      </c>
      <c r="M128" s="229">
        <v>1.525249428032472</v>
      </c>
      <c r="N128" s="229">
        <v>1.4194819486160859</v>
      </c>
      <c r="O128" s="229">
        <v>1.1163976006109411</v>
      </c>
      <c r="P128" s="229">
        <v>1.2366555758062221</v>
      </c>
      <c r="Q128" s="229">
        <v>0.60744973815983749</v>
      </c>
      <c r="R128" s="229">
        <v>0.1685266460346328</v>
      </c>
      <c r="S128" s="229">
        <v>0.47631813112411242</v>
      </c>
      <c r="T128" s="229">
        <v>0.69540704996513769</v>
      </c>
      <c r="U128" s="229">
        <v>1.1215324357757701</v>
      </c>
      <c r="V128" s="229">
        <v>1.5806288148444081</v>
      </c>
      <c r="W128" s="229">
        <v>1.848416617578029</v>
      </c>
      <c r="X128" s="229">
        <v>2.4958108082478021</v>
      </c>
      <c r="Y128" s="229">
        <v>1.985242358184611</v>
      </c>
      <c r="DA128" s="73" t="s">
        <v>1239</v>
      </c>
    </row>
    <row r="129" spans="1:105" ht="12" customHeight="1" x14ac:dyDescent="0.25">
      <c r="A129" s="64" t="s">
        <v>35</v>
      </c>
      <c r="B129" s="229">
        <v>0.84076867602106009</v>
      </c>
      <c r="C129" s="229">
        <v>1.111851892635205</v>
      </c>
      <c r="D129" s="229">
        <v>1.144478116772766</v>
      </c>
      <c r="E129" s="229">
        <v>1.072362282000733</v>
      </c>
      <c r="F129" s="229">
        <v>0.96121556135700492</v>
      </c>
      <c r="G129" s="229">
        <v>1.361702485315673</v>
      </c>
      <c r="H129" s="229">
        <v>1.5682130989751419</v>
      </c>
      <c r="I129" s="229">
        <v>1.8587208534333799</v>
      </c>
      <c r="J129" s="229">
        <v>1.2465166525955851</v>
      </c>
      <c r="K129" s="229">
        <v>1.0809529115403169</v>
      </c>
      <c r="L129" s="229">
        <v>1.449244696115443</v>
      </c>
      <c r="M129" s="229">
        <v>1.3482888910796811</v>
      </c>
      <c r="N129" s="229">
        <v>1.756791229739197</v>
      </c>
      <c r="O129" s="229">
        <v>1.9380365901553811</v>
      </c>
      <c r="P129" s="229">
        <v>1.7850570109866639</v>
      </c>
      <c r="Q129" s="229">
        <v>1.390427494727009</v>
      </c>
      <c r="R129" s="229">
        <v>1.6086283362399629</v>
      </c>
      <c r="S129" s="229">
        <v>1.905225719168032</v>
      </c>
      <c r="T129" s="229">
        <v>1.949025514908489</v>
      </c>
      <c r="U129" s="229">
        <v>2.2480205617780529</v>
      </c>
      <c r="V129" s="229">
        <v>2.511440992391583</v>
      </c>
      <c r="W129" s="229">
        <v>2.436658304162334</v>
      </c>
      <c r="X129" s="229">
        <v>2.719508411542547</v>
      </c>
      <c r="Y129" s="229">
        <v>2.4221257185833278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2.9389669024121969E-2</v>
      </c>
      <c r="E130" s="229">
        <v>2.4477334793215452E-2</v>
      </c>
      <c r="F130" s="229">
        <v>7.8929915934071379E-3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0.67704664065887632</v>
      </c>
      <c r="M130" s="229">
        <v>0.77000707428837811</v>
      </c>
      <c r="N130" s="229">
        <v>0.69855615077390787</v>
      </c>
      <c r="O130" s="229">
        <v>0.71324658360774895</v>
      </c>
      <c r="P130" s="229">
        <v>0.74890440624533938</v>
      </c>
      <c r="Q130" s="229">
        <v>0.56254150042541695</v>
      </c>
      <c r="R130" s="229">
        <v>0.67633200801608995</v>
      </c>
      <c r="S130" s="229">
        <v>0.57484765932703541</v>
      </c>
      <c r="T130" s="229">
        <v>0.68671685292959528</v>
      </c>
      <c r="U130" s="229">
        <v>0.58633677657171646</v>
      </c>
      <c r="V130" s="229">
        <v>0.51594267742346489</v>
      </c>
      <c r="W130" s="229">
        <v>0.67105629962252034</v>
      </c>
      <c r="X130" s="229">
        <v>0.78668150979003348</v>
      </c>
      <c r="Y130" s="229">
        <v>0.82658464394625009</v>
      </c>
      <c r="DA130" s="73" t="s">
        <v>1241</v>
      </c>
    </row>
    <row r="131" spans="1:105" ht="12" customHeight="1" x14ac:dyDescent="0.25">
      <c r="A131" s="64" t="s">
        <v>38</v>
      </c>
      <c r="B131" s="229">
        <v>4.9417505883528542E-2</v>
      </c>
      <c r="C131" s="229">
        <v>0.1538938264173719</v>
      </c>
      <c r="D131" s="229">
        <v>7.0777025344658823E-2</v>
      </c>
      <c r="E131" s="229">
        <v>7.5366069356166854E-2</v>
      </c>
      <c r="F131" s="229">
        <v>3.7313159156338427E-2</v>
      </c>
      <c r="G131" s="229">
        <v>3.7276595688005093E-2</v>
      </c>
      <c r="H131" s="229">
        <v>3.9463745603642283E-2</v>
      </c>
      <c r="I131" s="229">
        <v>8.5950902404640345E-2</v>
      </c>
      <c r="J131" s="229">
        <v>8.2962789176740673E-2</v>
      </c>
      <c r="K131" s="229">
        <v>5.937233074538837E-2</v>
      </c>
      <c r="L131" s="229">
        <v>5.0681441544384573E-2</v>
      </c>
      <c r="M131" s="229">
        <v>7.2478988713820983E-2</v>
      </c>
      <c r="N131" s="229">
        <v>7.4504182911796044E-2</v>
      </c>
      <c r="O131" s="229">
        <v>9.7484413178967763E-2</v>
      </c>
      <c r="P131" s="229">
        <v>7.1848735812340261E-2</v>
      </c>
      <c r="Q131" s="229">
        <v>5.2966681146691931E-2</v>
      </c>
      <c r="R131" s="229">
        <v>7.6092577109976564E-2</v>
      </c>
      <c r="S131" s="229">
        <v>5.6988331557027608E-2</v>
      </c>
      <c r="T131" s="229">
        <v>5.9200931221292587E-2</v>
      </c>
      <c r="U131" s="229">
        <v>5.6316602319051938E-2</v>
      </c>
      <c r="V131" s="229">
        <v>5.4269323576443568E-2</v>
      </c>
      <c r="W131" s="229">
        <v>6.4464362268030026E-2</v>
      </c>
      <c r="X131" s="229">
        <v>6.6148742572612093E-2</v>
      </c>
      <c r="Y131" s="229">
        <v>9.5675982481216226E-2</v>
      </c>
      <c r="DA131" s="73" t="s">
        <v>1242</v>
      </c>
    </row>
    <row r="132" spans="1:105" ht="12" customHeight="1" x14ac:dyDescent="0.25">
      <c r="A132" s="64" t="s">
        <v>39</v>
      </c>
      <c r="B132" s="229">
        <v>2.6359657305229738</v>
      </c>
      <c r="C132" s="229">
        <v>2.853624678221804</v>
      </c>
      <c r="D132" s="229">
        <v>2.8039846232350838</v>
      </c>
      <c r="E132" s="229">
        <v>2.3204940538059931</v>
      </c>
      <c r="F132" s="229">
        <v>2.128762790576519</v>
      </c>
      <c r="G132" s="229">
        <v>2.5500337285027879</v>
      </c>
      <c r="H132" s="229">
        <v>2.651514930428438</v>
      </c>
      <c r="I132" s="229">
        <v>3.2080726715325021</v>
      </c>
      <c r="J132" s="229">
        <v>3.2341330760769491</v>
      </c>
      <c r="K132" s="229">
        <v>3.0448203598821451</v>
      </c>
      <c r="L132" s="229">
        <v>5.0480539532111646</v>
      </c>
      <c r="M132" s="229">
        <v>4.8911608368410606</v>
      </c>
      <c r="N132" s="229">
        <v>4.985418663767315</v>
      </c>
      <c r="O132" s="229">
        <v>5.0660322056646434</v>
      </c>
      <c r="P132" s="229">
        <v>5.6000245548633814</v>
      </c>
      <c r="Q132" s="229">
        <v>3.9164667687752002</v>
      </c>
      <c r="R132" s="229">
        <v>4.4521652192449483</v>
      </c>
      <c r="S132" s="229">
        <v>3.729752821085714</v>
      </c>
      <c r="T132" s="229">
        <v>4.1388074066672367</v>
      </c>
      <c r="U132" s="229">
        <v>4.0845662083427454</v>
      </c>
      <c r="V132" s="229">
        <v>3.8126961227801321</v>
      </c>
      <c r="W132" s="229">
        <v>4.1481468465201621</v>
      </c>
      <c r="X132" s="229">
        <v>4.5626006072549954</v>
      </c>
      <c r="Y132" s="229">
        <v>4.4564987450143478</v>
      </c>
      <c r="DA132" s="73" t="s">
        <v>1243</v>
      </c>
    </row>
    <row r="133" spans="1:105" ht="12" customHeight="1" x14ac:dyDescent="0.25">
      <c r="A133" s="60" t="s">
        <v>1064</v>
      </c>
      <c r="B133" s="262">
        <v>3.7596868897693089E-3</v>
      </c>
      <c r="C133" s="262">
        <v>5.062971966046075E-3</v>
      </c>
      <c r="D133" s="262">
        <v>4.7565581502649994E-3</v>
      </c>
      <c r="E133" s="262">
        <v>4.6926064051213186E-3</v>
      </c>
      <c r="F133" s="262">
        <v>3.9988152319457744E-3</v>
      </c>
      <c r="G133" s="262">
        <v>4.829353889304039E-3</v>
      </c>
      <c r="H133" s="262">
        <v>5.512575711325898E-3</v>
      </c>
      <c r="I133" s="262">
        <v>6.6466527454264578E-3</v>
      </c>
      <c r="J133" s="262">
        <v>6.244798165041439E-3</v>
      </c>
      <c r="K133" s="262">
        <v>5.564486497404088E-3</v>
      </c>
      <c r="L133" s="262">
        <v>9.3188652695053355E-3</v>
      </c>
      <c r="M133" s="262">
        <v>9.0456934571930773E-3</v>
      </c>
      <c r="N133" s="262">
        <v>9.467514854545462E-3</v>
      </c>
      <c r="O133" s="262">
        <v>9.2495699520206264E-3</v>
      </c>
      <c r="P133" s="262">
        <v>1.137234686858794E-2</v>
      </c>
      <c r="Q133" s="262">
        <v>7.7493423850345418E-3</v>
      </c>
      <c r="R133" s="262">
        <v>8.5034453711752521E-3</v>
      </c>
      <c r="S133" s="262">
        <v>7.835263353856755E-3</v>
      </c>
      <c r="T133" s="262">
        <v>8.1676988265885955E-3</v>
      </c>
      <c r="U133" s="262">
        <v>8.386135436304544E-3</v>
      </c>
      <c r="V133" s="262">
        <v>7.4706585407856617E-3</v>
      </c>
      <c r="W133" s="262">
        <v>8.2638347166860606E-3</v>
      </c>
      <c r="X133" s="262">
        <v>9.4236764846757325E-3</v>
      </c>
      <c r="Y133" s="262">
        <v>1.09664113729959E-2</v>
      </c>
      <c r="DA133" s="72" t="s">
        <v>1244</v>
      </c>
    </row>
    <row r="134" spans="1:105" ht="12" customHeight="1" x14ac:dyDescent="0.25">
      <c r="A134" s="57" t="s">
        <v>1010</v>
      </c>
      <c r="B134" s="261">
        <v>2.5516317597633971</v>
      </c>
      <c r="C134" s="261">
        <v>2.3000271114442139</v>
      </c>
      <c r="D134" s="261">
        <v>2.370359247097189</v>
      </c>
      <c r="E134" s="261">
        <v>2.5644841990790508</v>
      </c>
      <c r="F134" s="261">
        <v>2.7950188378694389</v>
      </c>
      <c r="G134" s="261">
        <v>3.218239187308678</v>
      </c>
      <c r="H134" s="261">
        <v>3.355057728560396</v>
      </c>
      <c r="I134" s="261">
        <v>2.9952932383477209</v>
      </c>
      <c r="J134" s="261">
        <v>2.813973014407555</v>
      </c>
      <c r="K134" s="261">
        <v>3.2981257781063569</v>
      </c>
      <c r="L134" s="261">
        <v>3.1370976724771018</v>
      </c>
      <c r="M134" s="261">
        <v>2.8673253418699032</v>
      </c>
      <c r="N134" s="261">
        <v>2.9853468979889168</v>
      </c>
      <c r="O134" s="261">
        <v>3.0454257459245619</v>
      </c>
      <c r="P134" s="261">
        <v>3.146856503518646</v>
      </c>
      <c r="Q134" s="261">
        <v>2.2103116806253231</v>
      </c>
      <c r="R134" s="261">
        <v>2.5204963990562179</v>
      </c>
      <c r="S134" s="261">
        <v>2.7500059166552968</v>
      </c>
      <c r="T134" s="261">
        <v>2.9310110273622669</v>
      </c>
      <c r="U134" s="261">
        <v>3.0189182238055041</v>
      </c>
      <c r="V134" s="261">
        <v>3.090871430171545</v>
      </c>
      <c r="W134" s="261">
        <v>3.235058423813002</v>
      </c>
      <c r="X134" s="261">
        <v>3.611139253010919</v>
      </c>
      <c r="Y134" s="261">
        <v>3.7211432582782891</v>
      </c>
      <c r="DA134" s="70" t="s">
        <v>1245</v>
      </c>
    </row>
    <row r="135" spans="1:105" ht="12" customHeight="1" x14ac:dyDescent="0.25">
      <c r="A135" s="60" t="s">
        <v>1012</v>
      </c>
      <c r="B135" s="262">
        <v>2.543332448293381</v>
      </c>
      <c r="C135" s="262">
        <v>2.2745627566867799</v>
      </c>
      <c r="D135" s="262">
        <v>2.3506435886427139</v>
      </c>
      <c r="E135" s="262">
        <v>2.5490032325806462</v>
      </c>
      <c r="F135" s="262">
        <v>2.786838997335995</v>
      </c>
      <c r="G135" s="262">
        <v>3.2073968457965072</v>
      </c>
      <c r="H135" s="262">
        <v>3.3404892785513862</v>
      </c>
      <c r="I135" s="262">
        <v>2.9621135369100959</v>
      </c>
      <c r="J135" s="262">
        <v>2.7827686565917298</v>
      </c>
      <c r="K135" s="262">
        <v>3.2824802716687151</v>
      </c>
      <c r="L135" s="262">
        <v>3.0285786379877151</v>
      </c>
      <c r="M135" s="262">
        <v>2.743971799371745</v>
      </c>
      <c r="N135" s="262">
        <v>2.855424263096233</v>
      </c>
      <c r="O135" s="262">
        <v>2.9321090201439719</v>
      </c>
      <c r="P135" s="262">
        <v>2.9364202194423461</v>
      </c>
      <c r="Q135" s="262">
        <v>2.0759089616699828</v>
      </c>
      <c r="R135" s="262">
        <v>2.391186636719989</v>
      </c>
      <c r="S135" s="262">
        <v>2.674592545485373</v>
      </c>
      <c r="T135" s="262">
        <v>2.853761026745206</v>
      </c>
      <c r="U135" s="262">
        <v>2.9377603040440938</v>
      </c>
      <c r="V135" s="262">
        <v>3.0355422368319411</v>
      </c>
      <c r="W135" s="262">
        <v>3.1647919559524729</v>
      </c>
      <c r="X135" s="262">
        <v>3.52603828570787</v>
      </c>
      <c r="Y135" s="262">
        <v>3.6028812247396251</v>
      </c>
      <c r="DA135" s="72" t="s">
        <v>1246</v>
      </c>
    </row>
    <row r="136" spans="1:105" ht="12" customHeight="1" x14ac:dyDescent="0.25">
      <c r="A136" s="59" t="s">
        <v>28</v>
      </c>
      <c r="B136" s="230">
        <v>2.0339986816296349</v>
      </c>
      <c r="C136" s="230">
        <v>1.6473339440866051</v>
      </c>
      <c r="D136" s="230">
        <v>1.7329934303970771</v>
      </c>
      <c r="E136" s="230">
        <v>2.016780042412551</v>
      </c>
      <c r="F136" s="230">
        <v>2.0052815637954269</v>
      </c>
      <c r="G136" s="230">
        <v>2.228098229246418</v>
      </c>
      <c r="H136" s="230">
        <v>2.486491570010859</v>
      </c>
      <c r="I136" s="230">
        <v>1.895233474877738</v>
      </c>
      <c r="J136" s="230">
        <v>1.9980427264959439</v>
      </c>
      <c r="K136" s="230">
        <v>2.6699743219905572</v>
      </c>
      <c r="L136" s="230">
        <v>1.743674134206479</v>
      </c>
      <c r="M136" s="230">
        <v>1.59140932553655</v>
      </c>
      <c r="N136" s="230">
        <v>1.4686162509999721</v>
      </c>
      <c r="O136" s="230">
        <v>1.500423444770574</v>
      </c>
      <c r="P136" s="230">
        <v>1.525709027758136</v>
      </c>
      <c r="Q136" s="230">
        <v>1.026932248323456</v>
      </c>
      <c r="R136" s="230">
        <v>1.26742240767643</v>
      </c>
      <c r="S136" s="230">
        <v>1.4693765064706661</v>
      </c>
      <c r="T136" s="230">
        <v>1.5650408036828389</v>
      </c>
      <c r="U136" s="230">
        <v>1.4241040059871179</v>
      </c>
      <c r="V136" s="230">
        <v>1.3330340028286269</v>
      </c>
      <c r="W136" s="230">
        <v>1.40560520684525</v>
      </c>
      <c r="X136" s="230">
        <v>1.478806470999632</v>
      </c>
      <c r="Y136" s="230">
        <v>1.9348422042205791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2.8267066669950311E-2</v>
      </c>
      <c r="Q137" s="295">
        <v>1.342291965858227E-2</v>
      </c>
      <c r="R137" s="295">
        <v>2.3366670305546271E-2</v>
      </c>
      <c r="S137" s="295">
        <v>4.3630530423505287E-2</v>
      </c>
      <c r="T137" s="295">
        <v>4.125573444296745E-2</v>
      </c>
      <c r="U137" s="295">
        <v>4.2894054850059628E-2</v>
      </c>
      <c r="V137" s="295">
        <v>2.8338310659968339E-2</v>
      </c>
      <c r="W137" s="295">
        <v>3.7182053113432138E-2</v>
      </c>
      <c r="X137" s="295">
        <v>2.5722609421029458E-2</v>
      </c>
      <c r="Y137" s="295">
        <v>4.6959709506347383E-2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1249</v>
      </c>
    </row>
    <row r="139" spans="1:105" ht="12" customHeight="1" x14ac:dyDescent="0.25">
      <c r="A139" s="59" t="s">
        <v>32</v>
      </c>
      <c r="B139" s="295">
        <v>0.10577781271276709</v>
      </c>
      <c r="C139" s="295">
        <v>5.3654468097967561E-2</v>
      </c>
      <c r="D139" s="295">
        <v>4.1845524132794951E-2</v>
      </c>
      <c r="E139" s="295">
        <v>3.3153038235245527E-2</v>
      </c>
      <c r="F139" s="295">
        <v>0.3528496503920765</v>
      </c>
      <c r="G139" s="295">
        <v>0.3677151348712589</v>
      </c>
      <c r="H139" s="295">
        <v>0.15076366023326371</v>
      </c>
      <c r="I139" s="295">
        <v>0.16358556230011539</v>
      </c>
      <c r="J139" s="295">
        <v>0.1675180129425041</v>
      </c>
      <c r="K139" s="295">
        <v>0.1102789933974747</v>
      </c>
      <c r="L139" s="295">
        <v>0.18384900382950131</v>
      </c>
      <c r="M139" s="295">
        <v>7.4891249419723541E-2</v>
      </c>
      <c r="N139" s="295">
        <v>3.7606179111184787E-2</v>
      </c>
      <c r="O139" s="295">
        <v>6.4127846423816474E-3</v>
      </c>
      <c r="P139" s="295">
        <v>7.5717909172101248E-3</v>
      </c>
      <c r="Q139" s="295">
        <v>1.078678604611993E-2</v>
      </c>
      <c r="R139" s="295">
        <v>1.25182810123743E-2</v>
      </c>
      <c r="S139" s="295">
        <v>1.0017512044885621E-2</v>
      </c>
      <c r="T139" s="295">
        <v>5.5255078106525562E-3</v>
      </c>
      <c r="U139" s="295">
        <v>0</v>
      </c>
      <c r="V139" s="295">
        <v>5.6936359619463106E-3</v>
      </c>
      <c r="W139" s="295">
        <v>1.1951842531067571E-2</v>
      </c>
      <c r="X139" s="295">
        <v>1.3780433792809729E-2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0.40355595395097937</v>
      </c>
      <c r="C140" s="295">
        <v>0.57357434450220757</v>
      </c>
      <c r="D140" s="295">
        <v>0.57580463411284277</v>
      </c>
      <c r="E140" s="295">
        <v>0.49907015193284859</v>
      </c>
      <c r="F140" s="295">
        <v>0.42870778314849128</v>
      </c>
      <c r="G140" s="295">
        <v>0.61158348167882981</v>
      </c>
      <c r="H140" s="295">
        <v>0.70323404830726377</v>
      </c>
      <c r="I140" s="295">
        <v>0.90329449973224285</v>
      </c>
      <c r="J140" s="295">
        <v>0.61720791715328238</v>
      </c>
      <c r="K140" s="295">
        <v>0.50222695628068348</v>
      </c>
      <c r="L140" s="295">
        <v>1.101055499951735</v>
      </c>
      <c r="M140" s="295">
        <v>1.0776712244154709</v>
      </c>
      <c r="N140" s="295">
        <v>1.349201832985075</v>
      </c>
      <c r="O140" s="295">
        <v>1.425272790731017</v>
      </c>
      <c r="P140" s="295">
        <v>1.3748723340970499</v>
      </c>
      <c r="Q140" s="295">
        <v>1.024767007641824</v>
      </c>
      <c r="R140" s="295">
        <v>1.087879277725639</v>
      </c>
      <c r="S140" s="295">
        <v>1.1515679965463159</v>
      </c>
      <c r="T140" s="295">
        <v>1.2419389808087471</v>
      </c>
      <c r="U140" s="295">
        <v>1.4707622432069161</v>
      </c>
      <c r="V140" s="295">
        <v>1.6684762873814001</v>
      </c>
      <c r="W140" s="295">
        <v>1.7100528534627231</v>
      </c>
      <c r="X140" s="295">
        <v>2.0077287714943992</v>
      </c>
      <c r="Y140" s="295">
        <v>1.6210793110126991</v>
      </c>
      <c r="DA140" s="122" t="s">
        <v>1251</v>
      </c>
    </row>
    <row r="141" spans="1:105" ht="12" customHeight="1" x14ac:dyDescent="0.25">
      <c r="A141" s="60" t="s">
        <v>1019</v>
      </c>
      <c r="B141" s="262">
        <v>8.2993114700156273E-3</v>
      </c>
      <c r="C141" s="262">
        <v>2.546435475743393E-2</v>
      </c>
      <c r="D141" s="262">
        <v>1.971565845447475E-2</v>
      </c>
      <c r="E141" s="262">
        <v>1.548096649840486E-2</v>
      </c>
      <c r="F141" s="262">
        <v>8.1798405334442149E-3</v>
      </c>
      <c r="G141" s="262">
        <v>1.084234151217124E-2</v>
      </c>
      <c r="H141" s="262">
        <v>1.4568450009009651E-2</v>
      </c>
      <c r="I141" s="262">
        <v>3.3179701437624887E-2</v>
      </c>
      <c r="J141" s="262">
        <v>3.1204357815825381E-2</v>
      </c>
      <c r="K141" s="262">
        <v>1.5645506437642141E-2</v>
      </c>
      <c r="L141" s="262">
        <v>0.1085190344893866</v>
      </c>
      <c r="M141" s="262">
        <v>0.1233535424981574</v>
      </c>
      <c r="N141" s="262">
        <v>0.12992263489268421</v>
      </c>
      <c r="O141" s="262">
        <v>0.1133167257805891</v>
      </c>
      <c r="P141" s="262">
        <v>0.2104362840763</v>
      </c>
      <c r="Q141" s="262">
        <v>0.13440271895533981</v>
      </c>
      <c r="R141" s="262">
        <v>0.1293097623362289</v>
      </c>
      <c r="S141" s="262">
        <v>7.5413371169924442E-2</v>
      </c>
      <c r="T141" s="262">
        <v>7.7250000617061804E-2</v>
      </c>
      <c r="U141" s="262">
        <v>8.1157919761409986E-2</v>
      </c>
      <c r="V141" s="262">
        <v>5.5329193339603643E-2</v>
      </c>
      <c r="W141" s="262">
        <v>7.0266467860528342E-2</v>
      </c>
      <c r="X141" s="262">
        <v>8.5100967303049169E-2</v>
      </c>
      <c r="Y141" s="262">
        <v>0.11826203353866351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2.3245667344915839</v>
      </c>
      <c r="C142" s="261">
        <f t="shared" si="5"/>
        <v>2.3833688573029548</v>
      </c>
      <c r="D142" s="261">
        <f t="shared" si="5"/>
        <v>2.3898519164249312</v>
      </c>
      <c r="E142" s="261">
        <f t="shared" si="5"/>
        <v>2.4697360205133352</v>
      </c>
      <c r="F142" s="261">
        <f t="shared" si="5"/>
        <v>2.5092944412181426</v>
      </c>
      <c r="G142" s="261">
        <f t="shared" si="5"/>
        <v>2.9878345773172068</v>
      </c>
      <c r="H142" s="261">
        <f t="shared" si="5"/>
        <v>3.1879866190355757</v>
      </c>
      <c r="I142" s="261">
        <f t="shared" si="5"/>
        <v>3.1272484102518709</v>
      </c>
      <c r="J142" s="261">
        <f t="shared" si="5"/>
        <v>2.8928653978642962</v>
      </c>
      <c r="K142" s="261">
        <f t="shared" si="5"/>
        <v>3.0467129316023058</v>
      </c>
      <c r="L142" s="261">
        <f t="shared" si="5"/>
        <v>3.8050735765442099</v>
      </c>
      <c r="M142" s="261">
        <f t="shared" si="5"/>
        <v>3.6049340124177238</v>
      </c>
      <c r="N142" s="261">
        <f t="shared" si="5"/>
        <v>3.725851248624414</v>
      </c>
      <c r="O142" s="261">
        <f t="shared" si="5"/>
        <v>3.7057264497344047</v>
      </c>
      <c r="P142" s="261">
        <f t="shared" si="5"/>
        <v>4.235491132417577</v>
      </c>
      <c r="Q142" s="261">
        <f t="shared" si="5"/>
        <v>2.904705466314677</v>
      </c>
      <c r="R142" s="261">
        <f t="shared" si="5"/>
        <v>3.2296880756475224</v>
      </c>
      <c r="S142" s="261">
        <f t="shared" si="5"/>
        <v>3.1985481633738253</v>
      </c>
      <c r="T142" s="261">
        <f t="shared" si="5"/>
        <v>3.3938225895980896</v>
      </c>
      <c r="U142" s="261">
        <f t="shared" si="5"/>
        <v>3.488927201657595</v>
      </c>
      <c r="V142" s="261">
        <f t="shared" si="5"/>
        <v>3.4211599426689077</v>
      </c>
      <c r="W142" s="261">
        <f t="shared" si="5"/>
        <v>3.6492723616509632</v>
      </c>
      <c r="X142" s="261">
        <f t="shared" si="5"/>
        <v>4.112908365286243</v>
      </c>
      <c r="Y142" s="261">
        <f t="shared" si="5"/>
        <v>4.4105324566603095</v>
      </c>
      <c r="DA142" s="70"/>
    </row>
    <row r="143" spans="1:105" ht="12" customHeight="1" x14ac:dyDescent="0.25">
      <c r="A143" s="60" t="s">
        <v>1022</v>
      </c>
      <c r="B143" s="262">
        <v>1.2920811228449269</v>
      </c>
      <c r="C143" s="262">
        <v>1.1110974493215411</v>
      </c>
      <c r="D143" s="262">
        <v>1.2057727502461699</v>
      </c>
      <c r="E143" s="262">
        <v>1.278702260890515</v>
      </c>
      <c r="F143" s="262">
        <v>1.430073389853131</v>
      </c>
      <c r="G143" s="262">
        <v>1.747764525057985</v>
      </c>
      <c r="H143" s="262">
        <v>1.825272764311924</v>
      </c>
      <c r="I143" s="262">
        <v>1.574977248857107</v>
      </c>
      <c r="J143" s="262">
        <v>1.2880365398747951</v>
      </c>
      <c r="K143" s="262">
        <v>1.5490536603917731</v>
      </c>
      <c r="L143" s="262">
        <v>1.245020016980497</v>
      </c>
      <c r="M143" s="262">
        <v>1.089393063369831</v>
      </c>
      <c r="N143" s="262">
        <v>1.2487544914818389</v>
      </c>
      <c r="O143" s="262">
        <v>1.3675122331672069</v>
      </c>
      <c r="P143" s="262">
        <v>1.0992843146825999</v>
      </c>
      <c r="Q143" s="262">
        <v>0.82958596297617737</v>
      </c>
      <c r="R143" s="262">
        <v>0.97763988489557085</v>
      </c>
      <c r="S143" s="262">
        <v>1.3054746403965269</v>
      </c>
      <c r="T143" s="262">
        <v>1.40614693005088</v>
      </c>
      <c r="U143" s="262">
        <v>1.521211423716752</v>
      </c>
      <c r="V143" s="262">
        <v>1.760587863231496</v>
      </c>
      <c r="W143" s="262">
        <v>1.7533861547262259</v>
      </c>
      <c r="X143" s="262">
        <v>1.953917327561854</v>
      </c>
      <c r="Y143" s="262">
        <v>1.712607692232859</v>
      </c>
      <c r="DA143" s="72" t="s">
        <v>1253</v>
      </c>
    </row>
    <row r="144" spans="1:105" ht="12" customHeight="1" x14ac:dyDescent="0.25">
      <c r="A144" s="60" t="s">
        <v>1024</v>
      </c>
      <c r="B144" s="262">
        <v>0.69543532096810723</v>
      </c>
      <c r="C144" s="262">
        <v>0.64657778454944004</v>
      </c>
      <c r="D144" s="262">
        <v>0.66039648088638681</v>
      </c>
      <c r="E144" s="262">
        <v>0.68791266446805477</v>
      </c>
      <c r="F144" s="262">
        <v>0.73311562019717003</v>
      </c>
      <c r="G144" s="262">
        <v>0.84704803945460783</v>
      </c>
      <c r="H144" s="262">
        <v>0.88308218477386924</v>
      </c>
      <c r="I144" s="262">
        <v>0.81846050808893756</v>
      </c>
      <c r="J144" s="262">
        <v>0.77883167849453161</v>
      </c>
      <c r="K144" s="262">
        <v>0.88555883549052139</v>
      </c>
      <c r="L144" s="262">
        <v>1.0035874663706419</v>
      </c>
      <c r="M144" s="262">
        <v>0.93386844458463381</v>
      </c>
      <c r="N144" s="262">
        <v>0.95180971681191462</v>
      </c>
      <c r="O144" s="262">
        <v>0.95912023585212025</v>
      </c>
      <c r="P144" s="262">
        <v>1.00200786512824</v>
      </c>
      <c r="Q144" s="262">
        <v>0.69501830021991173</v>
      </c>
      <c r="R144" s="262">
        <v>0.77805274963660154</v>
      </c>
      <c r="S144" s="262">
        <v>0.80866273815127809</v>
      </c>
      <c r="T144" s="262">
        <v>0.87825677058012253</v>
      </c>
      <c r="U144" s="262">
        <v>0.90297317319292603</v>
      </c>
      <c r="V144" s="262">
        <v>0.92001485453284193</v>
      </c>
      <c r="W144" s="262">
        <v>0.98201965483873166</v>
      </c>
      <c r="X144" s="262">
        <v>1.108476037570572</v>
      </c>
      <c r="Y144" s="262">
        <v>1.113157142896942</v>
      </c>
      <c r="DA144" s="72" t="s">
        <v>1254</v>
      </c>
    </row>
    <row r="145" spans="1:105" ht="12" customHeight="1" x14ac:dyDescent="0.25">
      <c r="A145" s="64" t="s">
        <v>28</v>
      </c>
      <c r="B145" s="229">
        <v>0.36790312969745048</v>
      </c>
      <c r="C145" s="229">
        <v>0.27723555104785091</v>
      </c>
      <c r="D145" s="229">
        <v>0.29904690011937868</v>
      </c>
      <c r="E145" s="229">
        <v>0.37622575282625031</v>
      </c>
      <c r="F145" s="229">
        <v>0.39034159935265988</v>
      </c>
      <c r="G145" s="229">
        <v>0.4306960292962585</v>
      </c>
      <c r="H145" s="229">
        <v>0.48139572571380129</v>
      </c>
      <c r="I145" s="229">
        <v>0.33857709586807139</v>
      </c>
      <c r="J145" s="229">
        <v>0.35033329902784188</v>
      </c>
      <c r="K145" s="229">
        <v>0.49891193404785478</v>
      </c>
      <c r="L145" s="229">
        <v>0.1992543840035097</v>
      </c>
      <c r="M145" s="229">
        <v>0.1728576560157927</v>
      </c>
      <c r="N145" s="229">
        <v>0.16602046007380569</v>
      </c>
      <c r="O145" s="229">
        <v>0.17712826589253991</v>
      </c>
      <c r="P145" s="229">
        <v>0.17197744220718719</v>
      </c>
      <c r="Q145" s="229">
        <v>0.12096926879314381</v>
      </c>
      <c r="R145" s="229">
        <v>0.16270707683826349</v>
      </c>
      <c r="S145" s="229">
        <v>0.21105711227998941</v>
      </c>
      <c r="T145" s="229">
        <v>0.21323229551733411</v>
      </c>
      <c r="U145" s="229">
        <v>0.18897726805192061</v>
      </c>
      <c r="V145" s="229">
        <v>0.1742024339367681</v>
      </c>
      <c r="W145" s="229">
        <v>0.17388355344938941</v>
      </c>
      <c r="X145" s="229">
        <v>0.17390287319400399</v>
      </c>
      <c r="Y145" s="229">
        <v>0.25098514701248259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3.2180142244477039E-3</v>
      </c>
      <c r="Q147" s="229">
        <v>1.5969366973946921E-3</v>
      </c>
      <c r="R147" s="229">
        <v>3.0296282328746179E-3</v>
      </c>
      <c r="S147" s="229">
        <v>6.3294334749099731E-3</v>
      </c>
      <c r="T147" s="229">
        <v>5.6770025200559536E-3</v>
      </c>
      <c r="U147" s="229">
        <v>5.7487365671766866E-3</v>
      </c>
      <c r="V147" s="229">
        <v>3.7401962881689422E-3</v>
      </c>
      <c r="W147" s="229">
        <v>4.6455374252465757E-3</v>
      </c>
      <c r="X147" s="229">
        <v>3.0550469242097852E-3</v>
      </c>
      <c r="Y147" s="229">
        <v>6.1522690219897669E-3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1258</v>
      </c>
    </row>
    <row r="149" spans="1:105" ht="12" customHeight="1" x14ac:dyDescent="0.25">
      <c r="A149" s="64" t="s">
        <v>32</v>
      </c>
      <c r="B149" s="229">
        <v>1.9089897531266969E-2</v>
      </c>
      <c r="C149" s="229">
        <v>9.0094725619957201E-3</v>
      </c>
      <c r="D149" s="229">
        <v>7.2047281760638376E-3</v>
      </c>
      <c r="E149" s="229">
        <v>6.1707722666939288E-3</v>
      </c>
      <c r="F149" s="229">
        <v>6.8530731468451372E-2</v>
      </c>
      <c r="G149" s="229">
        <v>7.0920900206013077E-2</v>
      </c>
      <c r="H149" s="229">
        <v>2.9123134170656179E-2</v>
      </c>
      <c r="I149" s="229">
        <v>2.91585569956531E-2</v>
      </c>
      <c r="J149" s="229">
        <v>2.9306527356677069E-2</v>
      </c>
      <c r="K149" s="229">
        <v>2.056060078828751E-2</v>
      </c>
      <c r="L149" s="229">
        <v>2.096187085294168E-2</v>
      </c>
      <c r="M149" s="229">
        <v>8.1164103607621989E-3</v>
      </c>
      <c r="N149" s="229">
        <v>4.241687733329543E-3</v>
      </c>
      <c r="O149" s="229">
        <v>7.5534765341941121E-4</v>
      </c>
      <c r="P149" s="229">
        <v>8.5157829223469616E-4</v>
      </c>
      <c r="Q149" s="229">
        <v>1.267802278025439E-3</v>
      </c>
      <c r="R149" s="229">
        <v>1.6034519779664291E-3</v>
      </c>
      <c r="S149" s="229">
        <v>1.435664537444613E-3</v>
      </c>
      <c r="T149" s="229">
        <v>7.5114834395597328E-4</v>
      </c>
      <c r="U149" s="229">
        <v>0</v>
      </c>
      <c r="V149" s="229">
        <v>7.4238448439394782E-4</v>
      </c>
      <c r="W149" s="229">
        <v>1.4752180300856199E-3</v>
      </c>
      <c r="X149" s="229">
        <v>1.61690499852401E-3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0.15137807203901851</v>
      </c>
      <c r="M150" s="229">
        <v>0.1334178004211814</v>
      </c>
      <c r="N150" s="229">
        <v>0.1241660254652452</v>
      </c>
      <c r="O150" s="229">
        <v>9.7654396409860719E-2</v>
      </c>
      <c r="P150" s="229">
        <v>0.1081736952463508</v>
      </c>
      <c r="Q150" s="229">
        <v>5.3135314422804489E-2</v>
      </c>
      <c r="R150" s="229">
        <v>1.474149343252272E-2</v>
      </c>
      <c r="S150" s="229">
        <v>4.1664868832164553E-2</v>
      </c>
      <c r="T150" s="229">
        <v>6.0829184590099707E-2</v>
      </c>
      <c r="U150" s="229">
        <v>9.8103554692188691E-2</v>
      </c>
      <c r="V150" s="229">
        <v>0.13826198907736301</v>
      </c>
      <c r="W150" s="229">
        <v>0.1616861313610474</v>
      </c>
      <c r="X150" s="229">
        <v>0.21831549790080859</v>
      </c>
      <c r="Y150" s="229">
        <v>0.1736546586177844</v>
      </c>
      <c r="DA150" s="73" t="s">
        <v>1260</v>
      </c>
    </row>
    <row r="151" spans="1:105" ht="12" customHeight="1" x14ac:dyDescent="0.25">
      <c r="A151" s="64" t="s">
        <v>35</v>
      </c>
      <c r="B151" s="229">
        <v>7.3544369436321894E-2</v>
      </c>
      <c r="C151" s="229">
        <v>9.7256770717738986E-2</v>
      </c>
      <c r="D151" s="229">
        <v>0.1001106770890379</v>
      </c>
      <c r="E151" s="229">
        <v>9.3802504881929663E-2</v>
      </c>
      <c r="F151" s="229">
        <v>8.408019276708914E-2</v>
      </c>
      <c r="G151" s="229">
        <v>0.1191118954578001</v>
      </c>
      <c r="H151" s="229">
        <v>0.1371759519535409</v>
      </c>
      <c r="I151" s="229">
        <v>0.16258747146816391</v>
      </c>
      <c r="J151" s="229">
        <v>0.10903627100008741</v>
      </c>
      <c r="K151" s="229">
        <v>9.455395108891694E-2</v>
      </c>
      <c r="L151" s="229">
        <v>0.1267694555881318</v>
      </c>
      <c r="M151" s="229">
        <v>0.11793857114387669</v>
      </c>
      <c r="N151" s="229">
        <v>0.1536714044032646</v>
      </c>
      <c r="O151" s="229">
        <v>0.16952543908037629</v>
      </c>
      <c r="P151" s="229">
        <v>0.1561438907336401</v>
      </c>
      <c r="Q151" s="229">
        <v>0.121624551750143</v>
      </c>
      <c r="R151" s="229">
        <v>0.14071118491955351</v>
      </c>
      <c r="S151" s="229">
        <v>0.1666553811366849</v>
      </c>
      <c r="T151" s="229">
        <v>0.17048667082556351</v>
      </c>
      <c r="U151" s="229">
        <v>0.19664059736177861</v>
      </c>
      <c r="V151" s="229">
        <v>0.21968271348556151</v>
      </c>
      <c r="W151" s="229">
        <v>0.21314126420536081</v>
      </c>
      <c r="X151" s="229">
        <v>0.23788294807817029</v>
      </c>
      <c r="Y151" s="229">
        <v>0.21187005861318131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2.570795913271048E-3</v>
      </c>
      <c r="E152" s="229">
        <v>2.1411004051293662E-3</v>
      </c>
      <c r="F152" s="229">
        <v>6.9042187971424479E-4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5.9223148633322537E-2</v>
      </c>
      <c r="M152" s="229">
        <v>6.7354655751503428E-2</v>
      </c>
      <c r="N152" s="229">
        <v>6.1104645177390469E-2</v>
      </c>
      <c r="O152" s="229">
        <v>6.2389658107016348E-2</v>
      </c>
      <c r="P152" s="229">
        <v>6.5508746812561872E-2</v>
      </c>
      <c r="Q152" s="229">
        <v>4.92070662365083E-2</v>
      </c>
      <c r="R152" s="229">
        <v>5.9160637732772518E-2</v>
      </c>
      <c r="S152" s="229">
        <v>5.0283520108322183E-2</v>
      </c>
      <c r="T152" s="229">
        <v>6.0069028937916123E-2</v>
      </c>
      <c r="U152" s="229">
        <v>5.1288505078907462E-2</v>
      </c>
      <c r="V152" s="229">
        <v>4.5130937865061317E-2</v>
      </c>
      <c r="W152" s="229">
        <v>5.8699156878167888E-2</v>
      </c>
      <c r="X152" s="229">
        <v>6.8813214900589947E-2</v>
      </c>
      <c r="Y152" s="229">
        <v>7.2303652786478032E-2</v>
      </c>
      <c r="DA152" s="73" t="s">
        <v>1262</v>
      </c>
    </row>
    <row r="153" spans="1:105" ht="12" customHeight="1" x14ac:dyDescent="0.25">
      <c r="A153" s="64" t="s">
        <v>38</v>
      </c>
      <c r="B153" s="229">
        <v>4.3226863856531189E-3</v>
      </c>
      <c r="C153" s="229">
        <v>1.346152009084231E-2</v>
      </c>
      <c r="D153" s="229">
        <v>6.1910628309624609E-3</v>
      </c>
      <c r="E153" s="229">
        <v>6.5924792464016014E-3</v>
      </c>
      <c r="F153" s="229">
        <v>3.2638855848160682E-3</v>
      </c>
      <c r="G153" s="229">
        <v>3.2606872767681201E-3</v>
      </c>
      <c r="H153" s="229">
        <v>3.452003349780589E-3</v>
      </c>
      <c r="I153" s="229">
        <v>7.5183639687282791E-3</v>
      </c>
      <c r="J153" s="229">
        <v>7.256985411917354E-3</v>
      </c>
      <c r="K153" s="229">
        <v>5.1934625434653537E-3</v>
      </c>
      <c r="L153" s="229">
        <v>4.4332463456478776E-3</v>
      </c>
      <c r="M153" s="229">
        <v>6.3399382902399326E-3</v>
      </c>
      <c r="N153" s="229">
        <v>6.5170876471606024E-3</v>
      </c>
      <c r="O153" s="229">
        <v>8.5272321645549314E-3</v>
      </c>
      <c r="P153" s="229">
        <v>6.2848083198369289E-3</v>
      </c>
      <c r="Q153" s="229">
        <v>4.6331425957769649E-3</v>
      </c>
      <c r="R153" s="229">
        <v>6.6560288958692716E-3</v>
      </c>
      <c r="S153" s="229">
        <v>4.9849275182614599E-3</v>
      </c>
      <c r="T153" s="229">
        <v>5.1784697514158616E-3</v>
      </c>
      <c r="U153" s="229">
        <v>4.9261694975979708E-3</v>
      </c>
      <c r="V153" s="229">
        <v>4.7470883442680542E-3</v>
      </c>
      <c r="W153" s="229">
        <v>5.6388766724203357E-3</v>
      </c>
      <c r="X153" s="229">
        <v>5.7862140922415586E-3</v>
      </c>
      <c r="Y153" s="229">
        <v>8.3690437125720999E-3</v>
      </c>
      <c r="DA153" s="73" t="s">
        <v>1263</v>
      </c>
    </row>
    <row r="154" spans="1:105" ht="12" customHeight="1" x14ac:dyDescent="0.25">
      <c r="A154" s="64" t="s">
        <v>39</v>
      </c>
      <c r="B154" s="229">
        <v>0.23057523791741469</v>
      </c>
      <c r="C154" s="229">
        <v>0.2496144701310121</v>
      </c>
      <c r="D154" s="229">
        <v>0.245272316757673</v>
      </c>
      <c r="E154" s="229">
        <v>0.20298005484164991</v>
      </c>
      <c r="F154" s="229">
        <v>0.18620878914443931</v>
      </c>
      <c r="G154" s="229">
        <v>0.223058527217768</v>
      </c>
      <c r="H154" s="229">
        <v>0.23193536958609029</v>
      </c>
      <c r="I154" s="229">
        <v>0.28061901978832099</v>
      </c>
      <c r="J154" s="229">
        <v>0.2828985956980079</v>
      </c>
      <c r="K154" s="229">
        <v>0.26633888702199682</v>
      </c>
      <c r="L154" s="229">
        <v>0.44156728890807018</v>
      </c>
      <c r="M154" s="229">
        <v>0.42784341260127751</v>
      </c>
      <c r="N154" s="229">
        <v>0.43608840631171841</v>
      </c>
      <c r="O154" s="229">
        <v>0.44313989654435271</v>
      </c>
      <c r="P154" s="229">
        <v>0.48984968929198069</v>
      </c>
      <c r="Q154" s="229">
        <v>0.34258421744611511</v>
      </c>
      <c r="R154" s="229">
        <v>0.38944324760677901</v>
      </c>
      <c r="S154" s="229">
        <v>0.32625183026350102</v>
      </c>
      <c r="T154" s="229">
        <v>0.36203297009378121</v>
      </c>
      <c r="U154" s="229">
        <v>0.35728834194335612</v>
      </c>
      <c r="V154" s="229">
        <v>0.33350711105125702</v>
      </c>
      <c r="W154" s="229">
        <v>0.36284991681701362</v>
      </c>
      <c r="X154" s="229">
        <v>0.3991033374820242</v>
      </c>
      <c r="Y154" s="229">
        <v>0.3898223131324533</v>
      </c>
      <c r="DA154" s="73" t="s">
        <v>1264</v>
      </c>
    </row>
    <row r="155" spans="1:105" ht="12" customHeight="1" x14ac:dyDescent="0.25">
      <c r="A155" s="60" t="s">
        <v>1036</v>
      </c>
      <c r="B155" s="262">
        <v>0.33705029067854991</v>
      </c>
      <c r="C155" s="262">
        <v>0.62569362343197377</v>
      </c>
      <c r="D155" s="262">
        <v>0.52368268529237449</v>
      </c>
      <c r="E155" s="262">
        <v>0.50312109515476566</v>
      </c>
      <c r="F155" s="262">
        <v>0.34610543116784148</v>
      </c>
      <c r="G155" s="262">
        <v>0.39302201280461391</v>
      </c>
      <c r="H155" s="262">
        <v>0.47963166994978279</v>
      </c>
      <c r="I155" s="262">
        <v>0.73381065330582629</v>
      </c>
      <c r="J155" s="262">
        <v>0.82599717949496954</v>
      </c>
      <c r="K155" s="262">
        <v>0.61210043572001149</v>
      </c>
      <c r="L155" s="262">
        <v>1.5564660931930709</v>
      </c>
      <c r="M155" s="262">
        <v>1.5816725044632589</v>
      </c>
      <c r="N155" s="262">
        <v>1.52528704033066</v>
      </c>
      <c r="O155" s="262">
        <v>1.3790939807150771</v>
      </c>
      <c r="P155" s="262">
        <v>2.1341989526067371</v>
      </c>
      <c r="Q155" s="262">
        <v>1.380101203118588</v>
      </c>
      <c r="R155" s="262">
        <v>1.47399544111535</v>
      </c>
      <c r="S155" s="262">
        <v>1.08441078482602</v>
      </c>
      <c r="T155" s="262">
        <v>1.1094188889670871</v>
      </c>
      <c r="U155" s="262">
        <v>1.0647426047479169</v>
      </c>
      <c r="V155" s="262">
        <v>0.74055722490456966</v>
      </c>
      <c r="W155" s="262">
        <v>0.91386655208600609</v>
      </c>
      <c r="X155" s="262">
        <v>1.050515000153817</v>
      </c>
      <c r="Y155" s="262">
        <v>1.584767621530508</v>
      </c>
      <c r="DA155" s="72" t="s">
        <v>1265</v>
      </c>
    </row>
    <row r="156" spans="1:105" ht="12" customHeight="1" x14ac:dyDescent="0.25">
      <c r="A156" s="132" t="s">
        <v>1038</v>
      </c>
      <c r="B156" s="316">
        <v>0.70227342026307393</v>
      </c>
      <c r="C156" s="316">
        <v>0.94571456175421187</v>
      </c>
      <c r="D156" s="316">
        <v>0.88847940235570144</v>
      </c>
      <c r="E156" s="316">
        <v>0.87653383026137188</v>
      </c>
      <c r="F156" s="316">
        <v>0.74694029909255288</v>
      </c>
      <c r="G156" s="316">
        <v>0.90207694761263146</v>
      </c>
      <c r="H156" s="316">
        <v>1.029696225445393</v>
      </c>
      <c r="I156" s="316">
        <v>1.2415309289540331</v>
      </c>
      <c r="J156" s="316">
        <v>1.1664683509017719</v>
      </c>
      <c r="K156" s="316">
        <v>1.039392661972296</v>
      </c>
      <c r="L156" s="316">
        <v>1.7406745768097309</v>
      </c>
      <c r="M156" s="316">
        <v>1.689648704555841</v>
      </c>
      <c r="N156" s="316">
        <v>1.768440892348103</v>
      </c>
      <c r="O156" s="316">
        <v>1.7277308766971959</v>
      </c>
      <c r="P156" s="316">
        <v>2.124245227323001</v>
      </c>
      <c r="Q156" s="316">
        <v>1.6792128498756129</v>
      </c>
      <c r="R156" s="316">
        <v>1.7143851364982701</v>
      </c>
      <c r="S156" s="316">
        <v>1.531106949713894</v>
      </c>
      <c r="T156" s="316">
        <v>1.67643101433643</v>
      </c>
      <c r="U156" s="316">
        <v>1.799418686686598</v>
      </c>
      <c r="V156" s="316">
        <v>1.643108631484786</v>
      </c>
      <c r="W156" s="316">
        <v>1.763933673236449</v>
      </c>
      <c r="X156" s="316">
        <v>1.368496417806838</v>
      </c>
      <c r="Y156" s="316">
        <v>1.592530760637362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1</v>
      </c>
      <c r="D160" s="232">
        <f t="shared" si="6"/>
        <v>1.0000000000000002</v>
      </c>
      <c r="E160" s="232">
        <f t="shared" si="6"/>
        <v>1</v>
      </c>
      <c r="F160" s="232">
        <f t="shared" si="6"/>
        <v>0.99999999999999989</v>
      </c>
      <c r="G160" s="232">
        <f t="shared" si="6"/>
        <v>0.99999999999999989</v>
      </c>
      <c r="H160" s="232">
        <f t="shared" si="6"/>
        <v>1</v>
      </c>
      <c r="I160" s="232">
        <f t="shared" si="6"/>
        <v>1.0000000000000004</v>
      </c>
      <c r="J160" s="232">
        <f t="shared" si="6"/>
        <v>1.0000000000000002</v>
      </c>
      <c r="K160" s="232">
        <f t="shared" si="6"/>
        <v>0.99999999999999989</v>
      </c>
      <c r="L160" s="232">
        <f t="shared" si="6"/>
        <v>1.0000000000000002</v>
      </c>
      <c r="M160" s="232">
        <f t="shared" si="6"/>
        <v>1</v>
      </c>
      <c r="N160" s="232">
        <f t="shared" si="6"/>
        <v>0.99999999999999989</v>
      </c>
      <c r="O160" s="232">
        <f t="shared" si="6"/>
        <v>1.0000000000000002</v>
      </c>
      <c r="P160" s="232">
        <f t="shared" si="6"/>
        <v>1.0000000000000002</v>
      </c>
      <c r="Q160" s="232">
        <f t="shared" si="6"/>
        <v>0.99999999999999989</v>
      </c>
      <c r="R160" s="232">
        <f t="shared" si="6"/>
        <v>1</v>
      </c>
      <c r="S160" s="232">
        <f t="shared" si="6"/>
        <v>1.0000000000000002</v>
      </c>
      <c r="T160" s="232">
        <f t="shared" si="6"/>
        <v>1</v>
      </c>
      <c r="U160" s="232">
        <f t="shared" si="6"/>
        <v>0.99999999999999989</v>
      </c>
      <c r="V160" s="232">
        <f t="shared" si="6"/>
        <v>0.99999999999999978</v>
      </c>
      <c r="W160" s="232">
        <f t="shared" si="6"/>
        <v>0.99999999999999989</v>
      </c>
      <c r="X160" s="232">
        <f t="shared" si="6"/>
        <v>0.99999999999999978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9.4530984071682794E-4</v>
      </c>
      <c r="C161" s="266">
        <f t="shared" si="7"/>
        <v>1.0597302821610261E-3</v>
      </c>
      <c r="D161" s="266">
        <f t="shared" si="7"/>
        <v>1.2055234214178425E-3</v>
      </c>
      <c r="E161" s="266">
        <f t="shared" si="7"/>
        <v>1.3202438696041964E-3</v>
      </c>
      <c r="F161" s="266">
        <f t="shared" si="7"/>
        <v>1.0499725168443069E-3</v>
      </c>
      <c r="G161" s="266">
        <f t="shared" si="7"/>
        <v>1.0166536525553309E-3</v>
      </c>
      <c r="H161" s="266">
        <f t="shared" si="7"/>
        <v>1.0958704530784709E-3</v>
      </c>
      <c r="I161" s="266">
        <f t="shared" si="7"/>
        <v>1.2538124600150126E-3</v>
      </c>
      <c r="J161" s="266">
        <f t="shared" si="7"/>
        <v>1.0218842353408131E-3</v>
      </c>
      <c r="K161" s="266">
        <f t="shared" si="7"/>
        <v>1.0058210706358557E-3</v>
      </c>
      <c r="L161" s="266">
        <f t="shared" si="7"/>
        <v>9.4708098008642976E-4</v>
      </c>
      <c r="M161" s="266">
        <f t="shared" si="7"/>
        <v>1.0302034228556421E-3</v>
      </c>
      <c r="N161" s="266">
        <f t="shared" si="7"/>
        <v>9.9905402138328716E-4</v>
      </c>
      <c r="O161" s="266">
        <f t="shared" si="7"/>
        <v>9.5646052636206495E-4</v>
      </c>
      <c r="P161" s="266">
        <f t="shared" si="7"/>
        <v>9.6177388712973943E-4</v>
      </c>
      <c r="Q161" s="266">
        <f t="shared" si="7"/>
        <v>1.1431460744762091E-3</v>
      </c>
      <c r="R161" s="266">
        <f t="shared" si="7"/>
        <v>1.4284367572723572E-3</v>
      </c>
      <c r="S161" s="266">
        <f t="shared" si="7"/>
        <v>8.5814833457693212E-4</v>
      </c>
      <c r="T161" s="266">
        <f t="shared" si="7"/>
        <v>8.8021304263337786E-4</v>
      </c>
      <c r="U161" s="266">
        <f t="shared" si="7"/>
        <v>8.5536126625185445E-4</v>
      </c>
      <c r="V161" s="266">
        <f t="shared" si="7"/>
        <v>9.3711377584256277E-4</v>
      </c>
      <c r="W161" s="266">
        <f t="shared" si="7"/>
        <v>9.0050615403830677E-4</v>
      </c>
      <c r="X161" s="266">
        <f t="shared" si="7"/>
        <v>9.1760255861703685E-4</v>
      </c>
      <c r="Y161" s="266">
        <f t="shared" si="7"/>
        <v>1.0791788987867688E-3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1.9597902096036199E-3</v>
      </c>
      <c r="C162" s="267">
        <f t="shared" si="8"/>
        <v>2.1970035033431865E-3</v>
      </c>
      <c r="D162" s="267">
        <f t="shared" si="8"/>
        <v>2.499257806256421E-3</v>
      </c>
      <c r="E162" s="267">
        <f t="shared" si="8"/>
        <v>2.7370930656740828E-3</v>
      </c>
      <c r="F162" s="267">
        <f t="shared" si="8"/>
        <v>2.1767739742389351E-3</v>
      </c>
      <c r="G162" s="267">
        <f t="shared" si="8"/>
        <v>2.1076982265675346E-3</v>
      </c>
      <c r="H162" s="267">
        <f t="shared" si="8"/>
        <v>2.2719283058647605E-3</v>
      </c>
      <c r="I162" s="267">
        <f t="shared" si="8"/>
        <v>2.5993693051509451E-3</v>
      </c>
      <c r="J162" s="267">
        <f t="shared" si="8"/>
        <v>2.1185421260933612E-3</v>
      </c>
      <c r="K162" s="267">
        <f t="shared" si="8"/>
        <v>2.0852404174174495E-3</v>
      </c>
      <c r="L162" s="267">
        <f t="shared" si="8"/>
        <v>1.9634620867457812E-3</v>
      </c>
      <c r="M162" s="267">
        <f t="shared" si="8"/>
        <v>2.1357892354972536E-3</v>
      </c>
      <c r="N162" s="267">
        <f t="shared" si="8"/>
        <v>2.0712111581186856E-3</v>
      </c>
      <c r="O162" s="267">
        <f t="shared" si="8"/>
        <v>1.9829075025975572E-3</v>
      </c>
      <c r="P162" s="267">
        <f t="shared" si="8"/>
        <v>1.9939230151459967E-3</v>
      </c>
      <c r="Q162" s="267">
        <f t="shared" si="8"/>
        <v>2.3699388162577955E-3</v>
      </c>
      <c r="R162" s="267">
        <f t="shared" si="8"/>
        <v>2.9613955672115884E-3</v>
      </c>
      <c r="S162" s="267">
        <f t="shared" si="8"/>
        <v>1.7790893864134765E-3</v>
      </c>
      <c r="T162" s="267">
        <f t="shared" si="8"/>
        <v>1.8248333287318958E-3</v>
      </c>
      <c r="U162" s="267">
        <f t="shared" si="8"/>
        <v>1.773311313466683E-3</v>
      </c>
      <c r="V162" s="267">
        <f t="shared" si="8"/>
        <v>1.9427983546519347E-3</v>
      </c>
      <c r="W162" s="267">
        <f t="shared" si="8"/>
        <v>1.8669044458839376E-3</v>
      </c>
      <c r="X162" s="267">
        <f t="shared" si="8"/>
        <v>1.9023482388813842E-3</v>
      </c>
      <c r="Y162" s="267">
        <f t="shared" si="8"/>
        <v>2.2373238372821219E-3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1.1723098574921658E-2</v>
      </c>
      <c r="C163" s="267">
        <f t="shared" si="9"/>
        <v>1.3142064141829586E-2</v>
      </c>
      <c r="D163" s="267">
        <f t="shared" si="9"/>
        <v>1.4950092863670548E-2</v>
      </c>
      <c r="E163" s="267">
        <f t="shared" si="9"/>
        <v>1.6372778912964188E-2</v>
      </c>
      <c r="F163" s="267">
        <f t="shared" si="9"/>
        <v>1.3021054881424429E-2</v>
      </c>
      <c r="G163" s="267">
        <f t="shared" si="9"/>
        <v>1.2607856675249079E-2</v>
      </c>
      <c r="H163" s="267">
        <f t="shared" si="9"/>
        <v>1.3590250300410616E-2</v>
      </c>
      <c r="I163" s="267">
        <f t="shared" si="9"/>
        <v>1.5548941130323042E-2</v>
      </c>
      <c r="J163" s="267">
        <f t="shared" si="9"/>
        <v>1.2672722854524223E-2</v>
      </c>
      <c r="K163" s="267">
        <f t="shared" si="9"/>
        <v>1.247351826027328E-2</v>
      </c>
      <c r="L163" s="267">
        <f t="shared" si="9"/>
        <v>1.1745063057385973E-2</v>
      </c>
      <c r="M163" s="267">
        <f t="shared" si="9"/>
        <v>1.2775891837961059E-2</v>
      </c>
      <c r="N163" s="267">
        <f t="shared" si="9"/>
        <v>1.2389597854463207E-2</v>
      </c>
      <c r="O163" s="267">
        <f t="shared" si="9"/>
        <v>1.1861381898935248E-2</v>
      </c>
      <c r="P163" s="267">
        <f t="shared" si="9"/>
        <v>1.1927274635221939E-2</v>
      </c>
      <c r="Q163" s="267">
        <f t="shared" si="9"/>
        <v>1.4176530846708642E-2</v>
      </c>
      <c r="R163" s="267">
        <f t="shared" si="9"/>
        <v>1.7714514535093626E-2</v>
      </c>
      <c r="S163" s="267">
        <f t="shared" si="9"/>
        <v>1.0631602133484562E-2</v>
      </c>
      <c r="T163" s="267">
        <f t="shared" si="9"/>
        <v>1.0915811748979629E-2</v>
      </c>
      <c r="U163" s="267">
        <f t="shared" si="9"/>
        <v>1.0607616687705766E-2</v>
      </c>
      <c r="V163" s="267">
        <f t="shared" si="9"/>
        <v>1.1621456475888187E-2</v>
      </c>
      <c r="W163" s="267">
        <f t="shared" si="9"/>
        <v>1.1167473304953117E-2</v>
      </c>
      <c r="X163" s="267">
        <f t="shared" si="9"/>
        <v>1.1379491447069576E-2</v>
      </c>
      <c r="Y163" s="267">
        <f t="shared" si="9"/>
        <v>1.3383252839999218E-2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1.3539613087882737E-2</v>
      </c>
      <c r="C164" s="267">
        <f t="shared" si="10"/>
        <v>1.5178449837243585E-2</v>
      </c>
      <c r="D164" s="267">
        <f t="shared" si="10"/>
        <v>1.7266635754051799E-2</v>
      </c>
      <c r="E164" s="267">
        <f t="shared" si="10"/>
        <v>1.8909769481014683E-2</v>
      </c>
      <c r="F164" s="267">
        <f t="shared" si="10"/>
        <v>1.5038689981479723E-2</v>
      </c>
      <c r="G164" s="267">
        <f t="shared" si="10"/>
        <v>1.4561465994624448E-2</v>
      </c>
      <c r="H164" s="267">
        <f t="shared" si="10"/>
        <v>1.5696083220580734E-2</v>
      </c>
      <c r="I164" s="267">
        <f t="shared" si="10"/>
        <v>1.795827660113716E-2</v>
      </c>
      <c r="J164" s="267">
        <f t="shared" si="10"/>
        <v>1.4636383301193335E-2</v>
      </c>
      <c r="K164" s="267">
        <f t="shared" si="10"/>
        <v>1.440631160860719E-2</v>
      </c>
      <c r="L164" s="267">
        <f t="shared" si="10"/>
        <v>1.3564981005105451E-2</v>
      </c>
      <c r="M164" s="267">
        <f t="shared" si="10"/>
        <v>1.4755538498044889E-2</v>
      </c>
      <c r="N164" s="267">
        <f t="shared" si="10"/>
        <v>1.430938758996274E-2</v>
      </c>
      <c r="O164" s="267">
        <f t="shared" si="10"/>
        <v>1.3699323653454165E-2</v>
      </c>
      <c r="P164" s="267">
        <f t="shared" si="10"/>
        <v>1.3775426583828918E-2</v>
      </c>
      <c r="Q164" s="267">
        <f t="shared" si="10"/>
        <v>1.6373208957184957E-2</v>
      </c>
      <c r="R164" s="267">
        <f t="shared" si="10"/>
        <v>2.0459409371335537E-2</v>
      </c>
      <c r="S164" s="267">
        <f t="shared" si="10"/>
        <v>1.2291204345626952E-2</v>
      </c>
      <c r="T164" s="267">
        <f t="shared" si="10"/>
        <v>1.2607235764230224E-2</v>
      </c>
      <c r="U164" s="267">
        <f t="shared" si="10"/>
        <v>1.2251285342200069E-2</v>
      </c>
      <c r="V164" s="267">
        <f t="shared" si="10"/>
        <v>1.3422221368828395E-2</v>
      </c>
      <c r="W164" s="267">
        <f t="shared" si="10"/>
        <v>1.2897892715990809E-2</v>
      </c>
      <c r="X164" s="267">
        <f t="shared" si="10"/>
        <v>1.3142763437969515E-2</v>
      </c>
      <c r="Y164" s="267">
        <f t="shared" si="10"/>
        <v>1.5457011143669246E-2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7.8542761556855099E-3</v>
      </c>
      <c r="C165" s="268">
        <f t="shared" si="11"/>
        <v>6.7399851842463122E-3</v>
      </c>
      <c r="D165" s="268">
        <f t="shared" si="11"/>
        <v>8.2412426252730271E-3</v>
      </c>
      <c r="E165" s="268">
        <f t="shared" si="11"/>
        <v>9.4792480138823978E-3</v>
      </c>
      <c r="F165" s="268">
        <f t="shared" si="11"/>
        <v>9.001186608059375E-3</v>
      </c>
      <c r="G165" s="268">
        <f t="shared" si="11"/>
        <v>8.7279629307355101E-3</v>
      </c>
      <c r="H165" s="268">
        <f t="shared" si="11"/>
        <v>8.8437333608744079E-3</v>
      </c>
      <c r="I165" s="268">
        <f t="shared" si="11"/>
        <v>8.1578520281295284E-3</v>
      </c>
      <c r="J165" s="268">
        <f t="shared" si="11"/>
        <v>6.3858783028665662E-3</v>
      </c>
      <c r="K165" s="268">
        <f t="shared" si="11"/>
        <v>7.4205154197404515E-3</v>
      </c>
      <c r="L165" s="268">
        <f t="shared" si="11"/>
        <v>5.101718379129796E-3</v>
      </c>
      <c r="M165" s="268">
        <f t="shared" si="11"/>
        <v>5.4405491713495893E-3</v>
      </c>
      <c r="N165" s="268">
        <f t="shared" si="11"/>
        <v>5.3143880545976066E-3</v>
      </c>
      <c r="O165" s="268">
        <f t="shared" si="11"/>
        <v>5.2579234361242021E-3</v>
      </c>
      <c r="P165" s="268">
        <f t="shared" si="11"/>
        <v>4.8895325778236295E-3</v>
      </c>
      <c r="Q165" s="268">
        <f t="shared" si="11"/>
        <v>5.9208692001669746E-3</v>
      </c>
      <c r="R165" s="268">
        <f t="shared" si="11"/>
        <v>7.5925958891396063E-3</v>
      </c>
      <c r="S165" s="268">
        <f t="shared" si="11"/>
        <v>5.0273101760496966E-3</v>
      </c>
      <c r="T165" s="268">
        <f t="shared" si="11"/>
        <v>5.285910882986084E-3</v>
      </c>
      <c r="U165" s="268">
        <f t="shared" si="11"/>
        <v>5.2428600596871452E-3</v>
      </c>
      <c r="V165" s="268">
        <f t="shared" si="11"/>
        <v>6.5062428541038612E-3</v>
      </c>
      <c r="W165" s="268">
        <f t="shared" si="11"/>
        <v>6.020672132294758E-3</v>
      </c>
      <c r="X165" s="268">
        <f t="shared" si="11"/>
        <v>6.4291970261456657E-3</v>
      </c>
      <c r="Y165" s="268">
        <f t="shared" si="11"/>
        <v>7.255602282799401E-3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0.71726344005019937</v>
      </c>
      <c r="C166" s="317">
        <f t="shared" si="12"/>
        <v>0.77087147158388769</v>
      </c>
      <c r="D166" s="317">
        <f t="shared" si="12"/>
        <v>0.71971997908005025</v>
      </c>
      <c r="E166" s="317">
        <f t="shared" si="12"/>
        <v>0.67541936532966584</v>
      </c>
      <c r="F166" s="317">
        <f t="shared" si="12"/>
        <v>0.68485491260102649</v>
      </c>
      <c r="G166" s="317">
        <f t="shared" si="12"/>
        <v>0.70625125103651409</v>
      </c>
      <c r="H166" s="317">
        <f t="shared" si="12"/>
        <v>0.70725044533295811</v>
      </c>
      <c r="I166" s="317">
        <f t="shared" si="12"/>
        <v>0.73476329247380157</v>
      </c>
      <c r="J166" s="317">
        <f t="shared" si="12"/>
        <v>0.78259152265860965</v>
      </c>
      <c r="K166" s="317">
        <f t="shared" si="12"/>
        <v>0.73518133723426426</v>
      </c>
      <c r="L166" s="317">
        <f t="shared" si="12"/>
        <v>0.8267357365934066</v>
      </c>
      <c r="M166" s="317">
        <f t="shared" si="12"/>
        <v>0.81833139322171888</v>
      </c>
      <c r="N166" s="317">
        <f t="shared" si="12"/>
        <v>0.82675464193483283</v>
      </c>
      <c r="O166" s="317">
        <f t="shared" si="12"/>
        <v>0.82963205987124711</v>
      </c>
      <c r="P166" s="317">
        <f t="shared" si="12"/>
        <v>0.84912923537572416</v>
      </c>
      <c r="Q166" s="317">
        <f t="shared" si="12"/>
        <v>0.81657688955016217</v>
      </c>
      <c r="R166" s="317">
        <f t="shared" si="12"/>
        <v>0.76528432958855241</v>
      </c>
      <c r="S166" s="317">
        <f t="shared" si="12"/>
        <v>0.84528093032233254</v>
      </c>
      <c r="T166" s="317">
        <f t="shared" si="12"/>
        <v>0.83661585774293301</v>
      </c>
      <c r="U166" s="317">
        <f t="shared" si="12"/>
        <v>0.84089951741993318</v>
      </c>
      <c r="V166" s="317">
        <f t="shared" si="12"/>
        <v>0.80508051960171023</v>
      </c>
      <c r="W166" s="317">
        <f t="shared" si="12"/>
        <v>0.81892726962928397</v>
      </c>
      <c r="X166" s="317">
        <f t="shared" si="12"/>
        <v>0.81706343115011926</v>
      </c>
      <c r="Y166" s="317">
        <f t="shared" si="12"/>
        <v>0.8073772286408738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0.16435915181600508</v>
      </c>
      <c r="C167" s="269">
        <f t="shared" si="13"/>
        <v>0.1271059554481942</v>
      </c>
      <c r="D167" s="269">
        <f t="shared" si="13"/>
        <v>0.15723149266129979</v>
      </c>
      <c r="E167" s="269">
        <f t="shared" si="13"/>
        <v>0.18202389609533384</v>
      </c>
      <c r="F167" s="269">
        <f t="shared" si="13"/>
        <v>0.18115260774586589</v>
      </c>
      <c r="G167" s="269">
        <f t="shared" si="13"/>
        <v>0.16778613484232871</v>
      </c>
      <c r="H167" s="269">
        <f t="shared" si="13"/>
        <v>0.16518643198368335</v>
      </c>
      <c r="I167" s="269">
        <f t="shared" si="13"/>
        <v>0.1451000088711478</v>
      </c>
      <c r="J167" s="269">
        <f t="shared" si="13"/>
        <v>0.11973819384031391</v>
      </c>
      <c r="K167" s="269">
        <f t="shared" si="13"/>
        <v>0.15053262519752778</v>
      </c>
      <c r="L167" s="269">
        <f t="shared" si="13"/>
        <v>9.5714712375027822E-2</v>
      </c>
      <c r="M167" s="269">
        <f t="shared" si="13"/>
        <v>9.9780656964311862E-2</v>
      </c>
      <c r="N167" s="269">
        <f t="shared" si="13"/>
        <v>9.4228541950514597E-2</v>
      </c>
      <c r="O167" s="269">
        <f t="shared" si="13"/>
        <v>9.3040585466517903E-2</v>
      </c>
      <c r="P167" s="269">
        <f t="shared" si="13"/>
        <v>7.9464031596470266E-2</v>
      </c>
      <c r="Q167" s="269">
        <f t="shared" si="13"/>
        <v>9.6135318710644388E-2</v>
      </c>
      <c r="R167" s="269">
        <f t="shared" si="13"/>
        <v>0.12253908214961996</v>
      </c>
      <c r="S167" s="269">
        <f t="shared" si="13"/>
        <v>8.3082463258688982E-2</v>
      </c>
      <c r="T167" s="269">
        <f t="shared" si="13"/>
        <v>8.8857128990953618E-2</v>
      </c>
      <c r="U167" s="269">
        <f t="shared" si="13"/>
        <v>8.6487702407566452E-2</v>
      </c>
      <c r="V167" s="269">
        <f t="shared" si="13"/>
        <v>0.10842736618016799</v>
      </c>
      <c r="W167" s="269">
        <f t="shared" si="13"/>
        <v>0.10052863166424243</v>
      </c>
      <c r="X167" s="269">
        <f t="shared" si="13"/>
        <v>0.10141154003772897</v>
      </c>
      <c r="Y167" s="269">
        <f t="shared" si="13"/>
        <v>0.10293834095891678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5.4520939286981575E-2</v>
      </c>
      <c r="C168" s="269">
        <f t="shared" si="14"/>
        <v>4.0911519162892943E-2</v>
      </c>
      <c r="D168" s="269">
        <f t="shared" si="14"/>
        <v>5.1052832556934671E-2</v>
      </c>
      <c r="E168" s="269">
        <f t="shared" si="14"/>
        <v>6.1314457101873644E-2</v>
      </c>
      <c r="F168" s="269">
        <f t="shared" si="14"/>
        <v>6.2366900669440319E-2</v>
      </c>
      <c r="G168" s="269">
        <f t="shared" si="14"/>
        <v>5.7573832783600391E-2</v>
      </c>
      <c r="H168" s="269">
        <f t="shared" si="14"/>
        <v>5.6679691371157775E-2</v>
      </c>
      <c r="I168" s="269">
        <f t="shared" si="14"/>
        <v>4.8016640040905369E-2</v>
      </c>
      <c r="J168" s="269">
        <f t="shared" si="14"/>
        <v>3.9131459882350131E-2</v>
      </c>
      <c r="K168" s="269">
        <f t="shared" si="14"/>
        <v>5.066239067093771E-2</v>
      </c>
      <c r="L168" s="269">
        <f t="shared" si="14"/>
        <v>2.7094113875160888E-2</v>
      </c>
      <c r="M168" s="269">
        <f t="shared" si="14"/>
        <v>2.7751146148004301E-2</v>
      </c>
      <c r="N168" s="269">
        <f t="shared" si="14"/>
        <v>2.677137082564569E-2</v>
      </c>
      <c r="O168" s="269">
        <f t="shared" si="14"/>
        <v>2.6761863676075248E-2</v>
      </c>
      <c r="P168" s="269">
        <f t="shared" si="14"/>
        <v>2.2616357087573778E-2</v>
      </c>
      <c r="Q168" s="269">
        <f t="shared" si="14"/>
        <v>2.7708513518880418E-2</v>
      </c>
      <c r="R168" s="269">
        <f t="shared" si="14"/>
        <v>3.5981146839371383E-2</v>
      </c>
      <c r="S168" s="269">
        <f t="shared" si="14"/>
        <v>2.5595594611864066E-2</v>
      </c>
      <c r="T168" s="269">
        <f t="shared" si="14"/>
        <v>2.6842834004530872E-2</v>
      </c>
      <c r="U168" s="269">
        <f t="shared" si="14"/>
        <v>2.6167479116519093E-2</v>
      </c>
      <c r="V168" s="269">
        <f t="shared" si="14"/>
        <v>3.294861812958709E-2</v>
      </c>
      <c r="W168" s="269">
        <f t="shared" si="14"/>
        <v>2.9957807114111158E-2</v>
      </c>
      <c r="X168" s="269">
        <f t="shared" si="14"/>
        <v>2.9881425569172261E-2</v>
      </c>
      <c r="Y168" s="269">
        <f t="shared" si="14"/>
        <v>3.1119179022257786E-2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5.4343607171934365E-2</v>
      </c>
      <c r="C169" s="318">
        <f t="shared" si="15"/>
        <v>4.045857431174494E-2</v>
      </c>
      <c r="D169" s="318">
        <f t="shared" si="15"/>
        <v>5.0628196413253647E-2</v>
      </c>
      <c r="E169" s="318">
        <f t="shared" si="15"/>
        <v>6.0944321440050159E-2</v>
      </c>
      <c r="F169" s="318">
        <f t="shared" si="15"/>
        <v>6.2184379072401617E-2</v>
      </c>
      <c r="G169" s="318">
        <f t="shared" si="15"/>
        <v>5.7379864864849611E-2</v>
      </c>
      <c r="H169" s="318">
        <f t="shared" si="15"/>
        <v>5.6433574816072134E-2</v>
      </c>
      <c r="I169" s="318">
        <f t="shared" si="15"/>
        <v>4.7484746281657317E-2</v>
      </c>
      <c r="J169" s="318">
        <f t="shared" si="15"/>
        <v>3.8697528188701126E-2</v>
      </c>
      <c r="K169" s="318">
        <f t="shared" si="15"/>
        <v>5.0422060612984758E-2</v>
      </c>
      <c r="L169" s="318">
        <f t="shared" si="15"/>
        <v>2.6156869522243973E-2</v>
      </c>
      <c r="M169" s="318">
        <f t="shared" si="15"/>
        <v>2.655728016574084E-2</v>
      </c>
      <c r="N169" s="318">
        <f t="shared" si="15"/>
        <v>2.5606277737234385E-2</v>
      </c>
      <c r="O169" s="318">
        <f t="shared" si="15"/>
        <v>2.5766086067109555E-2</v>
      </c>
      <c r="P169" s="318">
        <f t="shared" si="15"/>
        <v>2.1103958241445866E-2</v>
      </c>
      <c r="Q169" s="318">
        <f t="shared" si="15"/>
        <v>2.6023638219259904E-2</v>
      </c>
      <c r="R169" s="318">
        <f t="shared" si="15"/>
        <v>3.4135195562422047E-2</v>
      </c>
      <c r="S169" s="318">
        <f t="shared" si="15"/>
        <v>2.4893687003197135E-2</v>
      </c>
      <c r="T169" s="318">
        <f t="shared" si="15"/>
        <v>2.6135361762340156E-2</v>
      </c>
      <c r="U169" s="318">
        <f t="shared" si="15"/>
        <v>2.5464015818391136E-2</v>
      </c>
      <c r="V169" s="318">
        <f t="shared" si="15"/>
        <v>3.2358810205203932E-2</v>
      </c>
      <c r="W169" s="318">
        <f t="shared" si="15"/>
        <v>2.9307114293462031E-2</v>
      </c>
      <c r="X169" s="318">
        <f t="shared" si="15"/>
        <v>2.9177232780647044E-2</v>
      </c>
      <c r="Y169" s="318">
        <f t="shared" si="15"/>
        <v>3.0130177218836571E-2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1.7733211504720764E-4</v>
      </c>
      <c r="C170" s="318">
        <f t="shared" si="16"/>
        <v>4.5294485114799902E-4</v>
      </c>
      <c r="D170" s="318">
        <f t="shared" si="16"/>
        <v>4.2463614368102681E-4</v>
      </c>
      <c r="E170" s="318">
        <f t="shared" si="16"/>
        <v>3.7013566182348231E-4</v>
      </c>
      <c r="F170" s="318">
        <f t="shared" si="16"/>
        <v>1.8252159703869837E-4</v>
      </c>
      <c r="G170" s="318">
        <f t="shared" si="16"/>
        <v>1.9396791875077053E-4</v>
      </c>
      <c r="H170" s="318">
        <f t="shared" si="16"/>
        <v>2.4611655508566119E-4</v>
      </c>
      <c r="I170" s="318">
        <f t="shared" si="16"/>
        <v>5.3189375924808733E-4</v>
      </c>
      <c r="J170" s="318">
        <f t="shared" si="16"/>
        <v>4.3393169364900605E-4</v>
      </c>
      <c r="K170" s="318">
        <f t="shared" si="16"/>
        <v>2.4033005795297369E-4</v>
      </c>
      <c r="L170" s="318">
        <f t="shared" si="16"/>
        <v>9.3724435291691244E-4</v>
      </c>
      <c r="M170" s="318">
        <f t="shared" si="16"/>
        <v>1.1938659822634612E-3</v>
      </c>
      <c r="N170" s="318">
        <f t="shared" si="16"/>
        <v>1.1650930884113063E-3</v>
      </c>
      <c r="O170" s="318">
        <f t="shared" si="16"/>
        <v>9.9577760896569448E-4</v>
      </c>
      <c r="P170" s="318">
        <f t="shared" si="16"/>
        <v>1.5123988461279122E-3</v>
      </c>
      <c r="Q170" s="318">
        <f t="shared" si="16"/>
        <v>1.6848752996205156E-3</v>
      </c>
      <c r="R170" s="318">
        <f t="shared" si="16"/>
        <v>1.8459512769493514E-3</v>
      </c>
      <c r="S170" s="318">
        <f t="shared" si="16"/>
        <v>7.0190760866692783E-4</v>
      </c>
      <c r="T170" s="318">
        <f t="shared" si="16"/>
        <v>7.0747224219071551E-4</v>
      </c>
      <c r="U170" s="318">
        <f t="shared" si="16"/>
        <v>7.0346329812796208E-4</v>
      </c>
      <c r="V170" s="318">
        <f t="shared" si="16"/>
        <v>5.898079243831613E-4</v>
      </c>
      <c r="W170" s="318">
        <f t="shared" si="16"/>
        <v>6.5069282064912648E-4</v>
      </c>
      <c r="X170" s="318">
        <f t="shared" si="16"/>
        <v>7.0419278852521601E-4</v>
      </c>
      <c r="Y170" s="318">
        <f t="shared" si="16"/>
        <v>9.8900180342121496E-4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1.0110168328678646E-2</v>
      </c>
      <c r="C171" s="269">
        <f t="shared" si="17"/>
        <v>8.599453822146429E-3</v>
      </c>
      <c r="D171" s="269">
        <f t="shared" si="17"/>
        <v>1.0447781629154336E-2</v>
      </c>
      <c r="E171" s="269">
        <f t="shared" si="17"/>
        <v>1.1992856719787295E-2</v>
      </c>
      <c r="F171" s="269">
        <f t="shared" si="17"/>
        <v>1.1392067196393385E-2</v>
      </c>
      <c r="G171" s="269">
        <f t="shared" si="17"/>
        <v>1.086393243703742E-2</v>
      </c>
      <c r="H171" s="269">
        <f t="shared" si="17"/>
        <v>1.0938051430734211E-2</v>
      </c>
      <c r="I171" s="269">
        <f t="shared" si="17"/>
        <v>1.0159803321062191E-2</v>
      </c>
      <c r="J171" s="269">
        <f t="shared" si="17"/>
        <v>8.1591025022228966E-3</v>
      </c>
      <c r="K171" s="269">
        <f t="shared" si="17"/>
        <v>9.5182835002645873E-3</v>
      </c>
      <c r="L171" s="269">
        <f t="shared" si="17"/>
        <v>6.6588488091190471E-3</v>
      </c>
      <c r="M171" s="269">
        <f t="shared" si="17"/>
        <v>7.0651938670482231E-3</v>
      </c>
      <c r="N171" s="269">
        <f t="shared" si="17"/>
        <v>6.7631107581311864E-3</v>
      </c>
      <c r="O171" s="269">
        <f t="shared" si="17"/>
        <v>6.5939530497399002E-3</v>
      </c>
      <c r="P171" s="269">
        <f t="shared" si="17"/>
        <v>6.1476277905465554E-3</v>
      </c>
      <c r="Q171" s="269">
        <f t="shared" si="17"/>
        <v>7.356074103468134E-3</v>
      </c>
      <c r="R171" s="269">
        <f t="shared" si="17"/>
        <v>9.3153916100102308E-3</v>
      </c>
      <c r="S171" s="269">
        <f t="shared" si="17"/>
        <v>6.0240209054389354E-3</v>
      </c>
      <c r="T171" s="269">
        <f t="shared" si="17"/>
        <v>6.2949822896576132E-3</v>
      </c>
      <c r="U171" s="269">
        <f t="shared" si="17"/>
        <v>6.1253237629419364E-3</v>
      </c>
      <c r="V171" s="269">
        <f t="shared" si="17"/>
        <v>7.3964577620094082E-3</v>
      </c>
      <c r="W171" s="269">
        <f t="shared" si="17"/>
        <v>6.8536815439066484E-3</v>
      </c>
      <c r="X171" s="269">
        <f t="shared" si="17"/>
        <v>6.902948370571726E-3</v>
      </c>
      <c r="Y171" s="269">
        <f t="shared" si="17"/>
        <v>7.4667411380497043E-3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5.4257566626937761E-3</v>
      </c>
      <c r="C172" s="318">
        <f t="shared" si="18"/>
        <v>3.8840964201926117E-3</v>
      </c>
      <c r="D172" s="318">
        <f t="shared" si="18"/>
        <v>5.1038316025214464E-3</v>
      </c>
      <c r="E172" s="318">
        <f t="shared" si="18"/>
        <v>6.008381406220749E-3</v>
      </c>
      <c r="F172" s="318">
        <f t="shared" si="18"/>
        <v>6.2712331804654995E-3</v>
      </c>
      <c r="G172" s="318">
        <f t="shared" si="18"/>
        <v>6.1449017601125462E-3</v>
      </c>
      <c r="H172" s="318">
        <f t="shared" si="18"/>
        <v>6.0601092532817039E-3</v>
      </c>
      <c r="I172" s="318">
        <f t="shared" si="18"/>
        <v>4.9619445453179334E-3</v>
      </c>
      <c r="J172" s="318">
        <f t="shared" si="18"/>
        <v>3.5201365165258899E-3</v>
      </c>
      <c r="K172" s="318">
        <f t="shared" si="18"/>
        <v>4.6763835978184372E-3</v>
      </c>
      <c r="L172" s="318">
        <f t="shared" si="18"/>
        <v>2.1132381672462623E-3</v>
      </c>
      <c r="M172" s="318">
        <f t="shared" si="18"/>
        <v>2.0721145382878413E-3</v>
      </c>
      <c r="N172" s="318">
        <f t="shared" si="18"/>
        <v>2.2007872950607376E-3</v>
      </c>
      <c r="O172" s="318">
        <f t="shared" si="18"/>
        <v>2.3617001647902101E-3</v>
      </c>
      <c r="P172" s="318">
        <f t="shared" si="18"/>
        <v>1.5526763748162095E-3</v>
      </c>
      <c r="Q172" s="318">
        <f t="shared" si="18"/>
        <v>2.043837224264702E-3</v>
      </c>
      <c r="R172" s="318">
        <f t="shared" si="18"/>
        <v>2.7427929990394054E-3</v>
      </c>
      <c r="S172" s="318">
        <f t="shared" si="18"/>
        <v>2.3879500347326766E-3</v>
      </c>
      <c r="T172" s="318">
        <f t="shared" si="18"/>
        <v>2.5308523961738629E-3</v>
      </c>
      <c r="U172" s="318">
        <f t="shared" si="18"/>
        <v>2.5913454724813298E-3</v>
      </c>
      <c r="V172" s="318">
        <f t="shared" si="18"/>
        <v>3.6884098153133222E-3</v>
      </c>
      <c r="W172" s="318">
        <f t="shared" si="18"/>
        <v>3.1910283717367437E-3</v>
      </c>
      <c r="X172" s="318">
        <f t="shared" si="18"/>
        <v>3.1775212359074216E-3</v>
      </c>
      <c r="Y172" s="318">
        <f t="shared" si="18"/>
        <v>2.8147176217482943E-3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3.2690571437506651E-3</v>
      </c>
      <c r="C173" s="318">
        <f t="shared" si="19"/>
        <v>2.528101581689415E-3</v>
      </c>
      <c r="D173" s="318">
        <f t="shared" si="19"/>
        <v>3.1272900147501846E-3</v>
      </c>
      <c r="E173" s="318">
        <f t="shared" si="19"/>
        <v>3.6204039220761827E-3</v>
      </c>
      <c r="F173" s="318">
        <f t="shared" si="19"/>
        <v>3.6030742427025425E-3</v>
      </c>
      <c r="G173" s="318">
        <f t="shared" si="19"/>
        <v>3.3372188689721276E-3</v>
      </c>
      <c r="H173" s="318">
        <f t="shared" si="19"/>
        <v>3.2855115128086121E-3</v>
      </c>
      <c r="I173" s="318">
        <f t="shared" si="19"/>
        <v>2.8859982259431421E-3</v>
      </c>
      <c r="J173" s="318">
        <f t="shared" si="19"/>
        <v>2.3815588826576247E-3</v>
      </c>
      <c r="K173" s="318">
        <f t="shared" si="19"/>
        <v>2.9940514314676548E-3</v>
      </c>
      <c r="L173" s="318">
        <f t="shared" si="19"/>
        <v>1.9037386162828536E-3</v>
      </c>
      <c r="M173" s="318">
        <f t="shared" si="19"/>
        <v>1.9846091066621965E-3</v>
      </c>
      <c r="N173" s="318">
        <f t="shared" si="19"/>
        <v>1.874179105970188E-3</v>
      </c>
      <c r="O173" s="318">
        <f t="shared" si="19"/>
        <v>1.8505509867716807E-3</v>
      </c>
      <c r="P173" s="318">
        <f t="shared" si="19"/>
        <v>1.5805171619069733E-3</v>
      </c>
      <c r="Q173" s="318">
        <f t="shared" si="19"/>
        <v>1.9121043575936465E-3</v>
      </c>
      <c r="R173" s="318">
        <f t="shared" si="19"/>
        <v>2.4372677606556998E-3</v>
      </c>
      <c r="S173" s="318">
        <f t="shared" si="19"/>
        <v>1.6524867464652558E-3</v>
      </c>
      <c r="T173" s="318">
        <f t="shared" si="19"/>
        <v>1.7673432181387352E-3</v>
      </c>
      <c r="U173" s="318">
        <f t="shared" si="19"/>
        <v>1.7202159921009307E-3</v>
      </c>
      <c r="V173" s="318">
        <f t="shared" si="19"/>
        <v>2.1565897126686866E-3</v>
      </c>
      <c r="W173" s="318">
        <f t="shared" si="19"/>
        <v>1.99948611234844E-3</v>
      </c>
      <c r="X173" s="318">
        <f t="shared" si="19"/>
        <v>2.0170469107203765E-3</v>
      </c>
      <c r="Y173" s="318">
        <f t="shared" si="19"/>
        <v>2.0474145501450532E-3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1.4153545222342053E-3</v>
      </c>
      <c r="C174" s="318">
        <f t="shared" si="20"/>
        <v>2.1872558202644036E-3</v>
      </c>
      <c r="D174" s="318">
        <f t="shared" si="20"/>
        <v>2.2166600118827032E-3</v>
      </c>
      <c r="E174" s="318">
        <f t="shared" si="20"/>
        <v>2.3640713914903633E-3</v>
      </c>
      <c r="F174" s="318">
        <f t="shared" si="20"/>
        <v>1.5177597732253436E-3</v>
      </c>
      <c r="G174" s="318">
        <f t="shared" si="20"/>
        <v>1.3818118079527463E-3</v>
      </c>
      <c r="H174" s="318">
        <f t="shared" si="20"/>
        <v>1.5924306646438948E-3</v>
      </c>
      <c r="I174" s="318">
        <f t="shared" si="20"/>
        <v>2.3118605498011141E-3</v>
      </c>
      <c r="J174" s="318">
        <f t="shared" si="20"/>
        <v>2.2574071030393838E-3</v>
      </c>
      <c r="K174" s="318">
        <f t="shared" si="20"/>
        <v>1.847848470978496E-3</v>
      </c>
      <c r="L174" s="318">
        <f t="shared" si="20"/>
        <v>2.6418720255899312E-3</v>
      </c>
      <c r="M174" s="318">
        <f t="shared" si="20"/>
        <v>3.0084702220981863E-3</v>
      </c>
      <c r="N174" s="318">
        <f t="shared" si="20"/>
        <v>2.6881443571002603E-3</v>
      </c>
      <c r="O174" s="318">
        <f t="shared" si="20"/>
        <v>2.3817018981780098E-3</v>
      </c>
      <c r="P174" s="318">
        <f t="shared" si="20"/>
        <v>3.0144342538233719E-3</v>
      </c>
      <c r="Q174" s="318">
        <f t="shared" si="20"/>
        <v>3.4001325216097855E-3</v>
      </c>
      <c r="R174" s="318">
        <f t="shared" si="20"/>
        <v>4.135330850315126E-3</v>
      </c>
      <c r="S174" s="318">
        <f t="shared" si="20"/>
        <v>1.9835841242410025E-3</v>
      </c>
      <c r="T174" s="318">
        <f t="shared" si="20"/>
        <v>1.9967866753450155E-3</v>
      </c>
      <c r="U174" s="318">
        <f t="shared" si="20"/>
        <v>1.8137622983596764E-3</v>
      </c>
      <c r="V174" s="318">
        <f t="shared" si="20"/>
        <v>1.5514582340273998E-3</v>
      </c>
      <c r="W174" s="318">
        <f t="shared" si="20"/>
        <v>1.6631670598214643E-3</v>
      </c>
      <c r="X174" s="318">
        <f t="shared" si="20"/>
        <v>1.7083802239439279E-3</v>
      </c>
      <c r="Y174" s="318">
        <f t="shared" si="20"/>
        <v>2.6046089661563576E-3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1.7724212649324875E-2</v>
      </c>
      <c r="C175" s="319">
        <f t="shared" si="21"/>
        <v>1.4194367034055076E-2</v>
      </c>
      <c r="D175" s="319">
        <f t="shared" si="21"/>
        <v>1.7385161601891363E-2</v>
      </c>
      <c r="E175" s="319">
        <f t="shared" si="21"/>
        <v>2.0430291410199735E-2</v>
      </c>
      <c r="F175" s="319">
        <f t="shared" si="21"/>
        <v>1.9945833825227088E-2</v>
      </c>
      <c r="G175" s="319">
        <f t="shared" si="21"/>
        <v>1.8503211420787511E-2</v>
      </c>
      <c r="H175" s="319">
        <f t="shared" si="21"/>
        <v>1.8447514240657555E-2</v>
      </c>
      <c r="I175" s="319">
        <f t="shared" si="21"/>
        <v>1.6442003768327648E-2</v>
      </c>
      <c r="J175" s="319">
        <f t="shared" si="21"/>
        <v>1.3544310296485212E-2</v>
      </c>
      <c r="K175" s="319">
        <f t="shared" si="21"/>
        <v>1.671395662033141E-2</v>
      </c>
      <c r="L175" s="319">
        <f t="shared" si="21"/>
        <v>1.0474282838832455E-2</v>
      </c>
      <c r="M175" s="319">
        <f t="shared" si="21"/>
        <v>1.0933637633208341E-2</v>
      </c>
      <c r="N175" s="319">
        <f t="shared" si="21"/>
        <v>1.0398695852350055E-2</v>
      </c>
      <c r="O175" s="319">
        <f t="shared" si="21"/>
        <v>1.0213540918946702E-2</v>
      </c>
      <c r="P175" s="319">
        <f t="shared" si="21"/>
        <v>9.0948174505351767E-3</v>
      </c>
      <c r="Q175" s="319">
        <f t="shared" si="21"/>
        <v>1.2239510222050299E-2</v>
      </c>
      <c r="R175" s="319">
        <f t="shared" si="21"/>
        <v>1.6723697692393302E-2</v>
      </c>
      <c r="S175" s="319">
        <f t="shared" si="21"/>
        <v>9.4296365255239142E-3</v>
      </c>
      <c r="T175" s="319">
        <f t="shared" si="21"/>
        <v>9.8751922043638068E-3</v>
      </c>
      <c r="U175" s="319">
        <f t="shared" si="21"/>
        <v>9.5895426237278397E-3</v>
      </c>
      <c r="V175" s="319">
        <f t="shared" si="21"/>
        <v>1.1717205497210182E-2</v>
      </c>
      <c r="W175" s="319">
        <f t="shared" si="21"/>
        <v>1.0879161295294783E-2</v>
      </c>
      <c r="X175" s="319">
        <f t="shared" si="21"/>
        <v>1.0969252163724462E-2</v>
      </c>
      <c r="Y175" s="319">
        <f t="shared" si="21"/>
        <v>1.1686141237365215E-2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0.99999999999999989</v>
      </c>
      <c r="D178" s="232">
        <f t="shared" si="22"/>
        <v>0.99999999999999989</v>
      </c>
      <c r="E178" s="232">
        <f t="shared" si="22"/>
        <v>1.0000000000000002</v>
      </c>
      <c r="F178" s="232">
        <f t="shared" si="22"/>
        <v>1</v>
      </c>
      <c r="G178" s="232">
        <f t="shared" si="22"/>
        <v>1</v>
      </c>
      <c r="H178" s="232">
        <f t="shared" si="22"/>
        <v>0.99999999999999967</v>
      </c>
      <c r="I178" s="232">
        <f t="shared" si="22"/>
        <v>0.99999999999999944</v>
      </c>
      <c r="J178" s="232">
        <f t="shared" si="22"/>
        <v>1</v>
      </c>
      <c r="K178" s="232">
        <f t="shared" si="22"/>
        <v>1.0000000000000002</v>
      </c>
      <c r="L178" s="232">
        <f t="shared" si="22"/>
        <v>1</v>
      </c>
      <c r="M178" s="232">
        <f t="shared" si="22"/>
        <v>0.99999999999999989</v>
      </c>
      <c r="N178" s="232">
        <f t="shared" si="22"/>
        <v>1</v>
      </c>
      <c r="O178" s="232">
        <f t="shared" si="22"/>
        <v>1.0000000000000002</v>
      </c>
      <c r="P178" s="232">
        <f t="shared" si="22"/>
        <v>1</v>
      </c>
      <c r="Q178" s="232">
        <f t="shared" si="22"/>
        <v>0.99999999999999967</v>
      </c>
      <c r="R178" s="232">
        <f t="shared" si="22"/>
        <v>0.99999999999999989</v>
      </c>
      <c r="S178" s="232">
        <f t="shared" si="22"/>
        <v>1</v>
      </c>
      <c r="T178" s="232">
        <f t="shared" si="22"/>
        <v>0.99999999999999911</v>
      </c>
      <c r="U178" s="232">
        <f t="shared" si="22"/>
        <v>1.0000000000000002</v>
      </c>
      <c r="V178" s="232">
        <f t="shared" si="22"/>
        <v>0.99999999999999978</v>
      </c>
      <c r="W178" s="232">
        <f t="shared" si="22"/>
        <v>0.99999999999999956</v>
      </c>
      <c r="X178" s="232">
        <f t="shared" si="22"/>
        <v>0.99999999999999978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3.0888254037525088E-3</v>
      </c>
      <c r="C179" s="266">
        <f t="shared" si="23"/>
        <v>4.2865899638524288E-3</v>
      </c>
      <c r="D179" s="266">
        <f t="shared" si="23"/>
        <v>3.9837282987889066E-3</v>
      </c>
      <c r="E179" s="266">
        <f t="shared" si="23"/>
        <v>3.7345053662552479E-3</v>
      </c>
      <c r="F179" s="266">
        <f t="shared" si="23"/>
        <v>3.0487059760968874E-3</v>
      </c>
      <c r="G179" s="266">
        <f t="shared" si="23"/>
        <v>3.1699258473591413E-3</v>
      </c>
      <c r="H179" s="266">
        <f t="shared" si="23"/>
        <v>3.4267566527880502E-3</v>
      </c>
      <c r="I179" s="266">
        <f t="shared" si="23"/>
        <v>4.3600271600822251E-3</v>
      </c>
      <c r="J179" s="266">
        <f t="shared" si="23"/>
        <v>4.3320372753423474E-3</v>
      </c>
      <c r="K179" s="266">
        <f t="shared" si="23"/>
        <v>3.4759397635065461E-3</v>
      </c>
      <c r="L179" s="266">
        <f t="shared" si="23"/>
        <v>5.0744041026325806E-3</v>
      </c>
      <c r="M179" s="266">
        <f t="shared" si="23"/>
        <v>5.2722439385530801E-3</v>
      </c>
      <c r="N179" s="266">
        <f t="shared" si="23"/>
        <v>5.3629867332551642E-3</v>
      </c>
      <c r="O179" s="266">
        <f t="shared" si="23"/>
        <v>5.219225494104693E-3</v>
      </c>
      <c r="P179" s="266">
        <f t="shared" si="23"/>
        <v>5.8971919837992586E-3</v>
      </c>
      <c r="Q179" s="266">
        <f t="shared" si="23"/>
        <v>5.8029818221255677E-3</v>
      </c>
      <c r="R179" s="266">
        <f t="shared" si="23"/>
        <v>5.6946649679056804E-3</v>
      </c>
      <c r="S179" s="266">
        <f t="shared" si="23"/>
        <v>5.0829516502294003E-3</v>
      </c>
      <c r="T179" s="266">
        <f t="shared" si="23"/>
        <v>4.9499529067409814E-3</v>
      </c>
      <c r="U179" s="266">
        <f t="shared" si="23"/>
        <v>4.9368825389843459E-3</v>
      </c>
      <c r="V179" s="266">
        <f t="shared" si="23"/>
        <v>4.4144099962204475E-3</v>
      </c>
      <c r="W179" s="266">
        <f t="shared" si="23"/>
        <v>4.568260796738409E-3</v>
      </c>
      <c r="X179" s="266">
        <f t="shared" si="23"/>
        <v>4.5986470928391339E-3</v>
      </c>
      <c r="Y179" s="266">
        <f t="shared" si="23"/>
        <v>5.1009504892410625E-3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7.4766788724955026E-3</v>
      </c>
      <c r="C180" s="267">
        <f t="shared" si="24"/>
        <v>1.0375936619418795E-2</v>
      </c>
      <c r="D180" s="267">
        <f t="shared" si="24"/>
        <v>9.6428426058438304E-3</v>
      </c>
      <c r="E180" s="267">
        <f t="shared" si="24"/>
        <v>9.0395842177355048E-3</v>
      </c>
      <c r="F180" s="267">
        <f t="shared" si="24"/>
        <v>7.3795674991025623E-3</v>
      </c>
      <c r="G180" s="267">
        <f t="shared" si="24"/>
        <v>7.6729871431174242E-3</v>
      </c>
      <c r="H180" s="267">
        <f t="shared" si="24"/>
        <v>8.2946608234826125E-3</v>
      </c>
      <c r="I180" s="267">
        <f t="shared" si="24"/>
        <v>1.0553695560678342E-2</v>
      </c>
      <c r="J180" s="267">
        <f t="shared" si="24"/>
        <v>1.0485944440908347E-2</v>
      </c>
      <c r="K180" s="267">
        <f t="shared" si="24"/>
        <v>8.4137113610577869E-3</v>
      </c>
      <c r="L180" s="267">
        <f t="shared" si="24"/>
        <v>1.2282885882305245E-2</v>
      </c>
      <c r="M180" s="267">
        <f t="shared" si="24"/>
        <v>1.2761768540926147E-2</v>
      </c>
      <c r="N180" s="267">
        <f t="shared" si="24"/>
        <v>1.2981416674859528E-2</v>
      </c>
      <c r="O180" s="267">
        <f t="shared" si="24"/>
        <v>1.2633434358301819E-2</v>
      </c>
      <c r="P180" s="267">
        <f t="shared" si="24"/>
        <v>1.4274491092554664E-2</v>
      </c>
      <c r="Q180" s="267">
        <f t="shared" si="24"/>
        <v>1.4046449998194216E-2</v>
      </c>
      <c r="R180" s="267">
        <f t="shared" si="24"/>
        <v>1.3784262846244111E-2</v>
      </c>
      <c r="S180" s="267">
        <f t="shared" si="24"/>
        <v>1.2303575711018512E-2</v>
      </c>
      <c r="T180" s="267">
        <f t="shared" si="24"/>
        <v>1.1981644631877467E-2</v>
      </c>
      <c r="U180" s="267">
        <f t="shared" si="24"/>
        <v>1.1950007057820003E-2</v>
      </c>
      <c r="V180" s="267">
        <f t="shared" si="24"/>
        <v>1.0685332331564471E-2</v>
      </c>
      <c r="W180" s="267">
        <f t="shared" si="24"/>
        <v>1.105773700952125E-2</v>
      </c>
      <c r="X180" s="267">
        <f t="shared" si="24"/>
        <v>1.1131288780299127E-2</v>
      </c>
      <c r="Y180" s="267">
        <f t="shared" si="24"/>
        <v>1.2347142932139014E-2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3.8223814692877098E-2</v>
      </c>
      <c r="C181" s="267">
        <f t="shared" si="25"/>
        <v>5.3045996139369493E-2</v>
      </c>
      <c r="D181" s="267">
        <f t="shared" si="25"/>
        <v>4.9298122222993269E-2</v>
      </c>
      <c r="E181" s="267">
        <f t="shared" si="25"/>
        <v>4.6214020681090366E-2</v>
      </c>
      <c r="F181" s="267">
        <f t="shared" si="25"/>
        <v>3.7727341966892085E-2</v>
      </c>
      <c r="G181" s="267">
        <f t="shared" si="25"/>
        <v>3.9227422188517339E-2</v>
      </c>
      <c r="H181" s="267">
        <f t="shared" si="25"/>
        <v>4.2405670173078246E-2</v>
      </c>
      <c r="I181" s="267">
        <f t="shared" si="25"/>
        <v>5.3954771940307282E-2</v>
      </c>
      <c r="J181" s="267">
        <f t="shared" si="25"/>
        <v>5.3608400738402402E-2</v>
      </c>
      <c r="K181" s="267">
        <f t="shared" si="25"/>
        <v>4.3014304804171101E-2</v>
      </c>
      <c r="L181" s="267">
        <f t="shared" si="25"/>
        <v>6.2795094167564125E-2</v>
      </c>
      <c r="M181" s="267">
        <f t="shared" si="25"/>
        <v>6.5243336537594926E-2</v>
      </c>
      <c r="N181" s="267">
        <f t="shared" si="25"/>
        <v>6.6366266880369382E-2</v>
      </c>
      <c r="O181" s="267">
        <f t="shared" si="25"/>
        <v>6.4587240147867694E-2</v>
      </c>
      <c r="P181" s="267">
        <f t="shared" si="25"/>
        <v>7.2976987732364676E-2</v>
      </c>
      <c r="Q181" s="267">
        <f t="shared" si="25"/>
        <v>7.1811149171976507E-2</v>
      </c>
      <c r="R181" s="267">
        <f t="shared" si="25"/>
        <v>7.0470742116664681E-2</v>
      </c>
      <c r="S181" s="267">
        <f t="shared" si="25"/>
        <v>6.2900868963064849E-2</v>
      </c>
      <c r="T181" s="267">
        <f t="shared" si="25"/>
        <v>6.1255026721767976E-2</v>
      </c>
      <c r="U181" s="267">
        <f t="shared" si="25"/>
        <v>6.1093282612019816E-2</v>
      </c>
      <c r="V181" s="267">
        <f t="shared" si="25"/>
        <v>5.4627752500650759E-2</v>
      </c>
      <c r="W181" s="267">
        <f t="shared" si="25"/>
        <v>5.6531636249536353E-2</v>
      </c>
      <c r="X181" s="267">
        <f t="shared" si="25"/>
        <v>5.6907662731948055E-2</v>
      </c>
      <c r="Y181" s="267">
        <f t="shared" si="25"/>
        <v>6.3123602266874398E-2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5.2329515653081381E-2</v>
      </c>
      <c r="C182" s="267">
        <f t="shared" si="26"/>
        <v>7.2621513776480962E-2</v>
      </c>
      <c r="D182" s="267">
        <f t="shared" si="26"/>
        <v>6.7490565221277429E-2</v>
      </c>
      <c r="E182" s="267">
        <f t="shared" si="26"/>
        <v>6.3268340380312649E-2</v>
      </c>
      <c r="F182" s="267">
        <f t="shared" si="26"/>
        <v>5.1649830030531453E-2</v>
      </c>
      <c r="G182" s="267">
        <f t="shared" si="26"/>
        <v>5.3703483546517279E-2</v>
      </c>
      <c r="H182" s="267">
        <f t="shared" si="26"/>
        <v>5.8054597609668225E-2</v>
      </c>
      <c r="I182" s="267">
        <f t="shared" si="26"/>
        <v>7.3865654317722601E-2</v>
      </c>
      <c r="J182" s="267">
        <f t="shared" si="26"/>
        <v>7.3391462053619877E-2</v>
      </c>
      <c r="K182" s="267">
        <f t="shared" si="26"/>
        <v>5.8887836147231462E-2</v>
      </c>
      <c r="L182" s="267">
        <f t="shared" si="26"/>
        <v>8.5968312937395236E-2</v>
      </c>
      <c r="M182" s="267">
        <f t="shared" si="26"/>
        <v>8.9320028051505462E-2</v>
      </c>
      <c r="N182" s="267">
        <f t="shared" si="26"/>
        <v>9.0857352398164323E-2</v>
      </c>
      <c r="O182" s="267">
        <f t="shared" si="26"/>
        <v>8.8421812983961234E-2</v>
      </c>
      <c r="P182" s="267">
        <f t="shared" si="26"/>
        <v>9.9907621793884932E-2</v>
      </c>
      <c r="Q182" s="267">
        <f t="shared" si="26"/>
        <v>9.8311554847532484E-2</v>
      </c>
      <c r="R182" s="267">
        <f t="shared" si="26"/>
        <v>9.6476498547002854E-2</v>
      </c>
      <c r="S182" s="267">
        <f t="shared" si="26"/>
        <v>8.6113121713320209E-2</v>
      </c>
      <c r="T182" s="267">
        <f t="shared" si="26"/>
        <v>8.3859915746818475E-2</v>
      </c>
      <c r="U182" s="267">
        <f t="shared" si="26"/>
        <v>8.3638483349480153E-2</v>
      </c>
      <c r="V182" s="267">
        <f t="shared" si="26"/>
        <v>7.4786984306622797E-2</v>
      </c>
      <c r="W182" s="267">
        <f t="shared" si="26"/>
        <v>7.7393456612944528E-2</v>
      </c>
      <c r="X182" s="267">
        <f t="shared" si="26"/>
        <v>7.7908247819825374E-2</v>
      </c>
      <c r="Y182" s="267">
        <f t="shared" si="26"/>
        <v>8.6418050093750406E-2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3.7838796395608137E-2</v>
      </c>
      <c r="C183" s="268">
        <f t="shared" si="27"/>
        <v>4.0192981459997931E-2</v>
      </c>
      <c r="D183" s="268">
        <f t="shared" si="27"/>
        <v>4.0140015976816809E-2</v>
      </c>
      <c r="E183" s="268">
        <f t="shared" si="27"/>
        <v>3.9510894466380779E-2</v>
      </c>
      <c r="F183" s="268">
        <f t="shared" si="27"/>
        <v>3.8502163124911497E-2</v>
      </c>
      <c r="G183" s="268">
        <f t="shared" si="27"/>
        <v>4.0081812688273717E-2</v>
      </c>
      <c r="H183" s="268">
        <f t="shared" si="27"/>
        <v>4.0713587201655028E-2</v>
      </c>
      <c r="I183" s="268">
        <f t="shared" si="27"/>
        <v>4.1816002383400719E-2</v>
      </c>
      <c r="J183" s="268">
        <f t="shared" si="27"/>
        <v>4.0587261377885091E-2</v>
      </c>
      <c r="K183" s="268">
        <f t="shared" si="27"/>
        <v>3.9434290486330903E-2</v>
      </c>
      <c r="L183" s="268">
        <f t="shared" si="27"/>
        <v>4.1984900270299851E-2</v>
      </c>
      <c r="M183" s="268">
        <f t="shared" si="27"/>
        <v>4.2683190653874339E-2</v>
      </c>
      <c r="N183" s="268">
        <f t="shared" si="27"/>
        <v>4.3674806207906446E-2</v>
      </c>
      <c r="O183" s="268">
        <f t="shared" si="27"/>
        <v>4.4657240116497222E-2</v>
      </c>
      <c r="P183" s="268">
        <f t="shared" si="27"/>
        <v>4.7985775786787421E-2</v>
      </c>
      <c r="Q183" s="268">
        <f t="shared" si="27"/>
        <v>4.9035761973065403E-2</v>
      </c>
      <c r="R183" s="268">
        <f t="shared" si="27"/>
        <v>4.9216992586033653E-2</v>
      </c>
      <c r="S183" s="268">
        <f t="shared" si="27"/>
        <v>4.8873039538733155E-2</v>
      </c>
      <c r="T183" s="268">
        <f t="shared" si="27"/>
        <v>4.8571352021848251E-2</v>
      </c>
      <c r="U183" s="268">
        <f t="shared" si="27"/>
        <v>4.9226486330060194E-2</v>
      </c>
      <c r="V183" s="268">
        <f t="shared" si="27"/>
        <v>4.9592694220921087E-2</v>
      </c>
      <c r="W183" s="268">
        <f t="shared" si="27"/>
        <v>4.9252420114464901E-2</v>
      </c>
      <c r="X183" s="268">
        <f t="shared" si="27"/>
        <v>5.1718093089459724E-2</v>
      </c>
      <c r="Y183" s="268">
        <f t="shared" si="27"/>
        <v>5.4109408922954225E-2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0.57630366953930978</v>
      </c>
      <c r="C184" s="269">
        <f t="shared" si="28"/>
        <v>0.54436984407301769</v>
      </c>
      <c r="D184" s="269">
        <f t="shared" si="28"/>
        <v>0.55182327785027907</v>
      </c>
      <c r="E184" s="269">
        <f t="shared" si="28"/>
        <v>0.55564311271095712</v>
      </c>
      <c r="F184" s="269">
        <f t="shared" si="28"/>
        <v>0.57292495691115597</v>
      </c>
      <c r="G184" s="269">
        <f t="shared" si="28"/>
        <v>0.56812580114730171</v>
      </c>
      <c r="H184" s="269">
        <f t="shared" si="28"/>
        <v>0.56063279614326189</v>
      </c>
      <c r="I184" s="269">
        <f t="shared" si="28"/>
        <v>0.53784464284282663</v>
      </c>
      <c r="J184" s="269">
        <f t="shared" si="28"/>
        <v>0.54039998769371611</v>
      </c>
      <c r="K184" s="269">
        <f t="shared" si="28"/>
        <v>0.56167243202492856</v>
      </c>
      <c r="L184" s="269">
        <f t="shared" si="28"/>
        <v>0.53683335612010641</v>
      </c>
      <c r="M184" s="269">
        <f t="shared" si="28"/>
        <v>0.53226282628892252</v>
      </c>
      <c r="N184" s="269">
        <f t="shared" si="28"/>
        <v>0.52647729816132327</v>
      </c>
      <c r="O184" s="269">
        <f t="shared" si="28"/>
        <v>0.52754774911670144</v>
      </c>
      <c r="P184" s="269">
        <f t="shared" si="28"/>
        <v>0.50404362614541043</v>
      </c>
      <c r="Q184" s="269">
        <f t="shared" si="28"/>
        <v>0.50383108660989995</v>
      </c>
      <c r="R184" s="269">
        <f t="shared" si="28"/>
        <v>0.50323878872490579</v>
      </c>
      <c r="S184" s="269">
        <f t="shared" si="28"/>
        <v>0.51723876705575389</v>
      </c>
      <c r="T184" s="269">
        <f t="shared" si="28"/>
        <v>0.52398067282282967</v>
      </c>
      <c r="U184" s="269">
        <f t="shared" si="28"/>
        <v>0.52483357906459038</v>
      </c>
      <c r="V184" s="269">
        <f t="shared" si="28"/>
        <v>0.54024391673246475</v>
      </c>
      <c r="W184" s="269">
        <f t="shared" si="28"/>
        <v>0.5390027991267119</v>
      </c>
      <c r="X184" s="269">
        <f t="shared" si="28"/>
        <v>0.53824656207023358</v>
      </c>
      <c r="Y184" s="269">
        <f t="shared" si="28"/>
        <v>0.51683877781160303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0.5761084000994221</v>
      </c>
      <c r="C185" s="318">
        <f t="shared" si="29"/>
        <v>0.54409885432388738</v>
      </c>
      <c r="D185" s="318">
        <f t="shared" si="29"/>
        <v>0.55157143441729495</v>
      </c>
      <c r="E185" s="318">
        <f t="shared" si="29"/>
        <v>0.55540702465941472</v>
      </c>
      <c r="F185" s="318">
        <f t="shared" si="29"/>
        <v>0.57273222374222643</v>
      </c>
      <c r="G185" s="318">
        <f t="shared" si="29"/>
        <v>0.56792540469758734</v>
      </c>
      <c r="H185" s="318">
        <f t="shared" si="29"/>
        <v>0.56041616335741107</v>
      </c>
      <c r="I185" s="318">
        <f t="shared" si="29"/>
        <v>0.53756901053922979</v>
      </c>
      <c r="J185" s="318">
        <f t="shared" si="29"/>
        <v>0.54012612485533706</v>
      </c>
      <c r="K185" s="318">
        <f t="shared" si="29"/>
        <v>0.56145268997998188</v>
      </c>
      <c r="L185" s="318">
        <f t="shared" si="29"/>
        <v>0.53651256231749089</v>
      </c>
      <c r="M185" s="318">
        <f t="shared" si="29"/>
        <v>0.53192952544272309</v>
      </c>
      <c r="N185" s="318">
        <f t="shared" si="29"/>
        <v>0.52613826073490999</v>
      </c>
      <c r="O185" s="318">
        <f t="shared" si="29"/>
        <v>0.52721779999181928</v>
      </c>
      <c r="P185" s="318">
        <f t="shared" si="29"/>
        <v>0.50367081731840835</v>
      </c>
      <c r="Q185" s="318">
        <f t="shared" si="29"/>
        <v>0.5034642335632018</v>
      </c>
      <c r="R185" s="318">
        <f t="shared" si="29"/>
        <v>0.50287878325574575</v>
      </c>
      <c r="S185" s="318">
        <f t="shared" si="29"/>
        <v>0.51691743289406533</v>
      </c>
      <c r="T185" s="318">
        <f t="shared" si="29"/>
        <v>0.52366774657895843</v>
      </c>
      <c r="U185" s="318">
        <f t="shared" si="29"/>
        <v>0.52452147910354752</v>
      </c>
      <c r="V185" s="318">
        <f t="shared" si="29"/>
        <v>0.53996484645340337</v>
      </c>
      <c r="W185" s="318">
        <f t="shared" si="29"/>
        <v>0.53871400270398206</v>
      </c>
      <c r="X185" s="318">
        <f t="shared" si="29"/>
        <v>0.53795584468589419</v>
      </c>
      <c r="Y185" s="318">
        <f t="shared" si="29"/>
        <v>0.51651630579886987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1.9526943988778156E-4</v>
      </c>
      <c r="C186" s="318">
        <f t="shared" si="30"/>
        <v>2.7098974913025459E-4</v>
      </c>
      <c r="D186" s="318">
        <f t="shared" si="30"/>
        <v>2.5184343298412731E-4</v>
      </c>
      <c r="E186" s="318">
        <f t="shared" si="30"/>
        <v>2.360880515423935E-4</v>
      </c>
      <c r="F186" s="318">
        <f t="shared" si="30"/>
        <v>1.9273316892943793E-4</v>
      </c>
      <c r="G186" s="318">
        <f t="shared" si="30"/>
        <v>2.0039644971439022E-4</v>
      </c>
      <c r="H186" s="318">
        <f t="shared" si="30"/>
        <v>2.1663278585080752E-4</v>
      </c>
      <c r="I186" s="318">
        <f t="shared" si="30"/>
        <v>2.7563230359684904E-4</v>
      </c>
      <c r="J186" s="318">
        <f t="shared" si="30"/>
        <v>2.7386283837908701E-4</v>
      </c>
      <c r="K186" s="318">
        <f t="shared" si="30"/>
        <v>2.1974204494660247E-4</v>
      </c>
      <c r="L186" s="318">
        <f t="shared" si="30"/>
        <v>3.2079380261556487E-4</v>
      </c>
      <c r="M186" s="318">
        <f t="shared" si="30"/>
        <v>3.333008461994314E-4</v>
      </c>
      <c r="N186" s="318">
        <f t="shared" si="30"/>
        <v>3.3903742641332163E-4</v>
      </c>
      <c r="O186" s="318">
        <f t="shared" si="30"/>
        <v>3.2994912488213687E-4</v>
      </c>
      <c r="P186" s="318">
        <f t="shared" si="30"/>
        <v>3.7280882700207937E-4</v>
      </c>
      <c r="Q186" s="318">
        <f t="shared" si="30"/>
        <v>3.668530466982104E-4</v>
      </c>
      <c r="R186" s="318">
        <f t="shared" si="30"/>
        <v>3.6000546916008604E-4</v>
      </c>
      <c r="S186" s="318">
        <f t="shared" si="30"/>
        <v>3.2133416168850487E-4</v>
      </c>
      <c r="T186" s="318">
        <f t="shared" si="30"/>
        <v>3.1292624387119764E-4</v>
      </c>
      <c r="U186" s="318">
        <f t="shared" si="30"/>
        <v>3.1209996104282375E-4</v>
      </c>
      <c r="V186" s="318">
        <f t="shared" si="30"/>
        <v>2.7907027906134708E-4</v>
      </c>
      <c r="W186" s="318">
        <f t="shared" si="30"/>
        <v>2.8879642272972407E-4</v>
      </c>
      <c r="X186" s="318">
        <f t="shared" si="30"/>
        <v>2.9071738433948159E-4</v>
      </c>
      <c r="Y186" s="318">
        <f t="shared" si="30"/>
        <v>3.224720127331666E-4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0.22458936103504828</v>
      </c>
      <c r="C187" s="269">
        <f t="shared" si="31"/>
        <v>0.20706428008987854</v>
      </c>
      <c r="D187" s="269">
        <f t="shared" si="31"/>
        <v>0.21126016851910828</v>
      </c>
      <c r="E187" s="269">
        <f t="shared" si="31"/>
        <v>0.21800377489453987</v>
      </c>
      <c r="F187" s="269">
        <f t="shared" si="31"/>
        <v>0.22838336076565066</v>
      </c>
      <c r="G187" s="269">
        <f t="shared" si="31"/>
        <v>0.22578699808534991</v>
      </c>
      <c r="H187" s="269">
        <f t="shared" si="31"/>
        <v>0.22257906804477531</v>
      </c>
      <c r="I187" s="269">
        <f t="shared" si="31"/>
        <v>0.20813014485851733</v>
      </c>
      <c r="J187" s="269">
        <f t="shared" si="31"/>
        <v>0.20841818162178929</v>
      </c>
      <c r="K187" s="269">
        <f t="shared" si="31"/>
        <v>0.2216629031218082</v>
      </c>
      <c r="L187" s="269">
        <f t="shared" si="31"/>
        <v>0.18053620278832339</v>
      </c>
      <c r="M187" s="269">
        <f t="shared" si="31"/>
        <v>0.17630366629417876</v>
      </c>
      <c r="N187" s="269">
        <f t="shared" si="31"/>
        <v>0.17743740848091466</v>
      </c>
      <c r="O187" s="269">
        <f t="shared" si="31"/>
        <v>0.18035979747342554</v>
      </c>
      <c r="P187" s="269">
        <f t="shared" si="31"/>
        <v>0.17109846475782853</v>
      </c>
      <c r="Q187" s="269">
        <f t="shared" si="31"/>
        <v>0.17340354765730318</v>
      </c>
      <c r="R187" s="269">
        <f t="shared" si="31"/>
        <v>0.17758699703676289</v>
      </c>
      <c r="S187" s="269">
        <f t="shared" si="31"/>
        <v>0.18841724331173731</v>
      </c>
      <c r="T187" s="269">
        <f t="shared" si="31"/>
        <v>0.1875740767878348</v>
      </c>
      <c r="U187" s="269">
        <f t="shared" si="31"/>
        <v>0.18660154386122108</v>
      </c>
      <c r="V187" s="269">
        <f t="shared" si="31"/>
        <v>0.19114559211191579</v>
      </c>
      <c r="W187" s="269">
        <f t="shared" si="31"/>
        <v>0.18722429548735406</v>
      </c>
      <c r="X187" s="269">
        <f t="shared" si="31"/>
        <v>0.18404119728972343</v>
      </c>
      <c r="Y187" s="269">
        <f t="shared" si="31"/>
        <v>0.18247415882024554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0.22393289616495146</v>
      </c>
      <c r="C188" s="318">
        <f t="shared" si="32"/>
        <v>0.20498856931255965</v>
      </c>
      <c r="D188" s="318">
        <f t="shared" si="32"/>
        <v>0.20967039254148695</v>
      </c>
      <c r="E188" s="318">
        <f t="shared" si="32"/>
        <v>0.21681761080018766</v>
      </c>
      <c r="F188" s="318">
        <f t="shared" si="32"/>
        <v>0.22778293850468417</v>
      </c>
      <c r="G188" s="318">
        <f t="shared" si="32"/>
        <v>0.22510180827068596</v>
      </c>
      <c r="H188" s="318">
        <f t="shared" si="32"/>
        <v>0.22170716179745617</v>
      </c>
      <c r="I188" s="318">
        <f t="shared" si="32"/>
        <v>0.20603465085285269</v>
      </c>
      <c r="J188" s="318">
        <f t="shared" si="32"/>
        <v>0.20633409017194349</v>
      </c>
      <c r="K188" s="318">
        <f t="shared" si="32"/>
        <v>0.22072195751594686</v>
      </c>
      <c r="L188" s="318">
        <f t="shared" si="32"/>
        <v>0.17484694409408014</v>
      </c>
      <c r="M188" s="318">
        <f t="shared" si="32"/>
        <v>0.16938164389595087</v>
      </c>
      <c r="N188" s="318">
        <f t="shared" si="32"/>
        <v>0.17035169982915155</v>
      </c>
      <c r="O188" s="318">
        <f t="shared" si="32"/>
        <v>0.17420368875530243</v>
      </c>
      <c r="P188" s="318">
        <f t="shared" si="32"/>
        <v>0.16059231620532005</v>
      </c>
      <c r="Q188" s="318">
        <f t="shared" si="32"/>
        <v>0.16371358375431136</v>
      </c>
      <c r="R188" s="318">
        <f t="shared" si="32"/>
        <v>0.1692495649371159</v>
      </c>
      <c r="S188" s="318">
        <f t="shared" si="32"/>
        <v>0.1837070527300336</v>
      </c>
      <c r="T188" s="318">
        <f t="shared" si="32"/>
        <v>0.18306666135400099</v>
      </c>
      <c r="U188" s="318">
        <f t="shared" si="32"/>
        <v>0.18200163133429489</v>
      </c>
      <c r="V188" s="318">
        <f t="shared" si="32"/>
        <v>0.18799787378613855</v>
      </c>
      <c r="W188" s="318">
        <f t="shared" si="32"/>
        <v>0.18348452341510665</v>
      </c>
      <c r="X188" s="318">
        <f t="shared" si="32"/>
        <v>0.18004292879637662</v>
      </c>
      <c r="Y188" s="318">
        <f t="shared" si="32"/>
        <v>0.17717801632334776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6.5646487009683263E-4</v>
      </c>
      <c r="C189" s="318">
        <f t="shared" si="33"/>
        <v>2.0757107773188704E-3</v>
      </c>
      <c r="D189" s="318">
        <f t="shared" si="33"/>
        <v>1.5897759776213479E-3</v>
      </c>
      <c r="E189" s="318">
        <f t="shared" si="33"/>
        <v>1.186164094352245E-3</v>
      </c>
      <c r="F189" s="318">
        <f t="shared" si="33"/>
        <v>6.0042226096658231E-4</v>
      </c>
      <c r="G189" s="318">
        <f t="shared" si="33"/>
        <v>6.851898146638275E-4</v>
      </c>
      <c r="H189" s="318">
        <f t="shared" si="33"/>
        <v>8.7190624731917489E-4</v>
      </c>
      <c r="I189" s="318">
        <f t="shared" si="33"/>
        <v>2.0954940056647155E-3</v>
      </c>
      <c r="J189" s="318">
        <f t="shared" si="33"/>
        <v>2.0840914498458014E-3</v>
      </c>
      <c r="K189" s="318">
        <f t="shared" si="33"/>
        <v>9.4094560586136205E-4</v>
      </c>
      <c r="L189" s="318">
        <f t="shared" si="33"/>
        <v>5.6892586942432983E-3</v>
      </c>
      <c r="M189" s="318">
        <f t="shared" si="33"/>
        <v>6.9220223982278924E-3</v>
      </c>
      <c r="N189" s="318">
        <f t="shared" si="33"/>
        <v>7.0857086517631647E-3</v>
      </c>
      <c r="O189" s="318">
        <f t="shared" si="33"/>
        <v>6.1561087181231343E-3</v>
      </c>
      <c r="P189" s="318">
        <f t="shared" si="33"/>
        <v>1.050614855250844E-2</v>
      </c>
      <c r="Q189" s="318">
        <f t="shared" si="33"/>
        <v>9.6899639029917901E-3</v>
      </c>
      <c r="R189" s="318">
        <f t="shared" si="33"/>
        <v>8.3374320996470203E-3</v>
      </c>
      <c r="S189" s="318">
        <f t="shared" si="33"/>
        <v>4.7101905817036683E-3</v>
      </c>
      <c r="T189" s="318">
        <f t="shared" si="33"/>
        <v>4.5074154338337561E-3</v>
      </c>
      <c r="U189" s="318">
        <f t="shared" si="33"/>
        <v>4.5999125269261627E-3</v>
      </c>
      <c r="V189" s="318">
        <f t="shared" si="33"/>
        <v>3.1477183257772067E-3</v>
      </c>
      <c r="W189" s="318">
        <f t="shared" si="33"/>
        <v>3.7397720722473545E-3</v>
      </c>
      <c r="X189" s="318">
        <f t="shared" si="33"/>
        <v>3.9982684933468219E-3</v>
      </c>
      <c r="Y189" s="318">
        <f t="shared" si="33"/>
        <v>5.2961424968977662E-3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4.8101204923298391E-2</v>
      </c>
      <c r="C190" s="269">
        <f t="shared" si="34"/>
        <v>5.1322777806383973E-2</v>
      </c>
      <c r="D190" s="269">
        <f t="shared" si="34"/>
        <v>5.0822527826225407E-2</v>
      </c>
      <c r="E190" s="269">
        <f t="shared" si="34"/>
        <v>5.0019123568690781E-2</v>
      </c>
      <c r="F190" s="269">
        <f t="shared" si="34"/>
        <v>4.8492428276721559E-2</v>
      </c>
      <c r="G190" s="269">
        <f t="shared" si="34"/>
        <v>4.9867099125287521E-2</v>
      </c>
      <c r="H190" s="269">
        <f t="shared" si="34"/>
        <v>5.0526610431449022E-2</v>
      </c>
      <c r="I190" s="269">
        <f t="shared" si="34"/>
        <v>5.2468535039265969E-2</v>
      </c>
      <c r="J190" s="269">
        <f t="shared" si="34"/>
        <v>5.1879374987022775E-2</v>
      </c>
      <c r="K190" s="269">
        <f t="shared" si="34"/>
        <v>4.9880487940915749E-2</v>
      </c>
      <c r="L190" s="269">
        <f t="shared" si="34"/>
        <v>5.4731851253169587E-2</v>
      </c>
      <c r="M190" s="269">
        <f t="shared" si="34"/>
        <v>5.5588262047881566E-2</v>
      </c>
      <c r="N190" s="269">
        <f t="shared" si="34"/>
        <v>5.5923839551770715E-2</v>
      </c>
      <c r="O190" s="269">
        <f t="shared" si="34"/>
        <v>5.6215624023081966E-2</v>
      </c>
      <c r="P190" s="269">
        <f t="shared" si="34"/>
        <v>6.0813518815562989E-2</v>
      </c>
      <c r="Q190" s="269">
        <f t="shared" si="34"/>
        <v>6.1122617948672013E-2</v>
      </c>
      <c r="R190" s="269">
        <f t="shared" si="34"/>
        <v>6.1318699054482124E-2</v>
      </c>
      <c r="S190" s="269">
        <f t="shared" si="34"/>
        <v>5.9244099398113238E-2</v>
      </c>
      <c r="T190" s="269">
        <f t="shared" si="34"/>
        <v>5.8519794620973439E-2</v>
      </c>
      <c r="U190" s="269">
        <f t="shared" si="34"/>
        <v>5.8463153135293884E-2</v>
      </c>
      <c r="V190" s="269">
        <f t="shared" si="34"/>
        <v>5.7284668657059744E-2</v>
      </c>
      <c r="W190" s="269">
        <f t="shared" si="34"/>
        <v>5.7150641945365614E-2</v>
      </c>
      <c r="X190" s="269">
        <f t="shared" si="34"/>
        <v>5.7511025048021816E-2</v>
      </c>
      <c r="Y190" s="269">
        <f t="shared" si="34"/>
        <v>5.9691370543010297E-2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3.0315210716503206E-2</v>
      </c>
      <c r="C191" s="318">
        <f t="shared" si="35"/>
        <v>2.6865052774628917E-2</v>
      </c>
      <c r="D191" s="318">
        <f t="shared" si="35"/>
        <v>2.8839750066160477E-2</v>
      </c>
      <c r="E191" s="318">
        <f t="shared" si="35"/>
        <v>2.9061466047963318E-2</v>
      </c>
      <c r="F191" s="318">
        <f t="shared" si="35"/>
        <v>3.1136633677367014E-2</v>
      </c>
      <c r="G191" s="318">
        <f t="shared" si="35"/>
        <v>3.2762129249616703E-2</v>
      </c>
      <c r="H191" s="318">
        <f t="shared" si="35"/>
        <v>3.2403028158672485E-2</v>
      </c>
      <c r="I191" s="318">
        <f t="shared" si="35"/>
        <v>2.9504592237153127E-2</v>
      </c>
      <c r="J191" s="318">
        <f t="shared" si="35"/>
        <v>2.5966448649354844E-2</v>
      </c>
      <c r="K191" s="318">
        <f t="shared" si="35"/>
        <v>2.8841197031203841E-2</v>
      </c>
      <c r="L191" s="318">
        <f t="shared" si="35"/>
        <v>2.0235397813913727E-2</v>
      </c>
      <c r="M191" s="318">
        <f t="shared" si="35"/>
        <v>1.8951850932737886E-2</v>
      </c>
      <c r="N191" s="318">
        <f t="shared" si="35"/>
        <v>2.1113546392412107E-2</v>
      </c>
      <c r="O191" s="318">
        <f t="shared" si="35"/>
        <v>2.3488481727648416E-2</v>
      </c>
      <c r="P191" s="318">
        <f t="shared" si="35"/>
        <v>1.7697728921849464E-2</v>
      </c>
      <c r="Q191" s="318">
        <f t="shared" si="35"/>
        <v>1.9626092005590939E-2</v>
      </c>
      <c r="R191" s="318">
        <f t="shared" si="35"/>
        <v>2.1006005725546575E-2</v>
      </c>
      <c r="S191" s="318">
        <f t="shared" si="35"/>
        <v>2.7520603953536765E-2</v>
      </c>
      <c r="T191" s="318">
        <f t="shared" si="35"/>
        <v>2.7692310667648223E-2</v>
      </c>
      <c r="U191" s="318">
        <f t="shared" si="35"/>
        <v>2.9100981765021714E-2</v>
      </c>
      <c r="V191" s="318">
        <f t="shared" si="35"/>
        <v>3.3806376498541658E-2</v>
      </c>
      <c r="W191" s="318">
        <f t="shared" si="35"/>
        <v>3.1497347373600063E-2</v>
      </c>
      <c r="X191" s="318">
        <f t="shared" si="35"/>
        <v>3.1366976241474477E-2</v>
      </c>
      <c r="Y191" s="318">
        <f t="shared" si="35"/>
        <v>2.6403009242961347E-2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9.8780150533800508E-3</v>
      </c>
      <c r="C192" s="318">
        <f t="shared" si="36"/>
        <v>9.3291760241834189E-3</v>
      </c>
      <c r="D192" s="318">
        <f t="shared" si="36"/>
        <v>9.4573016662284418E-3</v>
      </c>
      <c r="E192" s="318">
        <f t="shared" si="36"/>
        <v>9.5230670988166819E-3</v>
      </c>
      <c r="F192" s="318">
        <f t="shared" si="36"/>
        <v>9.8201267794484556E-3</v>
      </c>
      <c r="G192" s="318">
        <f t="shared" si="36"/>
        <v>9.7377085559446439E-3</v>
      </c>
      <c r="H192" s="318">
        <f t="shared" si="36"/>
        <v>9.6089543163173034E-3</v>
      </c>
      <c r="I192" s="318">
        <f t="shared" si="36"/>
        <v>9.2172146377673576E-3</v>
      </c>
      <c r="J192" s="318">
        <f t="shared" si="36"/>
        <v>9.2610591880349178E-3</v>
      </c>
      <c r="K192" s="318">
        <f t="shared" si="36"/>
        <v>9.62672671050426E-3</v>
      </c>
      <c r="L192" s="318">
        <f t="shared" si="36"/>
        <v>9.1991006657515841E-3</v>
      </c>
      <c r="M192" s="318">
        <f t="shared" si="36"/>
        <v>9.1205194348038358E-3</v>
      </c>
      <c r="N192" s="318">
        <f t="shared" si="36"/>
        <v>9.0212218027054085E-3</v>
      </c>
      <c r="O192" s="318">
        <f t="shared" si="36"/>
        <v>9.0397316960321265E-3</v>
      </c>
      <c r="P192" s="318">
        <f t="shared" si="36"/>
        <v>8.6359926613825775E-3</v>
      </c>
      <c r="Q192" s="318">
        <f t="shared" si="36"/>
        <v>8.6324505546482196E-3</v>
      </c>
      <c r="R192" s="318">
        <f t="shared" si="36"/>
        <v>8.6224123622714709E-3</v>
      </c>
      <c r="S192" s="318">
        <f t="shared" si="36"/>
        <v>8.86312052141742E-3</v>
      </c>
      <c r="T192" s="318">
        <f t="shared" si="36"/>
        <v>8.9788621078669608E-3</v>
      </c>
      <c r="U192" s="318">
        <f t="shared" si="36"/>
        <v>8.9935002952775175E-3</v>
      </c>
      <c r="V192" s="318">
        <f t="shared" si="36"/>
        <v>9.2582938916396414E-3</v>
      </c>
      <c r="W192" s="318">
        <f t="shared" si="36"/>
        <v>9.2368467935169916E-3</v>
      </c>
      <c r="X192" s="318">
        <f t="shared" si="36"/>
        <v>9.2238473366192709E-3</v>
      </c>
      <c r="Y192" s="318">
        <f t="shared" si="36"/>
        <v>8.8562427541708857E-3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7.9079791534151338E-3</v>
      </c>
      <c r="C193" s="318">
        <f t="shared" si="37"/>
        <v>1.5128549007571638E-2</v>
      </c>
      <c r="D193" s="318">
        <f t="shared" si="37"/>
        <v>1.2525476093836479E-2</v>
      </c>
      <c r="E193" s="318">
        <f t="shared" si="37"/>
        <v>1.1434590421910786E-2</v>
      </c>
      <c r="F193" s="318">
        <f t="shared" si="37"/>
        <v>7.5356678199060894E-3</v>
      </c>
      <c r="G193" s="318">
        <f t="shared" si="37"/>
        <v>7.3672613197261708E-3</v>
      </c>
      <c r="H193" s="318">
        <f t="shared" si="37"/>
        <v>8.5146279564592316E-3</v>
      </c>
      <c r="I193" s="318">
        <f t="shared" si="37"/>
        <v>1.3746728164345481E-2</v>
      </c>
      <c r="J193" s="318">
        <f t="shared" si="37"/>
        <v>1.6651867149633015E-2</v>
      </c>
      <c r="K193" s="318">
        <f t="shared" si="37"/>
        <v>1.1412564199207647E-2</v>
      </c>
      <c r="L193" s="318">
        <f t="shared" si="37"/>
        <v>2.5297352773504273E-2</v>
      </c>
      <c r="M193" s="318">
        <f t="shared" si="37"/>
        <v>2.7515891680339844E-2</v>
      </c>
      <c r="N193" s="318">
        <f t="shared" si="37"/>
        <v>2.5789071356653197E-2</v>
      </c>
      <c r="O193" s="318">
        <f t="shared" si="37"/>
        <v>2.3687410599401427E-2</v>
      </c>
      <c r="P193" s="318">
        <f t="shared" si="37"/>
        <v>3.4479797232330953E-2</v>
      </c>
      <c r="Q193" s="318">
        <f t="shared" si="37"/>
        <v>3.2864075388432848E-2</v>
      </c>
      <c r="R193" s="318">
        <f t="shared" si="37"/>
        <v>3.1690280966664076E-2</v>
      </c>
      <c r="S193" s="318">
        <f t="shared" si="37"/>
        <v>2.2860374923159052E-2</v>
      </c>
      <c r="T193" s="318">
        <f t="shared" si="37"/>
        <v>2.1848621845458254E-2</v>
      </c>
      <c r="U193" s="318">
        <f t="shared" si="37"/>
        <v>2.0368671074994654E-2</v>
      </c>
      <c r="V193" s="318">
        <f t="shared" si="37"/>
        <v>1.4219998266878437E-2</v>
      </c>
      <c r="W193" s="318">
        <f t="shared" si="37"/>
        <v>1.641644777824855E-2</v>
      </c>
      <c r="X193" s="318">
        <f t="shared" si="37"/>
        <v>1.6920201469928065E-2</v>
      </c>
      <c r="Y193" s="318">
        <f t="shared" si="37"/>
        <v>2.4432118545878064E-2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1.2048133484528739E-2</v>
      </c>
      <c r="C194" s="319">
        <f t="shared" si="38"/>
        <v>1.6720080071600359E-2</v>
      </c>
      <c r="D194" s="319">
        <f t="shared" si="38"/>
        <v>1.5538751478666943E-2</v>
      </c>
      <c r="E194" s="319">
        <f t="shared" si="38"/>
        <v>1.4566643714037915E-2</v>
      </c>
      <c r="F194" s="319">
        <f t="shared" si="38"/>
        <v>1.1891645448937409E-2</v>
      </c>
      <c r="G194" s="319">
        <f t="shared" si="38"/>
        <v>1.2364470228276102E-2</v>
      </c>
      <c r="H194" s="319">
        <f t="shared" si="38"/>
        <v>1.336625291984142E-2</v>
      </c>
      <c r="I194" s="319">
        <f t="shared" si="38"/>
        <v>1.7006525897198418E-2</v>
      </c>
      <c r="J194" s="319">
        <f t="shared" si="38"/>
        <v>1.6897349811313821E-2</v>
      </c>
      <c r="K194" s="319">
        <f t="shared" si="38"/>
        <v>1.3558094350050105E-2</v>
      </c>
      <c r="L194" s="319">
        <f t="shared" si="38"/>
        <v>1.9792992478203597E-2</v>
      </c>
      <c r="M194" s="319">
        <f t="shared" si="38"/>
        <v>2.0564677646562959E-2</v>
      </c>
      <c r="N194" s="319">
        <f t="shared" si="38"/>
        <v>2.0918624911436447E-2</v>
      </c>
      <c r="O194" s="319">
        <f t="shared" si="38"/>
        <v>2.0357876286058674E-2</v>
      </c>
      <c r="P194" s="319">
        <f t="shared" si="38"/>
        <v>2.3002321891807127E-2</v>
      </c>
      <c r="Q194" s="319">
        <f t="shared" si="38"/>
        <v>2.2634849971230223E-2</v>
      </c>
      <c r="R194" s="319">
        <f t="shared" si="38"/>
        <v>2.2212354119998223E-2</v>
      </c>
      <c r="S194" s="319">
        <f t="shared" si="38"/>
        <v>1.982633265802948E-2</v>
      </c>
      <c r="T194" s="319">
        <f t="shared" si="38"/>
        <v>1.9307563739308344E-2</v>
      </c>
      <c r="U194" s="319">
        <f t="shared" si="38"/>
        <v>1.9256582050530296E-2</v>
      </c>
      <c r="V194" s="319">
        <f t="shared" si="38"/>
        <v>1.7218649142579832E-2</v>
      </c>
      <c r="W194" s="319">
        <f t="shared" si="38"/>
        <v>1.781875265736255E-2</v>
      </c>
      <c r="X194" s="319">
        <f t="shared" si="38"/>
        <v>1.793727607764949E-2</v>
      </c>
      <c r="Y194" s="319">
        <f t="shared" si="38"/>
        <v>1.9896538120182043E-2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1.0000000000000002</v>
      </c>
      <c r="D197" s="232">
        <f t="shared" si="39"/>
        <v>0.99999999999999967</v>
      </c>
      <c r="E197" s="232">
        <f t="shared" si="39"/>
        <v>0.99999999999999956</v>
      </c>
      <c r="F197" s="232">
        <f t="shared" si="39"/>
        <v>0.99999999999999989</v>
      </c>
      <c r="G197" s="232">
        <f t="shared" si="39"/>
        <v>1.0000000000000002</v>
      </c>
      <c r="H197" s="232">
        <f t="shared" si="39"/>
        <v>0.99999999999999978</v>
      </c>
      <c r="I197" s="232">
        <f t="shared" si="39"/>
        <v>0.99999999999999978</v>
      </c>
      <c r="J197" s="232">
        <f t="shared" si="39"/>
        <v>1.0000000000000002</v>
      </c>
      <c r="K197" s="232">
        <f t="shared" si="39"/>
        <v>1.0000000000000002</v>
      </c>
      <c r="L197" s="232">
        <f t="shared" si="39"/>
        <v>1</v>
      </c>
      <c r="M197" s="232">
        <f t="shared" si="39"/>
        <v>1</v>
      </c>
      <c r="N197" s="232">
        <f t="shared" si="39"/>
        <v>1.0000000000000002</v>
      </c>
      <c r="O197" s="232">
        <f t="shared" si="39"/>
        <v>0.99999999999999978</v>
      </c>
      <c r="P197" s="232">
        <f t="shared" si="39"/>
        <v>0.99999999999999989</v>
      </c>
      <c r="Q197" s="232">
        <f t="shared" si="39"/>
        <v>1</v>
      </c>
      <c r="R197" s="232">
        <f t="shared" si="39"/>
        <v>0.99999999999999978</v>
      </c>
      <c r="S197" s="232">
        <f t="shared" si="39"/>
        <v>1</v>
      </c>
      <c r="T197" s="232">
        <f t="shared" si="39"/>
        <v>0.99999999999999967</v>
      </c>
      <c r="U197" s="232">
        <f t="shared" si="39"/>
        <v>1.0000000000000004</v>
      </c>
      <c r="V197" s="232">
        <f t="shared" si="39"/>
        <v>0.99999999999999989</v>
      </c>
      <c r="W197" s="232">
        <f t="shared" si="39"/>
        <v>1</v>
      </c>
      <c r="X197" s="232">
        <f t="shared" si="39"/>
        <v>0.99999999999999978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1.834508210836193E-3</v>
      </c>
      <c r="C198" s="266">
        <f t="shared" si="40"/>
        <v>2.4910271223687521E-3</v>
      </c>
      <c r="D198" s="266">
        <f t="shared" si="40"/>
        <v>2.3246925567439675E-3</v>
      </c>
      <c r="E198" s="266">
        <f t="shared" si="40"/>
        <v>2.2085449494109654E-3</v>
      </c>
      <c r="F198" s="266">
        <f t="shared" si="40"/>
        <v>1.8266248049632245E-3</v>
      </c>
      <c r="G198" s="266">
        <f t="shared" si="40"/>
        <v>1.887226454541219E-3</v>
      </c>
      <c r="H198" s="266">
        <f t="shared" si="40"/>
        <v>2.0332320416891888E-3</v>
      </c>
      <c r="I198" s="266">
        <f t="shared" si="40"/>
        <v>2.5350738584258843E-3</v>
      </c>
      <c r="J198" s="266">
        <f t="shared" si="40"/>
        <v>2.5316020695426494E-3</v>
      </c>
      <c r="K198" s="266">
        <f t="shared" si="40"/>
        <v>2.0764160466514945E-3</v>
      </c>
      <c r="L198" s="266">
        <f t="shared" si="40"/>
        <v>2.9108734994988074E-3</v>
      </c>
      <c r="M198" s="266">
        <f t="shared" si="40"/>
        <v>3.0079451266572799E-3</v>
      </c>
      <c r="N198" s="266">
        <f t="shared" si="40"/>
        <v>3.052719856726208E-3</v>
      </c>
      <c r="O198" s="266">
        <f t="shared" si="40"/>
        <v>2.9778421839984437E-3</v>
      </c>
      <c r="P198" s="266">
        <f t="shared" si="40"/>
        <v>3.3349684349998155E-3</v>
      </c>
      <c r="Q198" s="266">
        <f t="shared" si="40"/>
        <v>3.6963932906964874E-3</v>
      </c>
      <c r="R198" s="266">
        <f t="shared" si="40"/>
        <v>3.4342476235952701E-3</v>
      </c>
      <c r="S198" s="266">
        <f t="shared" si="40"/>
        <v>3.0494937674702175E-3</v>
      </c>
      <c r="T198" s="266">
        <f t="shared" si="40"/>
        <v>3.0918078570652892E-3</v>
      </c>
      <c r="U198" s="266">
        <f t="shared" si="40"/>
        <v>3.1968655938597393E-3</v>
      </c>
      <c r="V198" s="266">
        <f t="shared" si="40"/>
        <v>2.9417826714670343E-3</v>
      </c>
      <c r="W198" s="266">
        <f t="shared" si="40"/>
        <v>2.9642056686048062E-3</v>
      </c>
      <c r="X198" s="266">
        <f t="shared" si="40"/>
        <v>2.1557140282124775E-3</v>
      </c>
      <c r="Y198" s="266">
        <f t="shared" si="40"/>
        <v>2.3946132728573807E-3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3.9452751694007268E-3</v>
      </c>
      <c r="C199" s="267">
        <f t="shared" si="41"/>
        <v>5.3571782312740639E-3</v>
      </c>
      <c r="D199" s="267">
        <f t="shared" si="41"/>
        <v>4.9994607636191226E-3</v>
      </c>
      <c r="E199" s="267">
        <f t="shared" si="41"/>
        <v>4.7496748708717E-3</v>
      </c>
      <c r="F199" s="267">
        <f t="shared" si="41"/>
        <v>3.9283211948928911E-3</v>
      </c>
      <c r="G199" s="267">
        <f t="shared" si="41"/>
        <v>4.0586505016207185E-3</v>
      </c>
      <c r="H199" s="267">
        <f t="shared" si="41"/>
        <v>4.3726486697216373E-3</v>
      </c>
      <c r="I199" s="267">
        <f t="shared" si="41"/>
        <v>5.4519047051229544E-3</v>
      </c>
      <c r="J199" s="267">
        <f t="shared" si="41"/>
        <v>5.4444383103728379E-3</v>
      </c>
      <c r="K199" s="267">
        <f t="shared" si="41"/>
        <v>4.4655197626318225E-3</v>
      </c>
      <c r="L199" s="267">
        <f t="shared" si="41"/>
        <v>6.2600956872275867E-3</v>
      </c>
      <c r="M199" s="267">
        <f t="shared" si="41"/>
        <v>6.4688569661466248E-3</v>
      </c>
      <c r="N199" s="267">
        <f t="shared" si="41"/>
        <v>6.5651490566993563E-3</v>
      </c>
      <c r="O199" s="267">
        <f t="shared" si="41"/>
        <v>6.40411787612987E-3</v>
      </c>
      <c r="P199" s="267">
        <f t="shared" si="41"/>
        <v>7.1721500506899761E-3</v>
      </c>
      <c r="Q199" s="267">
        <f t="shared" si="41"/>
        <v>7.9494267618878869E-3</v>
      </c>
      <c r="R199" s="267">
        <f t="shared" si="41"/>
        <v>7.3856588893478105E-3</v>
      </c>
      <c r="S199" s="267">
        <f t="shared" si="41"/>
        <v>6.5582110611315247E-3</v>
      </c>
      <c r="T199" s="267">
        <f t="shared" si="41"/>
        <v>6.6492113226779984E-3</v>
      </c>
      <c r="U199" s="267">
        <f t="shared" si="41"/>
        <v>6.8751474497993062E-3</v>
      </c>
      <c r="V199" s="267">
        <f t="shared" si="41"/>
        <v>6.3265686460034975E-3</v>
      </c>
      <c r="W199" s="267">
        <f t="shared" si="41"/>
        <v>6.3747913213279455E-3</v>
      </c>
      <c r="X199" s="267">
        <f t="shared" si="41"/>
        <v>4.6360572155514541E-3</v>
      </c>
      <c r="Y199" s="267">
        <f t="shared" si="41"/>
        <v>5.1498315624411393E-3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2.5377435749985005E-2</v>
      </c>
      <c r="C200" s="267">
        <f t="shared" si="42"/>
        <v>3.4459306519303297E-2</v>
      </c>
      <c r="D200" s="267">
        <f t="shared" si="42"/>
        <v>3.2158338484812671E-2</v>
      </c>
      <c r="E200" s="267">
        <f t="shared" si="42"/>
        <v>3.0551625347636682E-2</v>
      </c>
      <c r="F200" s="267">
        <f t="shared" si="42"/>
        <v>2.5268381658621119E-2</v>
      </c>
      <c r="G200" s="267">
        <f t="shared" si="42"/>
        <v>2.6106706861759726E-2</v>
      </c>
      <c r="H200" s="267">
        <f t="shared" si="42"/>
        <v>2.8126456560943425E-2</v>
      </c>
      <c r="I200" s="267">
        <f t="shared" si="42"/>
        <v>3.5068621434158266E-2</v>
      </c>
      <c r="J200" s="267">
        <f t="shared" si="42"/>
        <v>3.5020594884698657E-2</v>
      </c>
      <c r="K200" s="267">
        <f t="shared" si="42"/>
        <v>2.8723836995048133E-2</v>
      </c>
      <c r="L200" s="267">
        <f t="shared" si="42"/>
        <v>4.026719791905093E-2</v>
      </c>
      <c r="M200" s="267">
        <f t="shared" si="42"/>
        <v>4.161002591339269E-2</v>
      </c>
      <c r="N200" s="267">
        <f t="shared" si="42"/>
        <v>4.2229411440715681E-2</v>
      </c>
      <c r="O200" s="267">
        <f t="shared" si="42"/>
        <v>4.1193600689074988E-2</v>
      </c>
      <c r="P200" s="267">
        <f t="shared" si="42"/>
        <v>4.613386121006189E-2</v>
      </c>
      <c r="Q200" s="267">
        <f t="shared" si="42"/>
        <v>5.1133585931767617E-2</v>
      </c>
      <c r="R200" s="267">
        <f t="shared" si="42"/>
        <v>4.7507227224457285E-2</v>
      </c>
      <c r="S200" s="267">
        <f t="shared" si="42"/>
        <v>4.2184783745765057E-2</v>
      </c>
      <c r="T200" s="267">
        <f t="shared" si="42"/>
        <v>4.2770130316401866E-2</v>
      </c>
      <c r="U200" s="267">
        <f t="shared" si="42"/>
        <v>4.4223433141535991E-2</v>
      </c>
      <c r="V200" s="267">
        <f t="shared" si="42"/>
        <v>4.0694776013864363E-2</v>
      </c>
      <c r="W200" s="267">
        <f t="shared" si="42"/>
        <v>4.1004961689689971E-2</v>
      </c>
      <c r="X200" s="267">
        <f t="shared" si="42"/>
        <v>2.9820795526103203E-2</v>
      </c>
      <c r="Y200" s="267">
        <f t="shared" si="42"/>
        <v>3.3125577808289092E-2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3.5392119858876976E-2</v>
      </c>
      <c r="C201" s="267">
        <f t="shared" si="43"/>
        <v>4.8057964508320498E-2</v>
      </c>
      <c r="D201" s="267">
        <f t="shared" si="43"/>
        <v>4.4848966669829869E-2</v>
      </c>
      <c r="E201" s="267">
        <f t="shared" si="43"/>
        <v>4.2608197173258568E-2</v>
      </c>
      <c r="F201" s="267">
        <f t="shared" si="43"/>
        <v>3.5240029808854732E-2</v>
      </c>
      <c r="G201" s="267">
        <f t="shared" si="43"/>
        <v>3.640918284553285E-2</v>
      </c>
      <c r="H201" s="267">
        <f t="shared" si="43"/>
        <v>3.9225985305114792E-2</v>
      </c>
      <c r="I201" s="267">
        <f t="shared" si="43"/>
        <v>4.8907733047222665E-2</v>
      </c>
      <c r="J201" s="267">
        <f t="shared" si="43"/>
        <v>4.8840753805835614E-2</v>
      </c>
      <c r="K201" s="267">
        <f t="shared" si="43"/>
        <v>4.005910966541168E-2</v>
      </c>
      <c r="L201" s="267">
        <f t="shared" si="43"/>
        <v>5.6157821033317512E-2</v>
      </c>
      <c r="M201" s="267">
        <f t="shared" si="43"/>
        <v>5.8030568532072488E-2</v>
      </c>
      <c r="N201" s="267">
        <f t="shared" si="43"/>
        <v>5.8894381843938762E-2</v>
      </c>
      <c r="O201" s="267">
        <f t="shared" si="43"/>
        <v>5.7449809640728627E-2</v>
      </c>
      <c r="P201" s="267">
        <f t="shared" si="43"/>
        <v>6.4339642570083955E-2</v>
      </c>
      <c r="Q201" s="267">
        <f t="shared" si="43"/>
        <v>7.1312406026380143E-2</v>
      </c>
      <c r="R201" s="267">
        <f t="shared" si="43"/>
        <v>6.6254979291668195E-2</v>
      </c>
      <c r="S201" s="267">
        <f t="shared" si="43"/>
        <v>5.8832142745226128E-2</v>
      </c>
      <c r="T201" s="267">
        <f t="shared" si="43"/>
        <v>5.9648484324850586E-2</v>
      </c>
      <c r="U201" s="267">
        <f t="shared" si="43"/>
        <v>6.1675303278708862E-2</v>
      </c>
      <c r="V201" s="267">
        <f t="shared" si="43"/>
        <v>5.6754134046568906E-2</v>
      </c>
      <c r="W201" s="267">
        <f t="shared" si="43"/>
        <v>5.7186728132334032E-2</v>
      </c>
      <c r="X201" s="267">
        <f t="shared" si="43"/>
        <v>4.1588960364032458E-2</v>
      </c>
      <c r="Y201" s="267">
        <f t="shared" si="43"/>
        <v>4.6197907138281903E-2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5.2871710419350494E-2</v>
      </c>
      <c r="C202" s="268">
        <f t="shared" si="44"/>
        <v>5.495582927906454E-2</v>
      </c>
      <c r="D202" s="268">
        <f t="shared" si="44"/>
        <v>5.5125721294096874E-2</v>
      </c>
      <c r="E202" s="268">
        <f t="shared" si="44"/>
        <v>5.5004431659981062E-2</v>
      </c>
      <c r="F202" s="268">
        <f t="shared" si="44"/>
        <v>5.4317890729353523E-2</v>
      </c>
      <c r="G202" s="268">
        <f t="shared" si="44"/>
        <v>5.6199906856944828E-2</v>
      </c>
      <c r="H202" s="268">
        <f t="shared" si="44"/>
        <v>5.6916092945097689E-2</v>
      </c>
      <c r="I202" s="268">
        <f t="shared" si="44"/>
        <v>5.7214429431726478E-2</v>
      </c>
      <c r="J202" s="268">
        <f t="shared" si="44"/>
        <v>5.4876460624795217E-2</v>
      </c>
      <c r="K202" s="268">
        <f t="shared" si="44"/>
        <v>5.313729363822256E-2</v>
      </c>
      <c r="L202" s="268">
        <f t="shared" si="44"/>
        <v>5.4390670308718712E-2</v>
      </c>
      <c r="M202" s="268">
        <f t="shared" si="44"/>
        <v>5.5101240063053267E-2</v>
      </c>
      <c r="N202" s="268">
        <f t="shared" si="44"/>
        <v>5.6327821479572035E-2</v>
      </c>
      <c r="O202" s="268">
        <f t="shared" si="44"/>
        <v>5.6783295881777343E-2</v>
      </c>
      <c r="P202" s="268">
        <f t="shared" si="44"/>
        <v>5.8810896892053474E-2</v>
      </c>
      <c r="Q202" s="268">
        <f t="shared" si="44"/>
        <v>5.7246280915673041E-2</v>
      </c>
      <c r="R202" s="268">
        <f t="shared" si="44"/>
        <v>5.8664270396794269E-2</v>
      </c>
      <c r="S202" s="268">
        <f t="shared" si="44"/>
        <v>5.9234592305546903E-2</v>
      </c>
      <c r="T202" s="268">
        <f t="shared" si="44"/>
        <v>5.8611768866901892E-2</v>
      </c>
      <c r="U202" s="268">
        <f t="shared" si="44"/>
        <v>5.9169646544329456E-2</v>
      </c>
      <c r="V202" s="268">
        <f t="shared" si="44"/>
        <v>6.016825393148096E-2</v>
      </c>
      <c r="W202" s="268">
        <f t="shared" si="44"/>
        <v>6.0157843986649841E-2</v>
      </c>
      <c r="X202" s="268">
        <f t="shared" si="44"/>
        <v>6.7390121036266404E-2</v>
      </c>
      <c r="Y202" s="268">
        <f t="shared" si="44"/>
        <v>7.1832069442636773E-2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0.51758088428415794</v>
      </c>
      <c r="C203" s="269">
        <f t="shared" si="45"/>
        <v>0.48533236388439965</v>
      </c>
      <c r="D203" s="269">
        <f t="shared" si="45"/>
        <v>0.49237860125928734</v>
      </c>
      <c r="E203" s="269">
        <f t="shared" si="45"/>
        <v>0.49389275611888706</v>
      </c>
      <c r="F203" s="269">
        <f t="shared" si="45"/>
        <v>0.51079404138492102</v>
      </c>
      <c r="G203" s="269">
        <f t="shared" si="45"/>
        <v>0.5049027489030925</v>
      </c>
      <c r="H203" s="269">
        <f t="shared" si="45"/>
        <v>0.49684251659469331</v>
      </c>
      <c r="I203" s="269">
        <f t="shared" si="45"/>
        <v>0.47625760636909975</v>
      </c>
      <c r="J203" s="269">
        <f t="shared" si="45"/>
        <v>0.48169630106837213</v>
      </c>
      <c r="K203" s="269">
        <f t="shared" si="45"/>
        <v>0.50407309609581197</v>
      </c>
      <c r="L203" s="269">
        <f t="shared" si="45"/>
        <v>0.47831753978852865</v>
      </c>
      <c r="M203" s="269">
        <f t="shared" si="45"/>
        <v>0.47383783142370178</v>
      </c>
      <c r="N203" s="269">
        <f t="shared" si="45"/>
        <v>0.46830303231668607</v>
      </c>
      <c r="O203" s="269">
        <f t="shared" si="45"/>
        <v>0.47115908239790705</v>
      </c>
      <c r="P203" s="269">
        <f t="shared" si="45"/>
        <v>0.44842712776287852</v>
      </c>
      <c r="Q203" s="269">
        <f t="shared" si="45"/>
        <v>0.43610870455855777</v>
      </c>
      <c r="R203" s="269">
        <f t="shared" si="45"/>
        <v>0.44427305080900253</v>
      </c>
      <c r="S203" s="269">
        <f t="shared" si="45"/>
        <v>0.45905033221400943</v>
      </c>
      <c r="T203" s="269">
        <f t="shared" si="45"/>
        <v>0.46164080804580354</v>
      </c>
      <c r="U203" s="269">
        <f t="shared" si="45"/>
        <v>0.45721702691741284</v>
      </c>
      <c r="V203" s="269">
        <f t="shared" si="45"/>
        <v>0.46940773411975545</v>
      </c>
      <c r="W203" s="269">
        <f t="shared" si="45"/>
        <v>0.47029304271488565</v>
      </c>
      <c r="X203" s="269">
        <f t="shared" si="45"/>
        <v>0.49762175738427172</v>
      </c>
      <c r="Y203" s="269">
        <f t="shared" si="45"/>
        <v>0.47706862052051652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0.51733623680868068</v>
      </c>
      <c r="C204" s="318">
        <f t="shared" si="46"/>
        <v>0.48500016395570322</v>
      </c>
      <c r="D204" s="318">
        <f t="shared" si="46"/>
        <v>0.4920685834780047</v>
      </c>
      <c r="E204" s="318">
        <f t="shared" si="46"/>
        <v>0.49359822762173461</v>
      </c>
      <c r="F204" s="318">
        <f t="shared" si="46"/>
        <v>0.51055044522953796</v>
      </c>
      <c r="G204" s="318">
        <f t="shared" si="46"/>
        <v>0.5046510709956129</v>
      </c>
      <c r="H204" s="318">
        <f t="shared" si="46"/>
        <v>0.49657136758422804</v>
      </c>
      <c r="I204" s="318">
        <f t="shared" si="46"/>
        <v>0.47591953242865692</v>
      </c>
      <c r="J204" s="318">
        <f t="shared" si="46"/>
        <v>0.48135869012088867</v>
      </c>
      <c r="K204" s="318">
        <f t="shared" si="46"/>
        <v>0.50379618812622473</v>
      </c>
      <c r="L204" s="318">
        <f t="shared" si="46"/>
        <v>0.47792934972817375</v>
      </c>
      <c r="M204" s="318">
        <f t="shared" si="46"/>
        <v>0.4734366960255259</v>
      </c>
      <c r="N204" s="318">
        <f t="shared" si="46"/>
        <v>0.46789592582249007</v>
      </c>
      <c r="O204" s="318">
        <f t="shared" si="46"/>
        <v>0.47076196148649246</v>
      </c>
      <c r="P204" s="318">
        <f t="shared" si="46"/>
        <v>0.44798238098900223</v>
      </c>
      <c r="Q204" s="318">
        <f t="shared" si="46"/>
        <v>0.43568377894899152</v>
      </c>
      <c r="R204" s="318">
        <f t="shared" si="46"/>
        <v>0.44384873054570761</v>
      </c>
      <c r="S204" s="318">
        <f t="shared" si="46"/>
        <v>0.45866159917563543</v>
      </c>
      <c r="T204" s="318">
        <f t="shared" si="46"/>
        <v>0.46126557406800023</v>
      </c>
      <c r="U204" s="318">
        <f t="shared" si="46"/>
        <v>0.45684589384617846</v>
      </c>
      <c r="V204" s="318">
        <f t="shared" si="46"/>
        <v>0.46907455419383726</v>
      </c>
      <c r="W204" s="318">
        <f t="shared" si="46"/>
        <v>0.46994711660969241</v>
      </c>
      <c r="X204" s="318">
        <f t="shared" si="46"/>
        <v>0.49725197732857179</v>
      </c>
      <c r="Y204" s="318">
        <f t="shared" si="46"/>
        <v>0.47665786092168827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2.4464747547723773E-4</v>
      </c>
      <c r="C205" s="318">
        <f t="shared" si="47"/>
        <v>3.3219992869645436E-4</v>
      </c>
      <c r="D205" s="318">
        <f t="shared" si="47"/>
        <v>3.1001778128259347E-4</v>
      </c>
      <c r="E205" s="318">
        <f t="shared" si="47"/>
        <v>2.9452849715244048E-4</v>
      </c>
      <c r="F205" s="318">
        <f t="shared" si="47"/>
        <v>2.4359615538306094E-4</v>
      </c>
      <c r="G205" s="318">
        <f t="shared" si="47"/>
        <v>2.5167790747958324E-4</v>
      </c>
      <c r="H205" s="318">
        <f t="shared" si="47"/>
        <v>2.7114901046529361E-4</v>
      </c>
      <c r="I205" s="318">
        <f t="shared" si="47"/>
        <v>3.3807394044289255E-4</v>
      </c>
      <c r="J205" s="318">
        <f t="shared" si="47"/>
        <v>3.3761094748344117E-4</v>
      </c>
      <c r="K205" s="318">
        <f t="shared" si="47"/>
        <v>2.7690796958720941E-4</v>
      </c>
      <c r="L205" s="318">
        <f t="shared" si="47"/>
        <v>3.8819006035485334E-4</v>
      </c>
      <c r="M205" s="318">
        <f t="shared" si="47"/>
        <v>4.0113539817591618E-4</v>
      </c>
      <c r="N205" s="318">
        <f t="shared" si="47"/>
        <v>4.0710649419600168E-4</v>
      </c>
      <c r="O205" s="318">
        <f t="shared" si="47"/>
        <v>3.9712091141460388E-4</v>
      </c>
      <c r="P205" s="318">
        <f t="shared" si="47"/>
        <v>4.4474677387629967E-4</v>
      </c>
      <c r="Q205" s="318">
        <f t="shared" si="47"/>
        <v>4.2492560956624409E-4</v>
      </c>
      <c r="R205" s="318">
        <f t="shared" si="47"/>
        <v>4.2432026329488985E-4</v>
      </c>
      <c r="S205" s="318">
        <f t="shared" si="47"/>
        <v>3.8873303837404466E-4</v>
      </c>
      <c r="T205" s="318">
        <f t="shared" si="47"/>
        <v>3.7523397780333655E-4</v>
      </c>
      <c r="U205" s="318">
        <f t="shared" si="47"/>
        <v>3.7113307123441648E-4</v>
      </c>
      <c r="V205" s="318">
        <f t="shared" si="47"/>
        <v>3.3317992591819521E-4</v>
      </c>
      <c r="W205" s="318">
        <f t="shared" si="47"/>
        <v>3.4592610519322889E-4</v>
      </c>
      <c r="X205" s="318">
        <f t="shared" si="47"/>
        <v>3.6978005569988367E-4</v>
      </c>
      <c r="Y205" s="318">
        <f t="shared" si="47"/>
        <v>4.1075959882820113E-4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0.16603783418037774</v>
      </c>
      <c r="C206" s="269">
        <f t="shared" si="48"/>
        <v>0.15091310944357822</v>
      </c>
      <c r="D206" s="269">
        <f t="shared" si="48"/>
        <v>0.15449270069089951</v>
      </c>
      <c r="E206" s="269">
        <f t="shared" si="48"/>
        <v>0.16095824194878444</v>
      </c>
      <c r="F206" s="269">
        <f t="shared" si="48"/>
        <v>0.17026439173508154</v>
      </c>
      <c r="G206" s="269">
        <f t="shared" si="48"/>
        <v>0.16771595600490699</v>
      </c>
      <c r="H206" s="269">
        <f t="shared" si="48"/>
        <v>0.16502641066389614</v>
      </c>
      <c r="I206" s="269">
        <f t="shared" si="48"/>
        <v>0.15235196220638339</v>
      </c>
      <c r="J206" s="269">
        <f t="shared" si="48"/>
        <v>0.15213111304465443</v>
      </c>
      <c r="K206" s="269">
        <f t="shared" si="48"/>
        <v>0.16412607220535502</v>
      </c>
      <c r="L206" s="269">
        <f t="shared" si="48"/>
        <v>0.13068008814367149</v>
      </c>
      <c r="M206" s="269">
        <f t="shared" si="48"/>
        <v>0.12715284882843983</v>
      </c>
      <c r="N206" s="269">
        <f t="shared" si="48"/>
        <v>0.12837097467195113</v>
      </c>
      <c r="O206" s="269">
        <f t="shared" si="48"/>
        <v>0.13075226785034047</v>
      </c>
      <c r="P206" s="269">
        <f t="shared" si="48"/>
        <v>0.12306644300987168</v>
      </c>
      <c r="Q206" s="269">
        <f t="shared" si="48"/>
        <v>0.12119970851138467</v>
      </c>
      <c r="R206" s="269">
        <f t="shared" si="48"/>
        <v>0.12577227805881017</v>
      </c>
      <c r="S206" s="269">
        <f t="shared" si="48"/>
        <v>0.13643678677396467</v>
      </c>
      <c r="T206" s="269">
        <f t="shared" si="48"/>
        <v>0.13465419699393438</v>
      </c>
      <c r="U206" s="269">
        <f t="shared" si="48"/>
        <v>0.13360389904461328</v>
      </c>
      <c r="V206" s="269">
        <f t="shared" si="48"/>
        <v>0.13784813059049536</v>
      </c>
      <c r="W206" s="269">
        <f t="shared" si="48"/>
        <v>0.13542032228240794</v>
      </c>
      <c r="X206" s="269">
        <f t="shared" si="48"/>
        <v>0.14169918463243619</v>
      </c>
      <c r="Y206" s="269">
        <f t="shared" si="48"/>
        <v>0.13937971684305761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0.16549778771936427</v>
      </c>
      <c r="C207" s="318">
        <f t="shared" si="49"/>
        <v>0.14924230089645385</v>
      </c>
      <c r="D207" s="318">
        <f t="shared" si="49"/>
        <v>0.15320769491624264</v>
      </c>
      <c r="E207" s="318">
        <f t="shared" si="49"/>
        <v>0.15998658879835909</v>
      </c>
      <c r="F207" s="318">
        <f t="shared" si="49"/>
        <v>0.16976609971856746</v>
      </c>
      <c r="G207" s="318">
        <f t="shared" si="49"/>
        <v>0.16715091606654053</v>
      </c>
      <c r="H207" s="318">
        <f t="shared" si="49"/>
        <v>0.16430982716267725</v>
      </c>
      <c r="I207" s="318">
        <f t="shared" si="49"/>
        <v>0.15066431688514181</v>
      </c>
      <c r="J207" s="318">
        <f t="shared" si="49"/>
        <v>0.15044411972166954</v>
      </c>
      <c r="K207" s="318">
        <f t="shared" si="49"/>
        <v>0.1633474980417135</v>
      </c>
      <c r="L207" s="318">
        <f t="shared" si="49"/>
        <v>0.12615957954849555</v>
      </c>
      <c r="M207" s="318">
        <f t="shared" si="49"/>
        <v>0.12168267977832006</v>
      </c>
      <c r="N207" s="318">
        <f t="shared" si="49"/>
        <v>0.1227842553247432</v>
      </c>
      <c r="O207" s="318">
        <f t="shared" si="49"/>
        <v>0.12588712907589658</v>
      </c>
      <c r="P207" s="318">
        <f t="shared" si="49"/>
        <v>0.11483675572272409</v>
      </c>
      <c r="Q207" s="318">
        <f t="shared" si="49"/>
        <v>0.11382990157270158</v>
      </c>
      <c r="R207" s="318">
        <f t="shared" si="49"/>
        <v>0.11931974617248785</v>
      </c>
      <c r="S207" s="318">
        <f t="shared" si="49"/>
        <v>0.13269528280850013</v>
      </c>
      <c r="T207" s="318">
        <f t="shared" si="49"/>
        <v>0.13110523839099372</v>
      </c>
      <c r="U207" s="318">
        <f t="shared" si="49"/>
        <v>0.13001221032877716</v>
      </c>
      <c r="V207" s="318">
        <f t="shared" si="49"/>
        <v>0.13538053333151745</v>
      </c>
      <c r="W207" s="318">
        <f t="shared" si="49"/>
        <v>0.13247895106843655</v>
      </c>
      <c r="X207" s="318">
        <f t="shared" si="49"/>
        <v>0.13835986791452806</v>
      </c>
      <c r="Y207" s="318">
        <f t="shared" si="49"/>
        <v>0.13495007584193966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5.4004646101345687E-4</v>
      </c>
      <c r="C208" s="318">
        <f t="shared" si="50"/>
        <v>1.6708085471243525E-3</v>
      </c>
      <c r="D208" s="318">
        <f t="shared" si="50"/>
        <v>1.2850057746568581E-3</v>
      </c>
      <c r="E208" s="318">
        <f t="shared" si="50"/>
        <v>9.7165315042538336E-4</v>
      </c>
      <c r="F208" s="318">
        <f t="shared" si="50"/>
        <v>4.9829201651409468E-4</v>
      </c>
      <c r="G208" s="318">
        <f t="shared" si="50"/>
        <v>5.6503993836648069E-4</v>
      </c>
      <c r="H208" s="318">
        <f t="shared" si="50"/>
        <v>7.1658350121887903E-4</v>
      </c>
      <c r="I208" s="318">
        <f t="shared" si="50"/>
        <v>1.6876453212415934E-3</v>
      </c>
      <c r="J208" s="318">
        <f t="shared" si="50"/>
        <v>1.6869933229848786E-3</v>
      </c>
      <c r="K208" s="318">
        <f t="shared" si="50"/>
        <v>7.7857416364155232E-4</v>
      </c>
      <c r="L208" s="318">
        <f t="shared" si="50"/>
        <v>4.5205085951759375E-3</v>
      </c>
      <c r="M208" s="318">
        <f t="shared" si="50"/>
        <v>5.470169050119736E-3</v>
      </c>
      <c r="N208" s="318">
        <f t="shared" si="50"/>
        <v>5.5867193472079494E-3</v>
      </c>
      <c r="O208" s="318">
        <f t="shared" si="50"/>
        <v>4.8651387744438491E-3</v>
      </c>
      <c r="P208" s="318">
        <f t="shared" si="50"/>
        <v>8.2296872871475985E-3</v>
      </c>
      <c r="Q208" s="318">
        <f t="shared" si="50"/>
        <v>7.3698069386830684E-3</v>
      </c>
      <c r="R208" s="318">
        <f t="shared" si="50"/>
        <v>6.4525318863223229E-3</v>
      </c>
      <c r="S208" s="318">
        <f t="shared" si="50"/>
        <v>3.7415039654645748E-3</v>
      </c>
      <c r="T208" s="318">
        <f t="shared" si="50"/>
        <v>3.5489586029407057E-3</v>
      </c>
      <c r="U208" s="318">
        <f t="shared" si="50"/>
        <v>3.5916887158361178E-3</v>
      </c>
      <c r="V208" s="318">
        <f t="shared" si="50"/>
        <v>2.467597258977914E-3</v>
      </c>
      <c r="W208" s="318">
        <f t="shared" si="50"/>
        <v>2.9413712139713861E-3</v>
      </c>
      <c r="X208" s="318">
        <f t="shared" si="50"/>
        <v>3.3393167179081415E-3</v>
      </c>
      <c r="Y208" s="318">
        <f t="shared" si="50"/>
        <v>4.4296410011179363E-3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0.15126243217733146</v>
      </c>
      <c r="C209" s="269">
        <f t="shared" si="51"/>
        <v>0.15638146325185207</v>
      </c>
      <c r="D209" s="269">
        <f t="shared" si="51"/>
        <v>0.1557631727224304</v>
      </c>
      <c r="E209" s="269">
        <f t="shared" si="51"/>
        <v>0.1550114319605366</v>
      </c>
      <c r="F209" s="269">
        <f t="shared" si="51"/>
        <v>0.15285889523517615</v>
      </c>
      <c r="G209" s="269">
        <f t="shared" si="51"/>
        <v>0.15570860441182266</v>
      </c>
      <c r="H209" s="269">
        <f t="shared" si="51"/>
        <v>0.1568086249322789</v>
      </c>
      <c r="I209" s="269">
        <f t="shared" si="51"/>
        <v>0.15906370218078655</v>
      </c>
      <c r="J209" s="269">
        <f t="shared" si="51"/>
        <v>0.15639625206502508</v>
      </c>
      <c r="K209" s="269">
        <f t="shared" si="51"/>
        <v>0.15161490502289257</v>
      </c>
      <c r="L209" s="269">
        <f t="shared" si="51"/>
        <v>0.15850553673813997</v>
      </c>
      <c r="M209" s="269">
        <f t="shared" si="51"/>
        <v>0.15986244142721684</v>
      </c>
      <c r="N209" s="269">
        <f t="shared" si="51"/>
        <v>0.16021292419679053</v>
      </c>
      <c r="O209" s="269">
        <f t="shared" si="51"/>
        <v>0.1591016093510646</v>
      </c>
      <c r="P209" s="269">
        <f t="shared" si="51"/>
        <v>0.16564048201233655</v>
      </c>
      <c r="Q209" s="269">
        <f t="shared" si="51"/>
        <v>0.15927593330600578</v>
      </c>
      <c r="R209" s="269">
        <f t="shared" si="51"/>
        <v>0.16116080421525872</v>
      </c>
      <c r="S209" s="269">
        <f t="shared" si="51"/>
        <v>0.1586904344857786</v>
      </c>
      <c r="T209" s="269">
        <f t="shared" si="51"/>
        <v>0.15591632077668138</v>
      </c>
      <c r="U209" s="269">
        <f t="shared" si="51"/>
        <v>0.15440440683308071</v>
      </c>
      <c r="V209" s="269">
        <f t="shared" si="51"/>
        <v>0.15257849224800049</v>
      </c>
      <c r="W209" s="269">
        <f t="shared" si="51"/>
        <v>0.15275941716334923</v>
      </c>
      <c r="X209" s="269">
        <f t="shared" si="51"/>
        <v>0.16138833786126067</v>
      </c>
      <c r="Y209" s="269">
        <f t="shared" si="51"/>
        <v>0.1652015851765026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8.4077316564838175E-2</v>
      </c>
      <c r="C210" s="318">
        <f t="shared" si="52"/>
        <v>7.2903128027327735E-2</v>
      </c>
      <c r="D210" s="318">
        <f t="shared" si="52"/>
        <v>7.8588546792285593E-2</v>
      </c>
      <c r="E210" s="318">
        <f t="shared" si="52"/>
        <v>8.025694522227346E-2</v>
      </c>
      <c r="F210" s="318">
        <f t="shared" si="52"/>
        <v>8.7115897954188823E-2</v>
      </c>
      <c r="G210" s="318">
        <f t="shared" si="52"/>
        <v>9.1083347486268354E-2</v>
      </c>
      <c r="H210" s="318">
        <f t="shared" si="52"/>
        <v>8.9780336777159603E-2</v>
      </c>
      <c r="I210" s="318">
        <f t="shared" si="52"/>
        <v>8.0109309907217832E-2</v>
      </c>
      <c r="J210" s="318">
        <f t="shared" si="52"/>
        <v>6.9634794452566123E-2</v>
      </c>
      <c r="K210" s="318">
        <f t="shared" si="52"/>
        <v>7.7086233218614075E-2</v>
      </c>
      <c r="L210" s="318">
        <f t="shared" si="52"/>
        <v>5.1863009235277258E-2</v>
      </c>
      <c r="M210" s="318">
        <f t="shared" si="52"/>
        <v>4.8309631794723633E-2</v>
      </c>
      <c r="N210" s="318">
        <f t="shared" si="52"/>
        <v>5.3696885713847613E-2</v>
      </c>
      <c r="O210" s="318">
        <f t="shared" si="52"/>
        <v>5.8712751752025505E-2</v>
      </c>
      <c r="P210" s="318">
        <f t="shared" si="52"/>
        <v>4.2990524135200825E-2</v>
      </c>
      <c r="Q210" s="318">
        <f t="shared" si="52"/>
        <v>4.5489320704943985E-2</v>
      </c>
      <c r="R210" s="318">
        <f t="shared" si="52"/>
        <v>4.8784039322774045E-2</v>
      </c>
      <c r="S210" s="318">
        <f t="shared" si="52"/>
        <v>6.4768866158379679E-2</v>
      </c>
      <c r="T210" s="318">
        <f t="shared" si="52"/>
        <v>6.4600093262659974E-2</v>
      </c>
      <c r="U210" s="318">
        <f t="shared" si="52"/>
        <v>6.7322054594632585E-2</v>
      </c>
      <c r="V210" s="318">
        <f t="shared" si="52"/>
        <v>7.8519521490839503E-2</v>
      </c>
      <c r="W210" s="318">
        <f t="shared" si="52"/>
        <v>7.3397165383700863E-2</v>
      </c>
      <c r="X210" s="318">
        <f t="shared" si="52"/>
        <v>7.6670677245097726E-2</v>
      </c>
      <c r="Y210" s="318">
        <f t="shared" si="52"/>
        <v>6.4147698338575129E-2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4.5252836371964311E-2</v>
      </c>
      <c r="C211" s="318">
        <f t="shared" si="53"/>
        <v>4.2424310338770831E-2</v>
      </c>
      <c r="D211" s="318">
        <f t="shared" si="53"/>
        <v>4.304260461103035E-2</v>
      </c>
      <c r="E211" s="318">
        <f t="shared" si="53"/>
        <v>4.3176406829430032E-2</v>
      </c>
      <c r="F211" s="318">
        <f t="shared" si="53"/>
        <v>4.4659264350256578E-2</v>
      </c>
      <c r="G211" s="318">
        <f t="shared" si="53"/>
        <v>4.4143229713766358E-2</v>
      </c>
      <c r="H211" s="318">
        <f t="shared" si="53"/>
        <v>4.3436475633161303E-2</v>
      </c>
      <c r="I211" s="318">
        <f t="shared" si="53"/>
        <v>4.1630002298061325E-2</v>
      </c>
      <c r="J211" s="318">
        <f t="shared" si="53"/>
        <v>4.2105780516432885E-2</v>
      </c>
      <c r="K211" s="318">
        <f t="shared" si="53"/>
        <v>4.4068450736665765E-2</v>
      </c>
      <c r="L211" s="318">
        <f t="shared" si="53"/>
        <v>4.1805806594999058E-2</v>
      </c>
      <c r="M211" s="318">
        <f t="shared" si="53"/>
        <v>4.1412821707383307E-2</v>
      </c>
      <c r="N211" s="318">
        <f t="shared" si="53"/>
        <v>4.092815516069144E-2</v>
      </c>
      <c r="O211" s="318">
        <f t="shared" si="53"/>
        <v>4.1178855254192299E-2</v>
      </c>
      <c r="P211" s="318">
        <f t="shared" si="53"/>
        <v>3.9186262129005611E-2</v>
      </c>
      <c r="Q211" s="318">
        <f t="shared" si="53"/>
        <v>3.8110469276848767E-2</v>
      </c>
      <c r="R211" s="318">
        <f t="shared" si="53"/>
        <v>3.8824680252809926E-2</v>
      </c>
      <c r="S211" s="318">
        <f t="shared" si="53"/>
        <v>4.0120402981309651E-2</v>
      </c>
      <c r="T211" s="318">
        <f t="shared" si="53"/>
        <v>4.0348179891830767E-2</v>
      </c>
      <c r="U211" s="318">
        <f t="shared" si="53"/>
        <v>3.9961578197102617E-2</v>
      </c>
      <c r="V211" s="318">
        <f t="shared" si="53"/>
        <v>4.1031253055323652E-2</v>
      </c>
      <c r="W211" s="318">
        <f t="shared" si="53"/>
        <v>4.1107578511418899E-2</v>
      </c>
      <c r="X211" s="318">
        <f t="shared" si="53"/>
        <v>4.3496010456362436E-2</v>
      </c>
      <c r="Y211" s="318">
        <f t="shared" si="53"/>
        <v>4.1694585940394248E-2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2.1932279240528981E-2</v>
      </c>
      <c r="C212" s="318">
        <f t="shared" si="54"/>
        <v>4.1054024885753493E-2</v>
      </c>
      <c r="D212" s="318">
        <f t="shared" si="54"/>
        <v>3.4132021319114456E-2</v>
      </c>
      <c r="E212" s="318">
        <f t="shared" si="54"/>
        <v>3.1578079908833122E-2</v>
      </c>
      <c r="F212" s="318">
        <f t="shared" si="54"/>
        <v>2.1083732930730743E-2</v>
      </c>
      <c r="G212" s="318">
        <f t="shared" si="54"/>
        <v>2.0482027211787931E-2</v>
      </c>
      <c r="H212" s="318">
        <f t="shared" si="54"/>
        <v>2.3591812521958012E-2</v>
      </c>
      <c r="I212" s="318">
        <f t="shared" si="54"/>
        <v>3.7324389975507397E-2</v>
      </c>
      <c r="J212" s="318">
        <f t="shared" si="54"/>
        <v>4.4655677096026081E-2</v>
      </c>
      <c r="K212" s="318">
        <f t="shared" si="54"/>
        <v>3.0460221067612731E-2</v>
      </c>
      <c r="L212" s="318">
        <f t="shared" si="54"/>
        <v>6.4836720907863646E-2</v>
      </c>
      <c r="M212" s="318">
        <f t="shared" si="54"/>
        <v>7.0139987925109878E-2</v>
      </c>
      <c r="N212" s="318">
        <f t="shared" si="54"/>
        <v>6.5587883322251475E-2</v>
      </c>
      <c r="O212" s="318">
        <f t="shared" si="54"/>
        <v>5.9210002344846774E-2</v>
      </c>
      <c r="P212" s="318">
        <f t="shared" si="54"/>
        <v>8.3463695748130118E-2</v>
      </c>
      <c r="Q212" s="318">
        <f t="shared" si="54"/>
        <v>7.5676143324213033E-2</v>
      </c>
      <c r="R212" s="318">
        <f t="shared" si="54"/>
        <v>7.3552084639674747E-2</v>
      </c>
      <c r="S212" s="318">
        <f t="shared" si="54"/>
        <v>5.3801165346089259E-2</v>
      </c>
      <c r="T212" s="318">
        <f t="shared" si="54"/>
        <v>5.0968047622190649E-2</v>
      </c>
      <c r="U212" s="318">
        <f t="shared" si="54"/>
        <v>4.7120774041345508E-2</v>
      </c>
      <c r="V212" s="318">
        <f t="shared" si="54"/>
        <v>3.3027717701837322E-2</v>
      </c>
      <c r="W212" s="318">
        <f t="shared" si="54"/>
        <v>3.8254673268229497E-2</v>
      </c>
      <c r="X212" s="318">
        <f t="shared" si="54"/>
        <v>4.1221650159800512E-2</v>
      </c>
      <c r="Y212" s="318">
        <f t="shared" si="54"/>
        <v>5.9359300897533204E-2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4.5697799949683662E-2</v>
      </c>
      <c r="C213" s="319">
        <f t="shared" si="55"/>
        <v>6.2051757759839177E-2</v>
      </c>
      <c r="D213" s="319">
        <f t="shared" si="55"/>
        <v>5.7908345558280103E-2</v>
      </c>
      <c r="E213" s="319">
        <f t="shared" si="55"/>
        <v>5.5015095970632519E-2</v>
      </c>
      <c r="F213" s="319">
        <f t="shared" si="55"/>
        <v>4.5501423448135667E-2</v>
      </c>
      <c r="G213" s="319">
        <f t="shared" si="55"/>
        <v>4.7011017159778817E-2</v>
      </c>
      <c r="H213" s="319">
        <f t="shared" si="55"/>
        <v>5.0648032286564657E-2</v>
      </c>
      <c r="I213" s="319">
        <f t="shared" si="55"/>
        <v>6.3148966767073739E-2</v>
      </c>
      <c r="J213" s="319">
        <f t="shared" si="55"/>
        <v>6.3062484126703733E-2</v>
      </c>
      <c r="K213" s="319">
        <f t="shared" si="55"/>
        <v>5.172375056797486E-2</v>
      </c>
      <c r="L213" s="319">
        <f t="shared" si="55"/>
        <v>7.2510176881846522E-2</v>
      </c>
      <c r="M213" s="319">
        <f t="shared" si="55"/>
        <v>7.4928241719319333E-2</v>
      </c>
      <c r="N213" s="319">
        <f t="shared" si="55"/>
        <v>7.604358513692025E-2</v>
      </c>
      <c r="O213" s="319">
        <f t="shared" si="55"/>
        <v>7.4178374128978417E-2</v>
      </c>
      <c r="P213" s="319">
        <f t="shared" si="55"/>
        <v>8.3074428057024058E-2</v>
      </c>
      <c r="Q213" s="319">
        <f t="shared" si="55"/>
        <v>9.2077560697646763E-2</v>
      </c>
      <c r="R213" s="319">
        <f t="shared" si="55"/>
        <v>8.5547483491065432E-2</v>
      </c>
      <c r="S213" s="319">
        <f t="shared" si="55"/>
        <v>7.5963222901107227E-2</v>
      </c>
      <c r="T213" s="319">
        <f t="shared" si="55"/>
        <v>7.7017271495682466E-2</v>
      </c>
      <c r="U213" s="319">
        <f t="shared" si="55"/>
        <v>7.9634271196660084E-2</v>
      </c>
      <c r="V213" s="319">
        <f t="shared" si="55"/>
        <v>7.3280127732363837E-2</v>
      </c>
      <c r="W213" s="319">
        <f t="shared" si="55"/>
        <v>7.3838687040750431E-2</v>
      </c>
      <c r="X213" s="319">
        <f t="shared" si="55"/>
        <v>5.3699071951865358E-2</v>
      </c>
      <c r="Y213" s="319">
        <f t="shared" si="55"/>
        <v>5.9650078235417049E-2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0.4496133411385681</v>
      </c>
      <c r="C217" s="322">
        <f>IF(C$5=0,0,(C$5-C$16)/(CHI_fec!C$5-CHI_fec!C$16))</f>
        <v>0.45497476207418902</v>
      </c>
      <c r="D217" s="322">
        <f>IF(D$5=0,0,(D$5-D$16)/(CHI_fec!D$5-CHI_fec!D$16))</f>
        <v>0.45690022085575238</v>
      </c>
      <c r="E217" s="322">
        <f>IF(E$5=0,0,(E$5-E$16)/(CHI_fec!E$5-CHI_fec!E$16))</f>
        <v>0.45175882897529746</v>
      </c>
      <c r="F217" s="322">
        <f>IF(F$5=0,0,(F$5-F$16)/(CHI_fec!F$5-CHI_fec!F$16))</f>
        <v>0.45621901945677606</v>
      </c>
      <c r="G217" s="322">
        <f>IF(G$5=0,0,(G$5-G$16)/(CHI_fec!G$5-CHI_fec!G$16))</f>
        <v>0.45980930888422333</v>
      </c>
      <c r="H217" s="322">
        <f>IF(H$5=0,0,(H$5-H$16)/(CHI_fec!H$5-CHI_fec!H$16))</f>
        <v>0.45962880024363917</v>
      </c>
      <c r="I217" s="322">
        <f>IF(I$5=0,0,(I$5-I$16)/(CHI_fec!I$5-CHI_fec!I$16))</f>
        <v>0.46722678261755507</v>
      </c>
      <c r="J217" s="322">
        <f>IF(J$5=0,0,(J$5-J$16)/(CHI_fec!J$5-CHI_fec!J$16))</f>
        <v>0.46490950403854858</v>
      </c>
      <c r="K217" s="322">
        <f>IF(K$5=0,0,(K$5-K$16)/(CHI_fec!K$5-CHI_fec!K$16))</f>
        <v>0.46197525283092639</v>
      </c>
      <c r="L217" s="322">
        <f>IF(L$5=0,0,(L$5-L$16)/(CHI_fec!L$5-CHI_fec!L$16))</f>
        <v>0.48231869281082695</v>
      </c>
      <c r="M217" s="322">
        <f>IF(M$5=0,0,(M$5-M$16)/(CHI_fec!M$5-CHI_fec!M$16))</f>
        <v>0.48446745029586497</v>
      </c>
      <c r="N217" s="322">
        <f>IF(N$5=0,0,(N$5-N$16)/(CHI_fec!N$5-CHI_fec!N$16))</f>
        <v>0.48577160514334955</v>
      </c>
      <c r="O217" s="322">
        <f>IF(O$5=0,0,(O$5-O$16)/(CHI_fec!O$5-CHI_fec!O$16))</f>
        <v>0.48636345352438276</v>
      </c>
      <c r="P217" s="322">
        <f>IF(P$5=0,0,(P$5-P$16)/(CHI_fec!P$5-CHI_fec!P$16))</f>
        <v>0.48642763833645503</v>
      </c>
      <c r="Q217" s="322">
        <f>IF(Q$5=0,0,(Q$5-Q$16)/(CHI_fec!Q$5-CHI_fec!Q$16))</f>
        <v>0.48791584564994173</v>
      </c>
      <c r="R217" s="322">
        <f>IF(R$5=0,0,(R$5-R$16)/(CHI_fec!R$5-CHI_fec!R$16))</f>
        <v>0.4874843235865492</v>
      </c>
      <c r="S217" s="322">
        <f>IF(S$5=0,0,(S$5-S$16)/(CHI_fec!S$5-CHI_fec!S$16))</f>
        <v>0.49649137810586774</v>
      </c>
      <c r="T217" s="322">
        <f>IF(T$5=0,0,(T$5-T$16)/(CHI_fec!T$5-CHI_fec!T$16))</f>
        <v>0.49831721951087748</v>
      </c>
      <c r="U217" s="322">
        <f>IF(U$5=0,0,(U$5-U$16)/(CHI_fec!U$5-CHI_fec!U$16))</f>
        <v>0.49970667698054561</v>
      </c>
      <c r="V217" s="322">
        <f>IF(V$5=0,0,(V$5-V$16)/(CHI_fec!V$5-CHI_fec!V$16))</f>
        <v>0.50104040261215765</v>
      </c>
      <c r="W217" s="322">
        <f>IF(W$5=0,0,(W$5-W$16)/(CHI_fec!W$5-CHI_fec!W$16))</f>
        <v>0.50130170760160231</v>
      </c>
      <c r="X217" s="322">
        <f>IF(X$5=0,0,(X$5-X$16)/(CHI_fec!X$5-CHI_fec!X$16))</f>
        <v>0.51312536454194035</v>
      </c>
      <c r="Y217" s="322">
        <f>IF(Y$5=0,0,(Y$5-Y$16)/(CHI_fec!Y$5-CHI_fec!Y$16))</f>
        <v>0.50715004713315537</v>
      </c>
      <c r="DA217" s="95"/>
    </row>
    <row r="218" spans="1:105" ht="12" customHeight="1" x14ac:dyDescent="0.25">
      <c r="A218" s="55" t="s">
        <v>91</v>
      </c>
      <c r="B218" s="305">
        <f>IF(B$6=0,0,B$6/CHI_fec!B$6)</f>
        <v>0.39521265533121869</v>
      </c>
      <c r="C218" s="305">
        <f>IF(C$6=0,0,C$6/CHI_fec!C$6)</f>
        <v>0.3952126553312188</v>
      </c>
      <c r="D218" s="305">
        <f>IF(D$6=0,0,D$6/CHI_fec!D$6)</f>
        <v>0.39738789160623184</v>
      </c>
      <c r="E218" s="305">
        <f>IF(E$6=0,0,E$6/CHI_fec!E$6)</f>
        <v>0.39871748061721507</v>
      </c>
      <c r="F218" s="305">
        <f>IF(F$6=0,0,F$6/CHI_fec!F$6)</f>
        <v>0.40487570102906062</v>
      </c>
      <c r="G218" s="305">
        <f>IF(G$6=0,0,G$6/CHI_fec!G$6)</f>
        <v>0.40612106478636106</v>
      </c>
      <c r="H218" s="305">
        <f>IF(H$6=0,0,H$6/CHI_fec!H$6)</f>
        <v>0.40612106478636106</v>
      </c>
      <c r="I218" s="305">
        <f>IF(I$6=0,0,I$6/CHI_fec!I$6)</f>
        <v>0.40612106478636112</v>
      </c>
      <c r="J218" s="305">
        <f>IF(J$6=0,0,J$6/CHI_fec!J$6)</f>
        <v>0.40612106478636123</v>
      </c>
      <c r="K218" s="305">
        <f>IF(K$6=0,0,K$6/CHI_fec!K$6)</f>
        <v>0.40884252854801928</v>
      </c>
      <c r="L218" s="305">
        <f>IF(L$6=0,0,L$6/CHI_fec!L$6)</f>
        <v>0.40884252854801933</v>
      </c>
      <c r="M218" s="305">
        <f>IF(M$6=0,0,M$6/CHI_fec!M$6)</f>
        <v>0.40884252854801945</v>
      </c>
      <c r="N218" s="305">
        <f>IF(N$6=0,0,N$6/CHI_fec!N$6)</f>
        <v>0.40884252854801939</v>
      </c>
      <c r="O218" s="305">
        <f>IF(O$6=0,0,O$6/CHI_fec!O$6)</f>
        <v>0.40884252854801939</v>
      </c>
      <c r="P218" s="305">
        <f>IF(P$6=0,0,P$6/CHI_fec!P$6)</f>
        <v>0.40884252854801945</v>
      </c>
      <c r="Q218" s="305">
        <f>IF(Q$6=0,0,Q$6/CHI_fec!Q$6)</f>
        <v>0.40884252854801933</v>
      </c>
      <c r="R218" s="305">
        <f>IF(R$6=0,0,R$6/CHI_fec!R$6)</f>
        <v>0.40884252854801928</v>
      </c>
      <c r="S218" s="305">
        <f>IF(S$6=0,0,S$6/CHI_fec!S$6)</f>
        <v>0.42232639052407644</v>
      </c>
      <c r="T218" s="305">
        <f>IF(T$6=0,0,T$6/CHI_fec!T$6)</f>
        <v>0.4223263905240765</v>
      </c>
      <c r="U218" s="305">
        <f>IF(U$6=0,0,U$6/CHI_fec!U$6)</f>
        <v>0.42232639052407656</v>
      </c>
      <c r="V218" s="305">
        <f>IF(V$6=0,0,V$6/CHI_fec!V$6)</f>
        <v>0.42232639052407639</v>
      </c>
      <c r="W218" s="305">
        <f>IF(W$6=0,0,W$6/CHI_fec!W$6)</f>
        <v>0.42232639052407633</v>
      </c>
      <c r="X218" s="305">
        <f>IF(X$6=0,0,X$6/CHI_fec!X$6)</f>
        <v>0.43142632874995951</v>
      </c>
      <c r="Y218" s="305">
        <f>IF(Y$6=0,0,Y$6/CHI_fec!Y$6)</f>
        <v>0.43142632874995923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0.10355320264471272</v>
      </c>
      <c r="C219" s="306">
        <f>IF(C$7=0,0,C$7/CHI_fec!C$7)</f>
        <v>0.1035532026447127</v>
      </c>
      <c r="D219" s="306">
        <f>IF(D$7=0,0,D$7/CHI_fec!D$7)</f>
        <v>0.10412315575665895</v>
      </c>
      <c r="E219" s="306">
        <f>IF(E$7=0,0,E$7/CHI_fec!E$7)</f>
        <v>0.10447153326540327</v>
      </c>
      <c r="F219" s="306">
        <f>IF(F$7=0,0,F$7/CHI_fec!F$7)</f>
        <v>0.10608510367524808</v>
      </c>
      <c r="G219" s="306">
        <f>IF(G$7=0,0,G$7/CHI_fec!G$7)</f>
        <v>0.10641141257195595</v>
      </c>
      <c r="H219" s="306">
        <f>IF(H$7=0,0,H$7/CHI_fec!H$7)</f>
        <v>0.10641141257195594</v>
      </c>
      <c r="I219" s="306">
        <f>IF(I$7=0,0,I$7/CHI_fec!I$7)</f>
        <v>0.10641141257195597</v>
      </c>
      <c r="J219" s="306">
        <f>IF(J$7=0,0,J$7/CHI_fec!J$7)</f>
        <v>0.10641141257195594</v>
      </c>
      <c r="K219" s="306">
        <f>IF(K$7=0,0,K$7/CHI_fec!K$7)</f>
        <v>0.1071244876331912</v>
      </c>
      <c r="L219" s="306">
        <f>IF(L$7=0,0,L$7/CHI_fec!L$7)</f>
        <v>0.10712448763319117</v>
      </c>
      <c r="M219" s="306">
        <f>IF(M$7=0,0,M$7/CHI_fec!M$7)</f>
        <v>0.10712448763319117</v>
      </c>
      <c r="N219" s="306">
        <f>IF(N$7=0,0,N$7/CHI_fec!N$7)</f>
        <v>0.10712448763319117</v>
      </c>
      <c r="O219" s="306">
        <f>IF(O$7=0,0,O$7/CHI_fec!O$7)</f>
        <v>0.10712448763319117</v>
      </c>
      <c r="P219" s="306">
        <f>IF(P$7=0,0,P$7/CHI_fec!P$7)</f>
        <v>0.10712448763319118</v>
      </c>
      <c r="Q219" s="306">
        <f>IF(Q$7=0,0,Q$7/CHI_fec!Q$7)</f>
        <v>0.10712448763319118</v>
      </c>
      <c r="R219" s="306">
        <f>IF(R$7=0,0,R$7/CHI_fec!R$7)</f>
        <v>0.10712448763319117</v>
      </c>
      <c r="S219" s="306">
        <f>IF(S$7=0,0,S$7/CHI_fec!S$7)</f>
        <v>0.11065751491054336</v>
      </c>
      <c r="T219" s="306">
        <f>IF(T$7=0,0,T$7/CHI_fec!T$7)</f>
        <v>0.11065751491054333</v>
      </c>
      <c r="U219" s="306">
        <f>IF(U$7=0,0,U$7/CHI_fec!U$7)</f>
        <v>0.11065751491054336</v>
      </c>
      <c r="V219" s="306">
        <f>IF(V$7=0,0,V$7/CHI_fec!V$7)</f>
        <v>0.11065751491054336</v>
      </c>
      <c r="W219" s="306">
        <f>IF(W$7=0,0,W$7/CHI_fec!W$7)</f>
        <v>0.11065751491054333</v>
      </c>
      <c r="X219" s="306">
        <f>IF(X$7=0,0,X$7/CHI_fec!X$7)</f>
        <v>0.11304187111586138</v>
      </c>
      <c r="Y219" s="306">
        <f>IF(Y$7=0,0,Y$7/CHI_fec!Y$7)</f>
        <v>0.11304187111586138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0.56127054260122933</v>
      </c>
      <c r="C220" s="306">
        <f>IF(C$8=0,0,C$8/CHI_fec!C$8)</f>
        <v>0.56127054260122955</v>
      </c>
      <c r="D220" s="306">
        <f>IF(D$8=0,0,D$8/CHI_fec!D$8)</f>
        <v>0.56435975552974571</v>
      </c>
      <c r="E220" s="306">
        <f>IF(E$8=0,0,E$8/CHI_fec!E$8)</f>
        <v>0.56624800261790065</v>
      </c>
      <c r="F220" s="306">
        <f>IF(F$8=0,0,F$8/CHI_fec!F$8)</f>
        <v>0.57499374409502446</v>
      </c>
      <c r="G220" s="306">
        <f>IF(G$8=0,0,G$8/CHI_fec!G$8)</f>
        <v>0.57676237670930708</v>
      </c>
      <c r="H220" s="306">
        <f>IF(H$8=0,0,H$8/CHI_fec!H$8)</f>
        <v>0.57676237670930719</v>
      </c>
      <c r="I220" s="306">
        <f>IF(I$8=0,0,I$8/CHI_fec!I$8)</f>
        <v>0.57676237670930697</v>
      </c>
      <c r="J220" s="306">
        <f>IF(J$8=0,0,J$8/CHI_fec!J$8)</f>
        <v>0.57676237670930719</v>
      </c>
      <c r="K220" s="306">
        <f>IF(K$8=0,0,K$8/CHI_fec!K$8)</f>
        <v>0.58062732744297063</v>
      </c>
      <c r="L220" s="306">
        <f>IF(L$8=0,0,L$8/CHI_fec!L$8)</f>
        <v>0.58062732744297052</v>
      </c>
      <c r="M220" s="306">
        <f>IF(M$8=0,0,M$8/CHI_fec!M$8)</f>
        <v>0.58062732744297074</v>
      </c>
      <c r="N220" s="306">
        <f>IF(N$8=0,0,N$8/CHI_fec!N$8)</f>
        <v>0.58062732744297063</v>
      </c>
      <c r="O220" s="306">
        <f>IF(O$8=0,0,O$8/CHI_fec!O$8)</f>
        <v>0.58062732744297063</v>
      </c>
      <c r="P220" s="306">
        <f>IF(P$8=0,0,P$8/CHI_fec!P$8)</f>
        <v>0.58062732744297052</v>
      </c>
      <c r="Q220" s="306">
        <f>IF(Q$8=0,0,Q$8/CHI_fec!Q$8)</f>
        <v>0.58062732744297074</v>
      </c>
      <c r="R220" s="306">
        <f>IF(R$8=0,0,R$8/CHI_fec!R$8)</f>
        <v>0.58062732744297074</v>
      </c>
      <c r="S220" s="306">
        <f>IF(S$8=0,0,S$8/CHI_fec!S$8)</f>
        <v>0.5991805966144067</v>
      </c>
      <c r="T220" s="306">
        <f>IF(T$8=0,0,T$8/CHI_fec!T$8)</f>
        <v>0.59977675098893213</v>
      </c>
      <c r="U220" s="306">
        <f>IF(U$8=0,0,U$8/CHI_fec!U$8)</f>
        <v>0.59977675098893224</v>
      </c>
      <c r="V220" s="306">
        <f>IF(V$8=0,0,V$8/CHI_fec!V$8)</f>
        <v>0.59977675098893235</v>
      </c>
      <c r="W220" s="306">
        <f>IF(W$8=0,0,W$8/CHI_fec!W$8)</f>
        <v>0.59977675098893213</v>
      </c>
      <c r="X220" s="306">
        <f>IF(X$8=0,0,X$8/CHI_fec!X$8)</f>
        <v>0.61270024216964425</v>
      </c>
      <c r="Y220" s="306">
        <f>IF(Y$8=0,0,Y$8/CHI_fec!Y$8)</f>
        <v>0.61270024216964447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0.39841916369335623</v>
      </c>
      <c r="C221" s="306">
        <f>IF(C$9=0,0,C$9/CHI_fec!C$9)</f>
        <v>0.39841916369335617</v>
      </c>
      <c r="D221" s="306">
        <f>IF(D$9=0,0,D$9/CHI_fec!D$9)</f>
        <v>0.40061204847534743</v>
      </c>
      <c r="E221" s="306">
        <f>IF(E$9=0,0,E$9/CHI_fec!E$9)</f>
        <v>0.40195242494018457</v>
      </c>
      <c r="F221" s="306">
        <f>IF(F$9=0,0,F$9/CHI_fec!F$9)</f>
        <v>0.40816060930176734</v>
      </c>
      <c r="G221" s="306">
        <f>IF(G$9=0,0,G$9/CHI_fec!G$9)</f>
        <v>0.40941607716187894</v>
      </c>
      <c r="H221" s="306">
        <f>IF(H$9=0,0,H$9/CHI_fec!H$9)</f>
        <v>0.40941607716187894</v>
      </c>
      <c r="I221" s="306">
        <f>IF(I$9=0,0,I$9/CHI_fec!I$9)</f>
        <v>0.40941607716187883</v>
      </c>
      <c r="J221" s="306">
        <f>IF(J$9=0,0,J$9/CHI_fec!J$9)</f>
        <v>0.409416077161879</v>
      </c>
      <c r="K221" s="306">
        <f>IF(K$9=0,0,K$9/CHI_fec!K$9)</f>
        <v>0.41215962117879035</v>
      </c>
      <c r="L221" s="306">
        <f>IF(L$9=0,0,L$9/CHI_fec!L$9)</f>
        <v>0.4121596211787904</v>
      </c>
      <c r="M221" s="306">
        <f>IF(M$9=0,0,M$9/CHI_fec!M$9)</f>
        <v>0.41215962117879035</v>
      </c>
      <c r="N221" s="306">
        <f>IF(N$9=0,0,N$9/CHI_fec!N$9)</f>
        <v>0.4121596211787904</v>
      </c>
      <c r="O221" s="306">
        <f>IF(O$9=0,0,O$9/CHI_fec!O$9)</f>
        <v>0.41215962117879046</v>
      </c>
      <c r="P221" s="306">
        <f>IF(P$9=0,0,P$9/CHI_fec!P$9)</f>
        <v>0.41215962117879046</v>
      </c>
      <c r="Q221" s="306">
        <f>IF(Q$9=0,0,Q$9/CHI_fec!Q$9)</f>
        <v>0.4121596211787904</v>
      </c>
      <c r="R221" s="306">
        <f>IF(R$9=0,0,R$9/CHI_fec!R$9)</f>
        <v>0.41215962117879035</v>
      </c>
      <c r="S221" s="306">
        <f>IF(S$9=0,0,S$9/CHI_fec!S$9)</f>
        <v>0.42575288277957335</v>
      </c>
      <c r="T221" s="306">
        <f>IF(T$9=0,0,T$9/CHI_fec!T$9)</f>
        <v>0.42575288277957335</v>
      </c>
      <c r="U221" s="306">
        <f>IF(U$9=0,0,U$9/CHI_fec!U$9)</f>
        <v>0.42575288277957329</v>
      </c>
      <c r="V221" s="306">
        <f>IF(V$9=0,0,V$9/CHI_fec!V$9)</f>
        <v>0.4257528827795734</v>
      </c>
      <c r="W221" s="306">
        <f>IF(W$9=0,0,W$9/CHI_fec!W$9)</f>
        <v>0.42575288277957329</v>
      </c>
      <c r="X221" s="306">
        <f>IF(X$9=0,0,X$9/CHI_fec!X$9)</f>
        <v>0.43492665221410454</v>
      </c>
      <c r="Y221" s="306">
        <f>IF(Y$9=0,0,Y$9/CHI_fec!Y$9)</f>
        <v>0.43492665221410437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0.58079245582613603</v>
      </c>
      <c r="C222" s="307">
        <f>IF(C$10=0,0,C$10/CHI_fec!C$10)</f>
        <v>0.59762516196195992</v>
      </c>
      <c r="D222" s="307">
        <f>IF(D$10=0,0,D$10/CHI_fec!D$10)</f>
        <v>0.59464461215414177</v>
      </c>
      <c r="E222" s="307">
        <f>IF(E$10=0,0,E$10/CHI_fec!E$10)</f>
        <v>0.59466326193950536</v>
      </c>
      <c r="F222" s="307">
        <f>IF(F$10=0,0,F$10/CHI_fec!F$10)</f>
        <v>0.59477145668156417</v>
      </c>
      <c r="G222" s="307">
        <f>IF(G$10=0,0,G$10/CHI_fec!G$10)</f>
        <v>0.59568957794733057</v>
      </c>
      <c r="H222" s="307">
        <f>IF(H$10=0,0,H$10/CHI_fec!H$10)</f>
        <v>0.59874831089615976</v>
      </c>
      <c r="I222" s="307">
        <f>IF(I$10=0,0,I$10/CHI_fec!I$10)</f>
        <v>0.60932417263976324</v>
      </c>
      <c r="J222" s="307">
        <f>IF(J$10=0,0,J$10/CHI_fec!J$10)</f>
        <v>0.61844028881892088</v>
      </c>
      <c r="K222" s="307">
        <f>IF(K$10=0,0,K$10/CHI_fec!K$10)</f>
        <v>0.61110801866042364</v>
      </c>
      <c r="L222" s="307">
        <f>IF(L$10=0,0,L$10/CHI_fec!L$10)</f>
        <v>0.64639998322041681</v>
      </c>
      <c r="M222" s="307">
        <f>IF(M$10=0,0,M$10/CHI_fec!M$10)</f>
        <v>0.65322576682809019</v>
      </c>
      <c r="N222" s="307">
        <f>IF(N$10=0,0,N$10/CHI_fec!N$10)</f>
        <v>0.64834565865436622</v>
      </c>
      <c r="O222" s="307">
        <f>IF(O$10=0,0,O$10/CHI_fec!O$10)</f>
        <v>0.64381413128956544</v>
      </c>
      <c r="P222" s="307">
        <f>IF(P$10=0,0,P$10/CHI_fec!P$10)</f>
        <v>0.66696766890096615</v>
      </c>
      <c r="Q222" s="307">
        <f>IF(Q$10=0,0,Q$10/CHI_fec!Q$10)</f>
        <v>0.66323215708312899</v>
      </c>
      <c r="R222" s="307">
        <f>IF(R$10=0,0,R$10/CHI_fec!R$10)</f>
        <v>0.66192278586140352</v>
      </c>
      <c r="S222" s="307">
        <f>IF(S$10=0,0,S$10/CHI_fec!S$10)</f>
        <v>0.66489088440752087</v>
      </c>
      <c r="T222" s="307">
        <f>IF(T$10=0,0,T$10/CHI_fec!T$10)</f>
        <v>0.66624403073989702</v>
      </c>
      <c r="U222" s="307">
        <f>IF(U$10=0,0,U$10/CHI_fec!U$10)</f>
        <v>0.6656380974056807</v>
      </c>
      <c r="V222" s="307">
        <f>IF(V$10=0,0,V$10/CHI_fec!V$10)</f>
        <v>0.65618118914021228</v>
      </c>
      <c r="W222" s="307">
        <f>IF(W$10=0,0,W$10/CHI_fec!W$10)</f>
        <v>0.66373724114693522</v>
      </c>
      <c r="X222" s="307">
        <f>IF(X$10=0,0,X$10/CHI_fec!X$10)</f>
        <v>0.69378405828392375</v>
      </c>
      <c r="Y222" s="307">
        <f>IF(Y$10=0,0,Y$10/CHI_fec!Y$10)</f>
        <v>0.71981640644636324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0.52068691714790727</v>
      </c>
      <c r="C224" s="308">
        <f>IF(C$25=0,0,C$25/CHI_fec!C$25)</f>
        <v>0.53227532269964262</v>
      </c>
      <c r="D224" s="308">
        <f>IF(D$25=0,0,D$25/CHI_fec!D$25)</f>
        <v>0.53352259720153772</v>
      </c>
      <c r="E224" s="308">
        <f>IF(E$25=0,0,E$25/CHI_fec!E$25)</f>
        <v>0.52368714707096542</v>
      </c>
      <c r="F224" s="308">
        <f>IF(F$25=0,0,F$25/CHI_fec!F$25)</f>
        <v>0.52562203045204237</v>
      </c>
      <c r="G224" s="308">
        <f>IF(G$25=0,0,G$25/CHI_fec!G$25)</f>
        <v>0.53077950117674499</v>
      </c>
      <c r="H224" s="308">
        <f>IF(H$25=0,0,H$25/CHI_fec!H$25)</f>
        <v>0.53126737258080703</v>
      </c>
      <c r="I224" s="308">
        <f>IF(I$25=0,0,I$25/CHI_fec!I$25)</f>
        <v>0.54653347838803368</v>
      </c>
      <c r="J224" s="308">
        <f>IF(J$25=0,0,J$25/CHI_fec!J$25)</f>
        <v>0.54307066715853025</v>
      </c>
      <c r="K224" s="308">
        <f>IF(K$25=0,0,K$25/CHI_fec!K$25)</f>
        <v>0.5346474313430114</v>
      </c>
      <c r="L224" s="308">
        <f>IF(L$25=0,0,L$25/CHI_fec!L$25)</f>
        <v>0.56542543221505037</v>
      </c>
      <c r="M224" s="308">
        <f>IF(M$25=0,0,M$25/CHI_fec!M$25)</f>
        <v>0.56886037737758699</v>
      </c>
      <c r="N224" s="308">
        <f>IF(N$25=0,0,N$25/CHI_fec!N$25)</f>
        <v>0.57172759620532165</v>
      </c>
      <c r="O224" s="308">
        <f>IF(O$25=0,0,O$25/CHI_fec!O$25)</f>
        <v>0.57323455725493699</v>
      </c>
      <c r="P224" s="308">
        <f>IF(P$25=0,0,P$25/CHI_fec!P$25)</f>
        <v>0.57531542893466936</v>
      </c>
      <c r="Q224" s="308">
        <f>IF(Q$25=0,0,Q$25/CHI_fec!Q$25)</f>
        <v>0.57767507957497899</v>
      </c>
      <c r="R224" s="308">
        <f>IF(R$25=0,0,R$25/CHI_fec!R$25)</f>
        <v>0.57840788539483734</v>
      </c>
      <c r="S224" s="308">
        <f>IF(S$25=0,0,S$25/CHI_fec!S$25)</f>
        <v>0.5850385830910636</v>
      </c>
      <c r="T224" s="308">
        <f>IF(T$25=0,0,T$25/CHI_fec!T$25)</f>
        <v>0.58650363606200917</v>
      </c>
      <c r="U224" s="308">
        <f>IF(U$25=0,0,U$25/CHI_fec!U$25)</f>
        <v>0.58689641639141965</v>
      </c>
      <c r="V224" s="308">
        <f>IF(V$25=0,0,V$25/CHI_fec!V$25)</f>
        <v>0.58472164025823947</v>
      </c>
      <c r="W224" s="308">
        <f>IF(W$25=0,0,W$25/CHI_fec!W$25)</f>
        <v>0.58478802317627376</v>
      </c>
      <c r="X224" s="308">
        <f>IF(X$25=0,0,X$25/CHI_fec!X$25)</f>
        <v>0.5967032050216875</v>
      </c>
      <c r="Y224" s="308">
        <f>IF(Y$25=0,0,Y$25/CHI_fec!Y$25)</f>
        <v>0.59155484109789491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0.31848923947425678</v>
      </c>
      <c r="C225" s="308">
        <f>IF(C$36=0,0,C$36/CHI_fec!C$36)</f>
        <v>0.32425573331182589</v>
      </c>
      <c r="D225" s="308">
        <f>IF(D$36=0,0,D$36/CHI_fec!D$36)</f>
        <v>0.32529758764359751</v>
      </c>
      <c r="E225" s="308">
        <f>IF(E$36=0,0,E$36/CHI_fec!E$36)</f>
        <v>0.32333942294459495</v>
      </c>
      <c r="F225" s="308">
        <f>IF(F$36=0,0,F$36/CHI_fec!F$36)</f>
        <v>0.3269161801241805</v>
      </c>
      <c r="G225" s="308">
        <f>IF(G$36=0,0,G$36/CHI_fec!G$36)</f>
        <v>0.32992820582779947</v>
      </c>
      <c r="H225" s="308">
        <f>IF(H$36=0,0,H$36/CHI_fec!H$36)</f>
        <v>0.33037586285958681</v>
      </c>
      <c r="I225" s="308">
        <f>IF(I$36=0,0,I$36/CHI_fec!I$36)</f>
        <v>0.33666067957295825</v>
      </c>
      <c r="J225" s="308">
        <f>IF(J$36=0,0,J$36/CHI_fec!J$36)</f>
        <v>0.33187249569936006</v>
      </c>
      <c r="K225" s="308">
        <f>IF(K$36=0,0,K$36/CHI_fec!K$36)</f>
        <v>0.32921548941054574</v>
      </c>
      <c r="L225" s="308">
        <f>IF(L$36=0,0,L$36/CHI_fec!L$36)</f>
        <v>0.34482080705248358</v>
      </c>
      <c r="M225" s="308">
        <f>IF(M$36=0,0,M$36/CHI_fec!M$36)</f>
        <v>0.34701623144344595</v>
      </c>
      <c r="N225" s="308">
        <f>IF(N$36=0,0,N$36/CHI_fec!N$36)</f>
        <v>0.35177576859011017</v>
      </c>
      <c r="O225" s="308">
        <f>IF(O$36=0,0,O$36/CHI_fec!O$36)</f>
        <v>0.35187865998065099</v>
      </c>
      <c r="P225" s="308">
        <f>IF(P$36=0,0,P$36/CHI_fec!P$36)</f>
        <v>0.35414288678598754</v>
      </c>
      <c r="Q225" s="308">
        <f>IF(Q$36=0,0,Q$36/CHI_fec!Q$36)</f>
        <v>0.35499225871828904</v>
      </c>
      <c r="R225" s="308">
        <f>IF(R$36=0,0,R$36/CHI_fec!R$36)</f>
        <v>0.35184812517821856</v>
      </c>
      <c r="S225" s="308">
        <f>IF(S$36=0,0,S$36/CHI_fec!S$36)</f>
        <v>0.3598291489649077</v>
      </c>
      <c r="T225" s="308">
        <f>IF(T$36=0,0,T$36/CHI_fec!T$36)</f>
        <v>0.35989817127130697</v>
      </c>
      <c r="U225" s="308">
        <f>IF(U$36=0,0,U$36/CHI_fec!U$36)</f>
        <v>0.36416860916497612</v>
      </c>
      <c r="V225" s="308">
        <f>IF(V$36=0,0,V$36/CHI_fec!V$36)</f>
        <v>0.36627801617001454</v>
      </c>
      <c r="W225" s="308">
        <f>IF(W$36=0,0,W$36/CHI_fec!W$36)</f>
        <v>0.36618174128465952</v>
      </c>
      <c r="X225" s="308">
        <f>IF(X$36=0,0,X$36/CHI_fec!X$36)</f>
        <v>0.37598736310483344</v>
      </c>
      <c r="Y225" s="308">
        <f>IF(Y$36=0,0,Y$36/CHI_fec!Y$36)</f>
        <v>0.36906822339514989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0.48498406378893921</v>
      </c>
      <c r="C226" s="308">
        <f>IF(C$44=0,0,C$44/CHI_fec!C$44)</f>
        <v>0.51273408838543721</v>
      </c>
      <c r="D226" s="308">
        <f>IF(D$44=0,0,D$44/CHI_fec!D$44)</f>
        <v>0.50635767675533949</v>
      </c>
      <c r="E226" s="308">
        <f>IF(E$44=0,0,E$44/CHI_fec!E$44)</f>
        <v>0.50100935417622783</v>
      </c>
      <c r="F226" s="308">
        <f>IF(F$44=0,0,F$44/CHI_fec!F$44)</f>
        <v>0.49353566832670348</v>
      </c>
      <c r="G226" s="308">
        <f>IF(G$44=0,0,G$44/CHI_fec!G$44)</f>
        <v>0.49603801584290774</v>
      </c>
      <c r="H226" s="308">
        <f>IF(H$44=0,0,H$44/CHI_fec!H$44)</f>
        <v>0.50014843874147497</v>
      </c>
      <c r="I226" s="308">
        <f>IF(I$44=0,0,I$44/CHI_fec!I$44)</f>
        <v>0.52220000433267999</v>
      </c>
      <c r="J226" s="308">
        <f>IF(J$44=0,0,J$44/CHI_fec!J$44)</f>
        <v>0.53025907883032386</v>
      </c>
      <c r="K226" s="308">
        <f>IF(K$44=0,0,K$44/CHI_fec!K$44)</f>
        <v>0.51113111015700796</v>
      </c>
      <c r="L226" s="308">
        <f>IF(L$44=0,0,L$44/CHI_fec!L$44)</f>
        <v>0.56725381112993145</v>
      </c>
      <c r="M226" s="308">
        <f>IF(M$44=0,0,M$44/CHI_fec!M$44)</f>
        <v>0.57573892900645773</v>
      </c>
      <c r="N226" s="308">
        <f>IF(N$44=0,0,N$44/CHI_fec!N$44)</f>
        <v>0.57029852116248403</v>
      </c>
      <c r="O226" s="308">
        <f>IF(O$44=0,0,O$44/CHI_fec!O$44)</f>
        <v>0.56216624263338044</v>
      </c>
      <c r="P226" s="308">
        <f>IF(P$44=0,0,P$44/CHI_fec!P$44)</f>
        <v>0.59577167667809572</v>
      </c>
      <c r="Q226" s="308">
        <f>IF(Q$44=0,0,Q$44/CHI_fec!Q$44)</f>
        <v>0.58924720209159009</v>
      </c>
      <c r="R226" s="308">
        <f>IF(R$44=0,0,R$44/CHI_fec!R$44)</f>
        <v>0.58482401148152119</v>
      </c>
      <c r="S226" s="308">
        <f>IF(S$44=0,0,S$44/CHI_fec!S$44)</f>
        <v>0.57137753172800343</v>
      </c>
      <c r="T226" s="308">
        <f>IF(T$44=0,0,T$44/CHI_fec!T$44)</f>
        <v>0.56864265323040408</v>
      </c>
      <c r="U226" s="308">
        <f>IF(U$44=0,0,U$44/CHI_fec!U$44)</f>
        <v>0.56403059082669638</v>
      </c>
      <c r="V226" s="308">
        <f>IF(V$44=0,0,V$44/CHI_fec!V$44)</f>
        <v>0.54404289586521981</v>
      </c>
      <c r="W226" s="308">
        <f>IF(W$44=0,0,W$44/CHI_fec!W$44)</f>
        <v>0.5509570357183895</v>
      </c>
      <c r="X226" s="308">
        <f>IF(X$44=0,0,X$44/CHI_fec!X$44)</f>
        <v>0.56361905811482294</v>
      </c>
      <c r="Y226" s="308">
        <f>IF(Y$44=0,0,Y$44/CHI_fec!Y$44)</f>
        <v>0.58625136676852374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0.56370795978625465</v>
      </c>
      <c r="C227" s="309">
        <f>IF(C$58=0,0,C$58/CHI_fec!C$58)</f>
        <v>0.56370795978625465</v>
      </c>
      <c r="D227" s="309">
        <f>IF(D$58=0,0,D$58/CHI_fec!D$58)</f>
        <v>0.56681058817150476</v>
      </c>
      <c r="E227" s="309">
        <f>IF(E$58=0,0,E$58/CHI_fec!E$58)</f>
        <v>0.56870703530857192</v>
      </c>
      <c r="F227" s="309">
        <f>IF(F$58=0,0,F$58/CHI_fec!F$58)</f>
        <v>0.57749075672398575</v>
      </c>
      <c r="G227" s="309">
        <f>IF(G$58=0,0,G$58/CHI_fec!G$58)</f>
        <v>0.57926706994004762</v>
      </c>
      <c r="H227" s="309">
        <f>IF(H$58=0,0,H$58/CHI_fec!H$58)</f>
        <v>0.57926706994004762</v>
      </c>
      <c r="I227" s="309">
        <f>IF(I$58=0,0,I$58/CHI_fec!I$58)</f>
        <v>0.5792670699400474</v>
      </c>
      <c r="J227" s="309">
        <f>IF(J$58=0,0,J$58/CHI_fec!J$58)</f>
        <v>0.57926706994004773</v>
      </c>
      <c r="K227" s="309">
        <f>IF(K$58=0,0,K$58/CHI_fec!K$58)</f>
        <v>0.58314880490987264</v>
      </c>
      <c r="L227" s="309">
        <f>IF(L$58=0,0,L$58/CHI_fec!L$58)</f>
        <v>0.58314880490987264</v>
      </c>
      <c r="M227" s="309">
        <f>IF(M$58=0,0,M$58/CHI_fec!M$58)</f>
        <v>0.58314880490987253</v>
      </c>
      <c r="N227" s="309">
        <f>IF(N$58=0,0,N$58/CHI_fec!N$58)</f>
        <v>0.58314880490987253</v>
      </c>
      <c r="O227" s="309">
        <f>IF(O$58=0,0,O$58/CHI_fec!O$58)</f>
        <v>0.58314880490987275</v>
      </c>
      <c r="P227" s="309">
        <f>IF(P$58=0,0,P$58/CHI_fec!P$58)</f>
        <v>0.58314880490987253</v>
      </c>
      <c r="Q227" s="309">
        <f>IF(Q$58=0,0,Q$58/CHI_fec!Q$58)</f>
        <v>0.58314880490987275</v>
      </c>
      <c r="R227" s="309">
        <f>IF(R$58=0,0,R$58/CHI_fec!R$58)</f>
        <v>0.58314880490987264</v>
      </c>
      <c r="S227" s="309">
        <f>IF(S$58=0,0,S$58/CHI_fec!S$58)</f>
        <v>0.60238138823439302</v>
      </c>
      <c r="T227" s="309">
        <f>IF(T$58=0,0,T$58/CHI_fec!T$58)</f>
        <v>0.6023813882343928</v>
      </c>
      <c r="U227" s="309">
        <f>IF(U$58=0,0,U$58/CHI_fec!U$58)</f>
        <v>0.6023813882343928</v>
      </c>
      <c r="V227" s="309">
        <f>IF(V$58=0,0,V$58/CHI_fec!V$58)</f>
        <v>0.60238138823439302</v>
      </c>
      <c r="W227" s="309">
        <f>IF(W$58=0,0,W$58/CHI_fec!W$58)</f>
        <v>0.60238138823439291</v>
      </c>
      <c r="X227" s="309">
        <f>IF(X$58=0,0,X$58/CHI_fec!X$58)</f>
        <v>0.61536100197473298</v>
      </c>
      <c r="Y227" s="309">
        <f>IF(Y$58=0,0,Y$58/CHI_fec!Y$58)</f>
        <v>0.61536100197473298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0.77245552957511832</v>
      </c>
      <c r="C229" s="322">
        <f>IF(C$61=0,0,C$61/CHI_fec!C$61)</f>
        <v>0.76927760442251025</v>
      </c>
      <c r="D229" s="322">
        <f>IF(D$61=0,0,D$61/CHI_fec!D$61)</f>
        <v>0.7711409072710036</v>
      </c>
      <c r="E229" s="322">
        <f>IF(E$61=0,0,E$61/CHI_fec!E$61)</f>
        <v>0.76905396960235839</v>
      </c>
      <c r="F229" s="322">
        <f>IF(F$61=0,0,F$61/CHI_fec!F$61)</f>
        <v>0.77288799359364702</v>
      </c>
      <c r="G229" s="322">
        <f>IF(G$61=0,0,G$61/CHI_fec!G$61)</f>
        <v>0.7744908360313989</v>
      </c>
      <c r="H229" s="322">
        <f>IF(H$61=0,0,H$61/CHI_fec!H$61)</f>
        <v>0.77256364615597706</v>
      </c>
      <c r="I229" s="322">
        <f>IF(I$61=0,0,I$61/CHI_fec!I$61)</f>
        <v>0.7716408079203293</v>
      </c>
      <c r="J229" s="322">
        <f>IF(J$61=0,0,J$61/CHI_fec!J$61)</f>
        <v>0.76915037441271517</v>
      </c>
      <c r="K229" s="322">
        <f>IF(K$61=0,0,K$61/CHI_fec!K$61)</f>
        <v>0.77172871758278927</v>
      </c>
      <c r="L229" s="322">
        <f>IF(L$61=0,0,L$61/CHI_fec!L$61)</f>
        <v>0.77896626005343672</v>
      </c>
      <c r="M229" s="322">
        <f>IF(M$61=0,0,M$61/CHI_fec!M$61)</f>
        <v>0.77941729830920459</v>
      </c>
      <c r="N229" s="322">
        <f>IF(N$61=0,0,N$61/CHI_fec!N$61)</f>
        <v>0.78040506022468026</v>
      </c>
      <c r="O229" s="322">
        <f>IF(O$61=0,0,O$61/CHI_fec!O$61)</f>
        <v>0.78273838782763827</v>
      </c>
      <c r="P229" s="322">
        <f>IF(P$61=0,0,P$61/CHI_fec!P$61)</f>
        <v>0.78130383337386444</v>
      </c>
      <c r="Q229" s="322">
        <f>IF(Q$61=0,0,Q$61/CHI_fec!Q$61)</f>
        <v>0.78388500028066777</v>
      </c>
      <c r="R229" s="322">
        <f>IF(R$61=0,0,R$61/CHI_fec!R$61)</f>
        <v>0.78359783313674902</v>
      </c>
      <c r="S229" s="322">
        <f>IF(S$61=0,0,S$61/CHI_fec!S$61)</f>
        <v>0.78631285689081687</v>
      </c>
      <c r="T229" s="322">
        <f>IF(T$61=0,0,T$61/CHI_fec!T$61)</f>
        <v>0.78784903157270603</v>
      </c>
      <c r="U229" s="322">
        <f>IF(U$61=0,0,U$61/CHI_fec!U$61)</f>
        <v>0.79024206067935454</v>
      </c>
      <c r="V229" s="322">
        <f>IF(V$61=0,0,V$61/CHI_fec!V$61)</f>
        <v>0.79621955299491443</v>
      </c>
      <c r="W229" s="322">
        <f>IF(W$61=0,0,W$61/CHI_fec!W$61)</f>
        <v>0.79501235333546327</v>
      </c>
      <c r="X229" s="322">
        <f>IF(X$61=0,0,X$61/CHI_fec!X$61)</f>
        <v>0.79749753348352381</v>
      </c>
      <c r="Y229" s="322">
        <f>IF(Y$61=0,0,Y$61/CHI_fec!Y$61)</f>
        <v>0.79030126634162701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0.5445000000000001</v>
      </c>
      <c r="C230" s="305">
        <f>IF(C$62=0,0,C$62/CHI_fec!C$62)</f>
        <v>0.54449999999999998</v>
      </c>
      <c r="D230" s="305">
        <f>IF(D$62=0,0,D$62/CHI_fec!D$62)</f>
        <v>0.54449999999999998</v>
      </c>
      <c r="E230" s="305">
        <f>IF(E$62=0,0,E$62/CHI_fec!E$62)</f>
        <v>0.54449999999999998</v>
      </c>
      <c r="F230" s="305">
        <f>IF(F$62=0,0,F$62/CHI_fec!F$62)</f>
        <v>0.5445000000000001</v>
      </c>
      <c r="G230" s="305">
        <f>IF(G$62=0,0,G$62/CHI_fec!G$62)</f>
        <v>0.54449999999999998</v>
      </c>
      <c r="H230" s="305">
        <f>IF(H$62=0,0,H$62/CHI_fec!H$62)</f>
        <v>0.5445000000000001</v>
      </c>
      <c r="I230" s="305">
        <f>IF(I$62=0,0,I$62/CHI_fec!I$62)</f>
        <v>0.54449999999999998</v>
      </c>
      <c r="J230" s="305">
        <f>IF(J$62=0,0,J$62/CHI_fec!J$62)</f>
        <v>0.54449999999999998</v>
      </c>
      <c r="K230" s="305">
        <f>IF(K$62=0,0,K$62/CHI_fec!K$62)</f>
        <v>0.54449999999999998</v>
      </c>
      <c r="L230" s="305">
        <f>IF(L$62=0,0,L$62/CHI_fec!L$62)</f>
        <v>0.5445000000000001</v>
      </c>
      <c r="M230" s="305">
        <f>IF(M$62=0,0,M$62/CHI_fec!M$62)</f>
        <v>0.54449999999999987</v>
      </c>
      <c r="N230" s="305">
        <f>IF(N$62=0,0,N$62/CHI_fec!N$62)</f>
        <v>0.5445000000000001</v>
      </c>
      <c r="O230" s="305">
        <f>IF(O$62=0,0,O$62/CHI_fec!O$62)</f>
        <v>0.54449999999999998</v>
      </c>
      <c r="P230" s="305">
        <f>IF(P$62=0,0,P$62/CHI_fec!P$62)</f>
        <v>0.54449999999999987</v>
      </c>
      <c r="Q230" s="305">
        <f>IF(Q$62=0,0,Q$62/CHI_fec!Q$62)</f>
        <v>0.54449999999999976</v>
      </c>
      <c r="R230" s="305">
        <f>IF(R$62=0,0,R$62/CHI_fec!R$62)</f>
        <v>0.5445000000000001</v>
      </c>
      <c r="S230" s="305">
        <f>IF(S$62=0,0,S$62/CHI_fec!S$62)</f>
        <v>0.54449999999999998</v>
      </c>
      <c r="T230" s="305">
        <f>IF(T$62=0,0,T$62/CHI_fec!T$62)</f>
        <v>0.54449999999999987</v>
      </c>
      <c r="U230" s="305">
        <f>IF(U$62=0,0,U$62/CHI_fec!U$62)</f>
        <v>0.5445000000000001</v>
      </c>
      <c r="V230" s="305">
        <f>IF(V$62=0,0,V$62/CHI_fec!V$62)</f>
        <v>0.54449999999999998</v>
      </c>
      <c r="W230" s="305">
        <f>IF(W$62=0,0,W$62/CHI_fec!W$62)</f>
        <v>0.54449999999999998</v>
      </c>
      <c r="X230" s="305">
        <f>IF(X$62=0,0,X$62/CHI_fec!X$62)</f>
        <v>0.5445000000000001</v>
      </c>
      <c r="Y230" s="305">
        <f>IF(Y$62=0,0,Y$62/CHI_fec!Y$62)</f>
        <v>0.54449999999999998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0.16607632293704847</v>
      </c>
      <c r="C231" s="306">
        <f>IF(C$63=0,0,C$63/CHI_fec!C$63)</f>
        <v>0.1660763229370486</v>
      </c>
      <c r="D231" s="306">
        <f>IF(D$63=0,0,D$63/CHI_fec!D$63)</f>
        <v>0.16607632293704852</v>
      </c>
      <c r="E231" s="306">
        <f>IF(E$63=0,0,E$63/CHI_fec!E$63)</f>
        <v>0.16607632293704852</v>
      </c>
      <c r="F231" s="306">
        <f>IF(F$63=0,0,F$63/CHI_fec!F$63)</f>
        <v>0.16607632293704855</v>
      </c>
      <c r="G231" s="306">
        <f>IF(G$63=0,0,G$63/CHI_fec!G$63)</f>
        <v>0.16607632293704852</v>
      </c>
      <c r="H231" s="306">
        <f>IF(H$63=0,0,H$63/CHI_fec!H$63)</f>
        <v>0.16607632293704852</v>
      </c>
      <c r="I231" s="306">
        <f>IF(I$63=0,0,I$63/CHI_fec!I$63)</f>
        <v>0.16607632293704858</v>
      </c>
      <c r="J231" s="306">
        <f>IF(J$63=0,0,J$63/CHI_fec!J$63)</f>
        <v>0.16607632293704855</v>
      </c>
      <c r="K231" s="306">
        <f>IF(K$63=0,0,K$63/CHI_fec!K$63)</f>
        <v>0.16607632293704852</v>
      </c>
      <c r="L231" s="306">
        <f>IF(L$63=0,0,L$63/CHI_fec!L$63)</f>
        <v>0.16607632293704852</v>
      </c>
      <c r="M231" s="306">
        <f>IF(M$63=0,0,M$63/CHI_fec!M$63)</f>
        <v>0.16607632293704847</v>
      </c>
      <c r="N231" s="306">
        <f>IF(N$63=0,0,N$63/CHI_fec!N$63)</f>
        <v>0.16607632293704849</v>
      </c>
      <c r="O231" s="306">
        <f>IF(O$63=0,0,O$63/CHI_fec!O$63)</f>
        <v>0.16607632293704849</v>
      </c>
      <c r="P231" s="306">
        <f>IF(P$63=0,0,P$63/CHI_fec!P$63)</f>
        <v>0.16607632293704855</v>
      </c>
      <c r="Q231" s="306">
        <f>IF(Q$63=0,0,Q$63/CHI_fec!Q$63)</f>
        <v>0.16607632293704847</v>
      </c>
      <c r="R231" s="306">
        <f>IF(R$63=0,0,R$63/CHI_fec!R$63)</f>
        <v>0.16607632293704847</v>
      </c>
      <c r="S231" s="306">
        <f>IF(S$63=0,0,S$63/CHI_fec!S$63)</f>
        <v>0.16607632293704858</v>
      </c>
      <c r="T231" s="306">
        <f>IF(T$63=0,0,T$63/CHI_fec!T$63)</f>
        <v>0.16607632293704855</v>
      </c>
      <c r="U231" s="306">
        <f>IF(U$63=0,0,U$63/CHI_fec!U$63)</f>
        <v>0.16607632293704855</v>
      </c>
      <c r="V231" s="306">
        <f>IF(V$63=0,0,V$63/CHI_fec!V$63)</f>
        <v>0.16607632293704858</v>
      </c>
      <c r="W231" s="306">
        <f>IF(W$63=0,0,W$63/CHI_fec!W$63)</f>
        <v>0.16607632293704849</v>
      </c>
      <c r="X231" s="306">
        <f>IF(X$63=0,0,X$63/CHI_fec!X$63)</f>
        <v>0.16607632293704852</v>
      </c>
      <c r="Y231" s="306">
        <f>IF(Y$63=0,0,Y$63/CHI_fec!Y$63)</f>
        <v>0.16607632293704852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0.75849841896575732</v>
      </c>
      <c r="C232" s="306">
        <f>IF(C$64=0,0,C$64/CHI_fec!C$64)</f>
        <v>0.75849841896575754</v>
      </c>
      <c r="D232" s="306">
        <f>IF(D$64=0,0,D$64/CHI_fec!D$64)</f>
        <v>0.7584984189657572</v>
      </c>
      <c r="E232" s="306">
        <f>IF(E$64=0,0,E$64/CHI_fec!E$64)</f>
        <v>0.75849841896575732</v>
      </c>
      <c r="F232" s="306">
        <f>IF(F$64=0,0,F$64/CHI_fec!F$64)</f>
        <v>0.75849841896575698</v>
      </c>
      <c r="G232" s="306">
        <f>IF(G$64=0,0,G$64/CHI_fec!G$64)</f>
        <v>0.75849841896575698</v>
      </c>
      <c r="H232" s="306">
        <f>IF(H$64=0,0,H$64/CHI_fec!H$64)</f>
        <v>0.75849841896575698</v>
      </c>
      <c r="I232" s="306">
        <f>IF(I$64=0,0,I$64/CHI_fec!I$64)</f>
        <v>0.75849841896575709</v>
      </c>
      <c r="J232" s="306">
        <f>IF(J$64=0,0,J$64/CHI_fec!J$64)</f>
        <v>0.75849841896575709</v>
      </c>
      <c r="K232" s="306">
        <f>IF(K$64=0,0,K$64/CHI_fec!K$64)</f>
        <v>0.75849841896575709</v>
      </c>
      <c r="L232" s="306">
        <f>IF(L$64=0,0,L$64/CHI_fec!L$64)</f>
        <v>0.75849841896575709</v>
      </c>
      <c r="M232" s="306">
        <f>IF(M$64=0,0,M$64/CHI_fec!M$64)</f>
        <v>0.75849841896575709</v>
      </c>
      <c r="N232" s="306">
        <f>IF(N$64=0,0,N$64/CHI_fec!N$64)</f>
        <v>0.75849841896575709</v>
      </c>
      <c r="O232" s="306">
        <f>IF(O$64=0,0,O$64/CHI_fec!O$64)</f>
        <v>0.75849841896575698</v>
      </c>
      <c r="P232" s="306">
        <f>IF(P$64=0,0,P$64/CHI_fec!P$64)</f>
        <v>0.7584984189657572</v>
      </c>
      <c r="Q232" s="306">
        <f>IF(Q$64=0,0,Q$64/CHI_fec!Q$64)</f>
        <v>0.75849841896575743</v>
      </c>
      <c r="R232" s="306">
        <f>IF(R$64=0,0,R$64/CHI_fec!R$64)</f>
        <v>0.75849841896575732</v>
      </c>
      <c r="S232" s="306">
        <f>IF(S$64=0,0,S$64/CHI_fec!S$64)</f>
        <v>0.75849841896575665</v>
      </c>
      <c r="T232" s="306">
        <f>IF(T$64=0,0,T$64/CHI_fec!T$64)</f>
        <v>0.75849841896575709</v>
      </c>
      <c r="U232" s="306">
        <f>IF(U$64=0,0,U$64/CHI_fec!U$64)</f>
        <v>0.75849841896575698</v>
      </c>
      <c r="V232" s="306">
        <f>IF(V$64=0,0,V$64/CHI_fec!V$64)</f>
        <v>0.75849841896575743</v>
      </c>
      <c r="W232" s="306">
        <f>IF(W$64=0,0,W$64/CHI_fec!W$64)</f>
        <v>0.75849841896575709</v>
      </c>
      <c r="X232" s="306">
        <f>IF(X$64=0,0,X$64/CHI_fec!X$64)</f>
        <v>0.7584984189657572</v>
      </c>
      <c r="Y232" s="306">
        <f>IF(Y$64=0,0,Y$64/CHI_fec!Y$64)</f>
        <v>0.75849841896575665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0.64500695745976322</v>
      </c>
      <c r="C233" s="306">
        <f>IF(C$65=0,0,C$65/CHI_fec!C$65)</f>
        <v>0.645006957459763</v>
      </c>
      <c r="D233" s="306">
        <f>IF(D$65=0,0,D$65/CHI_fec!D$65)</f>
        <v>0.645006957459763</v>
      </c>
      <c r="E233" s="306">
        <f>IF(E$65=0,0,E$65/CHI_fec!E$65)</f>
        <v>0.645006957459763</v>
      </c>
      <c r="F233" s="306">
        <f>IF(F$65=0,0,F$65/CHI_fec!F$65)</f>
        <v>0.64500695745976289</v>
      </c>
      <c r="G233" s="306">
        <f>IF(G$65=0,0,G$65/CHI_fec!G$65)</f>
        <v>0.645006957459763</v>
      </c>
      <c r="H233" s="306">
        <f>IF(H$65=0,0,H$65/CHI_fec!H$65)</f>
        <v>0.64500695745976289</v>
      </c>
      <c r="I233" s="306">
        <f>IF(I$65=0,0,I$65/CHI_fec!I$65)</f>
        <v>0.645006957459763</v>
      </c>
      <c r="J233" s="306">
        <f>IF(J$65=0,0,J$65/CHI_fec!J$65)</f>
        <v>0.64500695745976289</v>
      </c>
      <c r="K233" s="306">
        <f>IF(K$65=0,0,K$65/CHI_fec!K$65)</f>
        <v>0.645006957459763</v>
      </c>
      <c r="L233" s="306">
        <f>IF(L$65=0,0,L$65/CHI_fec!L$65)</f>
        <v>0.64500695745976311</v>
      </c>
      <c r="M233" s="306">
        <f>IF(M$65=0,0,M$65/CHI_fec!M$65)</f>
        <v>0.645006957459763</v>
      </c>
      <c r="N233" s="306">
        <f>IF(N$65=0,0,N$65/CHI_fec!N$65)</f>
        <v>0.645006957459763</v>
      </c>
      <c r="O233" s="306">
        <f>IF(O$65=0,0,O$65/CHI_fec!O$65)</f>
        <v>0.64500695745976311</v>
      </c>
      <c r="P233" s="306">
        <f>IF(P$65=0,0,P$65/CHI_fec!P$65)</f>
        <v>0.64500695745976333</v>
      </c>
      <c r="Q233" s="306">
        <f>IF(Q$65=0,0,Q$65/CHI_fec!Q$65)</f>
        <v>0.64500695745976278</v>
      </c>
      <c r="R233" s="306">
        <f>IF(R$65=0,0,R$65/CHI_fec!R$65)</f>
        <v>0.64500695745976266</v>
      </c>
      <c r="S233" s="306">
        <f>IF(S$65=0,0,S$65/CHI_fec!S$65)</f>
        <v>0.645006957459763</v>
      </c>
      <c r="T233" s="306">
        <f>IF(T$65=0,0,T$65/CHI_fec!T$65)</f>
        <v>0.64500695745976322</v>
      </c>
      <c r="U233" s="306">
        <f>IF(U$65=0,0,U$65/CHI_fec!U$65)</f>
        <v>0.64500695745976289</v>
      </c>
      <c r="V233" s="306">
        <f>IF(V$65=0,0,V$65/CHI_fec!V$65)</f>
        <v>0.64500695745976266</v>
      </c>
      <c r="W233" s="306">
        <f>IF(W$65=0,0,W$65/CHI_fec!W$65)</f>
        <v>0.64500695745976278</v>
      </c>
      <c r="X233" s="306">
        <f>IF(X$65=0,0,X$65/CHI_fec!X$65)</f>
        <v>0.64500695745976289</v>
      </c>
      <c r="Y233" s="306">
        <f>IF(Y$65=0,0,Y$65/CHI_fec!Y$65)</f>
        <v>0.64500695745976278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1.1797771290805501</v>
      </c>
      <c r="C234" s="307">
        <f>IF(C$66=0,0,C$66/CHI_fec!C$66)</f>
        <v>1.2138655838505479</v>
      </c>
      <c r="D234" s="307">
        <f>IF(D$66=0,0,D$66/CHI_fec!D$66)</f>
        <v>1.2009129414959057</v>
      </c>
      <c r="E234" s="307">
        <f>IF(E$66=0,0,E$66/CHI_fec!E$66)</f>
        <v>1.1966517037085103</v>
      </c>
      <c r="F234" s="307">
        <f>IF(F$66=0,0,F$66/CHI_fec!F$66)</f>
        <v>1.1783492866806038</v>
      </c>
      <c r="G234" s="307">
        <f>IF(G$66=0,0,G$66/CHI_fec!G$66)</f>
        <v>1.1763071940083862</v>
      </c>
      <c r="H234" s="307">
        <f>IF(H$66=0,0,H$66/CHI_fec!H$66)</f>
        <v>1.1818608622808939</v>
      </c>
      <c r="I234" s="307">
        <f>IF(I$66=0,0,I$66/CHI_fec!I$66)</f>
        <v>1.2042061765444383</v>
      </c>
      <c r="J234" s="307">
        <f>IF(J$66=0,0,J$66/CHI_fec!J$66)</f>
        <v>1.2431363543157139</v>
      </c>
      <c r="K234" s="307">
        <f>IF(K$66=0,0,K$66/CHI_fec!K$66)</f>
        <v>1.2515501247110656</v>
      </c>
      <c r="L234" s="307">
        <f>IF(L$66=0,0,L$66/CHI_fec!L$66)</f>
        <v>1.3222752376277251</v>
      </c>
      <c r="M234" s="307">
        <f>IF(M$66=0,0,M$66/CHI_fec!M$66)</f>
        <v>1.3336650025499333</v>
      </c>
      <c r="N234" s="307">
        <f>IF(N$66=0,0,N$66/CHI_fec!N$66)</f>
        <v>1.3219298175161356</v>
      </c>
      <c r="O234" s="307">
        <f>IF(O$66=0,0,O$66/CHI_fec!O$66)</f>
        <v>1.3345687018114412</v>
      </c>
      <c r="P234" s="307">
        <f>IF(P$66=0,0,P$66/CHI_fec!P$66)</f>
        <v>1.421737740107224</v>
      </c>
      <c r="Q234" s="307">
        <f>IF(Q$66=0,0,Q$66/CHI_fec!Q$66)</f>
        <v>1.4410709845511482</v>
      </c>
      <c r="R234" s="307">
        <f>IF(R$66=0,0,R$66/CHI_fec!R$66)</f>
        <v>1.4333979388416038</v>
      </c>
      <c r="S234" s="307">
        <f>IF(S$66=0,0,S$66/CHI_fec!S$66)</f>
        <v>1.4069546401214068</v>
      </c>
      <c r="T234" s="307">
        <f>IF(T$66=0,0,T$66/CHI_fec!T$66)</f>
        <v>1.4035570900337628</v>
      </c>
      <c r="U234" s="307">
        <f>IF(U$66=0,0,U$66/CHI_fec!U$66)</f>
        <v>1.396095707355145</v>
      </c>
      <c r="V234" s="307">
        <f>IF(V$66=0,0,V$66/CHI_fec!V$66)</f>
        <v>1.3689277529179544</v>
      </c>
      <c r="W234" s="307">
        <f>IF(W$66=0,0,W$66/CHI_fec!W$66)</f>
        <v>1.3799528344641929</v>
      </c>
      <c r="X234" s="307">
        <f>IF(X$66=0,0,X$66/CHI_fec!X$66)</f>
        <v>1.4054838414377528</v>
      </c>
      <c r="Y234" s="307">
        <f>IF(Y$66=0,0,Y$66/CHI_fec!Y$66)</f>
        <v>1.4333578777833931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0.84798464295248188</v>
      </c>
      <c r="C235" s="308">
        <f>IF(C$72=0,0,C$72/CHI_fec!C$72)</f>
        <v>0.85515894102947321</v>
      </c>
      <c r="D235" s="308">
        <f>IF(D$72=0,0,D$72/CHI_fec!D$72)</f>
        <v>0.8551324074782477</v>
      </c>
      <c r="E235" s="308">
        <f>IF(E$72=0,0,E$72/CHI_fec!E$72)</f>
        <v>0.85007953083189292</v>
      </c>
      <c r="F235" s="308">
        <f>IF(F$72=0,0,F$72/CHI_fec!F$72)</f>
        <v>0.84814930700596403</v>
      </c>
      <c r="G235" s="308">
        <f>IF(G$72=0,0,G$72/CHI_fec!G$72)</f>
        <v>0.85127114883531696</v>
      </c>
      <c r="H235" s="308">
        <f>IF(H$72=0,0,H$72/CHI_fec!H$72)</f>
        <v>0.85156779520483405</v>
      </c>
      <c r="I235" s="308">
        <f>IF(I$72=0,0,I$72/CHI_fec!I$72)</f>
        <v>0.86023227422782633</v>
      </c>
      <c r="J235" s="308">
        <f>IF(J$72=0,0,J$72/CHI_fec!J$72)</f>
        <v>0.85372705229973211</v>
      </c>
      <c r="K235" s="308">
        <f>IF(K$72=0,0,K$72/CHI_fec!K$72)</f>
        <v>0.84682309916202658</v>
      </c>
      <c r="L235" s="308">
        <f>IF(L$72=0,0,L$72/CHI_fec!L$72)</f>
        <v>0.86808473993842084</v>
      </c>
      <c r="M235" s="308">
        <f>IF(M$72=0,0,M$72/CHI_fec!M$72)</f>
        <v>0.869607072041509</v>
      </c>
      <c r="N235" s="308">
        <f>IF(N$72=0,0,N$72/CHI_fec!N$72)</f>
        <v>0.87270878227706639</v>
      </c>
      <c r="O235" s="308">
        <f>IF(O$72=0,0,O$72/CHI_fec!O$72)</f>
        <v>0.87355817495247878</v>
      </c>
      <c r="P235" s="308">
        <f>IF(P$72=0,0,P$72/CHI_fec!P$72)</f>
        <v>0.87274490353999434</v>
      </c>
      <c r="Q235" s="308">
        <f>IF(Q$72=0,0,Q$72/CHI_fec!Q$72)</f>
        <v>0.87457459852432651</v>
      </c>
      <c r="R235" s="308">
        <f>IF(R$72=0,0,R$72/CHI_fec!R$72)</f>
        <v>0.87376275326952368</v>
      </c>
      <c r="S235" s="308">
        <f>IF(S$72=0,0,S$72/CHI_fec!S$72)</f>
        <v>0.87303511915611454</v>
      </c>
      <c r="T235" s="308">
        <f>IF(T$72=0,0,T$72/CHI_fec!T$72)</f>
        <v>0.87319398131258563</v>
      </c>
      <c r="U235" s="308">
        <f>IF(U$72=0,0,U$72/CHI_fec!U$72)</f>
        <v>0.8761048023792386</v>
      </c>
      <c r="V235" s="308">
        <f>IF(V$72=0,0,V$72/CHI_fec!V$72)</f>
        <v>0.87818581116864713</v>
      </c>
      <c r="W235" s="308">
        <f>IF(W$72=0,0,W$72/CHI_fec!W$72)</f>
        <v>0.8775932197267291</v>
      </c>
      <c r="X235" s="308">
        <f>IF(X$72=0,0,X$72/CHI_fec!X$72)</f>
        <v>0.87836264511903706</v>
      </c>
      <c r="Y235" s="308">
        <f>IF(Y$72=0,0,Y$72/CHI_fec!Y$72)</f>
        <v>0.87332243750706229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0.66844865396837705</v>
      </c>
      <c r="C236" s="308">
        <f>IF(C$85=0,0,C$85/CHI_fec!C$85)</f>
        <v>0.67545631520136962</v>
      </c>
      <c r="D236" s="308">
        <f>IF(D$85=0,0,D$85/CHI_fec!D$85)</f>
        <v>0.6744463314083543</v>
      </c>
      <c r="E236" s="308">
        <f>IF(E$85=0,0,E$85/CHI_fec!E$85)</f>
        <v>0.67067643041109293</v>
      </c>
      <c r="F236" s="308">
        <f>IF(F$85=0,0,F$85/CHI_fec!F$85)</f>
        <v>0.67001550489792916</v>
      </c>
      <c r="G236" s="308">
        <f>IF(G$85=0,0,G$85/CHI_fec!G$85)</f>
        <v>0.67229379393029864</v>
      </c>
      <c r="H236" s="308">
        <f>IF(H$85=0,0,H$85/CHI_fec!H$85)</f>
        <v>0.67217607990643025</v>
      </c>
      <c r="I236" s="308">
        <f>IF(I$85=0,0,I$85/CHI_fec!I$85)</f>
        <v>0.67986228441760865</v>
      </c>
      <c r="J236" s="308">
        <f>IF(J$85=0,0,J$85/CHI_fec!J$85)</f>
        <v>0.67551076598368198</v>
      </c>
      <c r="K236" s="308">
        <f>IF(K$85=0,0,K$85/CHI_fec!K$85)</f>
        <v>0.67077595016762381</v>
      </c>
      <c r="L236" s="308">
        <f>IF(L$85=0,0,L$85/CHI_fec!L$85)</f>
        <v>0.69012264662755407</v>
      </c>
      <c r="M236" s="308">
        <f>IF(M$85=0,0,M$85/CHI_fec!M$85)</f>
        <v>0.69326471792320055</v>
      </c>
      <c r="N236" s="308">
        <f>IF(N$85=0,0,N$85/CHI_fec!N$85)</f>
        <v>0.69897902595948624</v>
      </c>
      <c r="O236" s="308">
        <f>IF(O$85=0,0,O$85/CHI_fec!O$85)</f>
        <v>0.69938884726183348</v>
      </c>
      <c r="P236" s="308">
        <f>IF(P$85=0,0,P$85/CHI_fec!P$85)</f>
        <v>0.70318742557167147</v>
      </c>
      <c r="Q236" s="308">
        <f>IF(Q$85=0,0,Q$85/CHI_fec!Q$85)</f>
        <v>0.7042965326067081</v>
      </c>
      <c r="R236" s="308">
        <f>IF(R$85=0,0,R$85/CHI_fec!R$85)</f>
        <v>0.70101230225341349</v>
      </c>
      <c r="S236" s="308">
        <f>IF(S$85=0,0,S$85/CHI_fec!S$85)</f>
        <v>0.69670253720402053</v>
      </c>
      <c r="T236" s="308">
        <f>IF(T$85=0,0,T$85/CHI_fec!T$85)</f>
        <v>0.69672287059225757</v>
      </c>
      <c r="U236" s="308">
        <f>IF(U$85=0,0,U$85/CHI_fec!U$85)</f>
        <v>0.7009739556136948</v>
      </c>
      <c r="V236" s="308">
        <f>IF(V$85=0,0,V$85/CHI_fec!V$85)</f>
        <v>0.70275967648961113</v>
      </c>
      <c r="W236" s="308">
        <f>IF(W$85=0,0,W$85/CHI_fec!W$85)</f>
        <v>0.70280348917570334</v>
      </c>
      <c r="X236" s="308">
        <f>IF(X$85=0,0,X$85/CHI_fec!X$85)</f>
        <v>0.70469686147829325</v>
      </c>
      <c r="Y236" s="308">
        <f>IF(Y$85=0,0,Y$85/CHI_fec!Y$85)</f>
        <v>0.69825338276678395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0.97580064176582482</v>
      </c>
      <c r="C237" s="308">
        <f>IF(C$93=0,0,C$93/CHI_fec!C$93)</f>
        <v>1.0378082544441323</v>
      </c>
      <c r="D237" s="308">
        <f>IF(D$93=0,0,D$93/CHI_fec!D$93)</f>
        <v>1.0173027678835289</v>
      </c>
      <c r="E237" s="308">
        <f>IF(E$93=0,0,E$93/CHI_fec!E$93)</f>
        <v>1.0067705831617815</v>
      </c>
      <c r="F237" s="308">
        <f>IF(F$93=0,0,F$93/CHI_fec!F$93)</f>
        <v>0.97426737161638255</v>
      </c>
      <c r="G237" s="308">
        <f>IF(G$93=0,0,G$93/CHI_fec!G$93)</f>
        <v>0.97638921594594796</v>
      </c>
      <c r="H237" s="308">
        <f>IF(H$93=0,0,H$93/CHI_fec!H$93)</f>
        <v>0.98619057136289878</v>
      </c>
      <c r="I237" s="308">
        <f>IF(I$93=0,0,I$93/CHI_fec!I$93)</f>
        <v>1.0304301231139974</v>
      </c>
      <c r="J237" s="308">
        <f>IF(J$93=0,0,J$93/CHI_fec!J$93)</f>
        <v>1.0625377760804602</v>
      </c>
      <c r="K237" s="308">
        <f>IF(K$93=0,0,K$93/CHI_fec!K$93)</f>
        <v>1.0351509451278564</v>
      </c>
      <c r="L237" s="308">
        <f>IF(L$93=0,0,L$93/CHI_fec!L$93)</f>
        <v>1.1556653220618103</v>
      </c>
      <c r="M237" s="308">
        <f>IF(M$93=0,0,M$93/CHI_fec!M$93)</f>
        <v>1.1743085472844244</v>
      </c>
      <c r="N237" s="308">
        <f>IF(N$93=0,0,N$93/CHI_fec!N$93)</f>
        <v>1.1618003746223087</v>
      </c>
      <c r="O237" s="308">
        <f>IF(O$93=0,0,O$93/CHI_fec!O$93)</f>
        <v>1.1609790034830574</v>
      </c>
      <c r="P237" s="308">
        <f>IF(P$93=0,0,P$93/CHI_fec!P$93)</f>
        <v>1.265973961845519</v>
      </c>
      <c r="Q237" s="308">
        <f>IF(Q$93=0,0,Q$93/CHI_fec!Q$93)</f>
        <v>1.2698106491517871</v>
      </c>
      <c r="R237" s="308">
        <f>IF(R$93=0,0,R$93/CHI_fec!R$93)</f>
        <v>1.2709855175339499</v>
      </c>
      <c r="S237" s="308">
        <f>IF(S$93=0,0,S$93/CHI_fec!S$93)</f>
        <v>1.2104629954950363</v>
      </c>
      <c r="T237" s="308">
        <f>IF(T$93=0,0,T$93/CHI_fec!T$93)</f>
        <v>1.2014453029775365</v>
      </c>
      <c r="U237" s="308">
        <f>IF(U$93=0,0,U$93/CHI_fec!U$93)</f>
        <v>1.1910245089772824</v>
      </c>
      <c r="V237" s="308">
        <f>IF(V$93=0,0,V$93/CHI_fec!V$93)</f>
        <v>1.1428185978985534</v>
      </c>
      <c r="W237" s="308">
        <f>IF(W$93=0,0,W$93/CHI_fec!W$93)</f>
        <v>1.1587312028554981</v>
      </c>
      <c r="X237" s="308">
        <f>IF(X$93=0,0,X$93/CHI_fec!X$93)</f>
        <v>1.1740822190494449</v>
      </c>
      <c r="Y237" s="308">
        <f>IF(Y$93=0,0,Y$93/CHI_fec!Y$93)</f>
        <v>1.2403324612239663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0.78296625000000009</v>
      </c>
      <c r="C238" s="309">
        <f>IF(C$107=0,0,C$107/CHI_fec!C$107)</f>
        <v>0.78296624999999986</v>
      </c>
      <c r="D238" s="309">
        <f>IF(D$107=0,0,D$107/CHI_fec!D$107)</f>
        <v>0.78296624999999975</v>
      </c>
      <c r="E238" s="309">
        <f>IF(E$107=0,0,E$107/CHI_fec!E$107)</f>
        <v>0.78296624999999975</v>
      </c>
      <c r="F238" s="309">
        <f>IF(F$107=0,0,F$107/CHI_fec!F$107)</f>
        <v>0.78296624999999964</v>
      </c>
      <c r="G238" s="309">
        <f>IF(G$107=0,0,G$107/CHI_fec!G$107)</f>
        <v>0.78296625000000031</v>
      </c>
      <c r="H238" s="309">
        <f>IF(H$107=0,0,H$107/CHI_fec!H$107)</f>
        <v>0.78296624999999975</v>
      </c>
      <c r="I238" s="309">
        <f>IF(I$107=0,0,I$107/CHI_fec!I$107)</f>
        <v>0.78296624999999975</v>
      </c>
      <c r="J238" s="309">
        <f>IF(J$107=0,0,J$107/CHI_fec!J$107)</f>
        <v>0.78296624999999997</v>
      </c>
      <c r="K238" s="309">
        <f>IF(K$107=0,0,K$107/CHI_fec!K$107)</f>
        <v>0.78296624999999997</v>
      </c>
      <c r="L238" s="309">
        <f>IF(L$107=0,0,L$107/CHI_fec!L$107)</f>
        <v>0.78296625000000031</v>
      </c>
      <c r="M238" s="309">
        <f>IF(M$107=0,0,M$107/CHI_fec!M$107)</f>
        <v>0.78296624999999986</v>
      </c>
      <c r="N238" s="309">
        <f>IF(N$107=0,0,N$107/CHI_fec!N$107)</f>
        <v>0.7829662500000002</v>
      </c>
      <c r="O238" s="309">
        <f>IF(O$107=0,0,O$107/CHI_fec!O$107)</f>
        <v>0.78296624999999975</v>
      </c>
      <c r="P238" s="309">
        <f>IF(P$107=0,0,P$107/CHI_fec!P$107)</f>
        <v>0.78296624999999997</v>
      </c>
      <c r="Q238" s="309">
        <f>IF(Q$107=0,0,Q$107/CHI_fec!Q$107)</f>
        <v>0.78296624999999997</v>
      </c>
      <c r="R238" s="309">
        <f>IF(R$107=0,0,R$107/CHI_fec!R$107)</f>
        <v>0.78296624999999986</v>
      </c>
      <c r="S238" s="309">
        <f>IF(S$107=0,0,S$107/CHI_fec!S$107)</f>
        <v>0.78296624999999986</v>
      </c>
      <c r="T238" s="309">
        <f>IF(T$107=0,0,T$107/CHI_fec!T$107)</f>
        <v>0.78296624999999986</v>
      </c>
      <c r="U238" s="309">
        <f>IF(U$107=0,0,U$107/CHI_fec!U$107)</f>
        <v>0.78296625000000009</v>
      </c>
      <c r="V238" s="309">
        <f>IF(V$107=0,0,V$107/CHI_fec!V$107)</f>
        <v>0.78296625000000009</v>
      </c>
      <c r="W238" s="309">
        <f>IF(W$107=0,0,W$107/CHI_fec!W$107)</f>
        <v>0.78296624999999997</v>
      </c>
      <c r="X238" s="309">
        <f>IF(X$107=0,0,X$107/CHI_fec!X$107)</f>
        <v>0.78296624999999975</v>
      </c>
      <c r="Y238" s="309">
        <f>IF(Y$107=0,0,Y$107/CHI_fec!Y$107)</f>
        <v>0.78296624999999975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0.40767778058202581</v>
      </c>
      <c r="C240" s="322">
        <f>IF(C$110=0,0,C$110/CHI_fec!C$110)</f>
        <v>0.41757261023372094</v>
      </c>
      <c r="D240" s="322">
        <f>IF(D$110=0,0,D$110/CHI_fec!D$110)</f>
        <v>0.41670117839458065</v>
      </c>
      <c r="E240" s="322">
        <f>IF(E$110=0,0,E$110/CHI_fec!E$110)</f>
        <v>0.40980940633497831</v>
      </c>
      <c r="F240" s="322">
        <f>IF(F$110=0,0,F$110/CHI_fec!F$110)</f>
        <v>0.40696837320176665</v>
      </c>
      <c r="G240" s="322">
        <f>IF(G$110=0,0,G$110/CHI_fec!G$110)</f>
        <v>0.41366021976357159</v>
      </c>
      <c r="H240" s="322">
        <f>IF(H$110=0,0,H$110/CHI_fec!H$110)</f>
        <v>0.41866521284507463</v>
      </c>
      <c r="I240" s="322">
        <f>IF(I$110=0,0,I$110/CHI_fec!I$110)</f>
        <v>0.42931167888195165</v>
      </c>
      <c r="J240" s="322">
        <f>IF(J$110=0,0,J$110/CHI_fec!J$110)</f>
        <v>0.42821460153708418</v>
      </c>
      <c r="K240" s="322">
        <f>IF(K$110=0,0,K$110/CHI_fec!K$110)</f>
        <v>0.43971639618323671</v>
      </c>
      <c r="L240" s="322">
        <f>IF(L$110=0,0,L$110/CHI_fec!L$110)</f>
        <v>0.46757937089145379</v>
      </c>
      <c r="M240" s="322">
        <f>IF(M$110=0,0,M$110/CHI_fec!M$110)</f>
        <v>0.47093022661703327</v>
      </c>
      <c r="N240" s="322">
        <f>IF(N$110=0,0,N$110/CHI_fec!N$110)</f>
        <v>0.47161732884307844</v>
      </c>
      <c r="O240" s="322">
        <f>IF(O$110=0,0,O$110/CHI_fec!O$110)</f>
        <v>0.47092927599488782</v>
      </c>
      <c r="P240" s="322">
        <f>IF(P$110=0,0,P$110/CHI_fec!P$110)</f>
        <v>0.47644901592162686</v>
      </c>
      <c r="Q240" s="322">
        <f>IF(Q$110=0,0,Q$110/CHI_fec!Q$110)</f>
        <v>0.47398606896074591</v>
      </c>
      <c r="R240" s="322">
        <f>IF(R$110=0,0,R$110/CHI_fec!R$110)</f>
        <v>0.47376700170708325</v>
      </c>
      <c r="S240" s="322">
        <f>IF(S$110=0,0,S$110/CHI_fec!S$110)</f>
        <v>0.46446536676747968</v>
      </c>
      <c r="T240" s="322">
        <f>IF(T$110=0,0,T$110/CHI_fec!T$110)</f>
        <v>0.46473157431766715</v>
      </c>
      <c r="U240" s="322">
        <f>IF(U$110=0,0,U$110/CHI_fec!U$110)</f>
        <v>0.46486695728081678</v>
      </c>
      <c r="V240" s="322">
        <f>IF(V$110=0,0,V$110/CHI_fec!V$110)</f>
        <v>0.46265666613307421</v>
      </c>
      <c r="W240" s="322">
        <f>IF(W$110=0,0,W$110/CHI_fec!W$110)</f>
        <v>0.46429550503489708</v>
      </c>
      <c r="X240" s="322">
        <f>IF(X$110=0,0,X$110/CHI_fec!X$110)</f>
        <v>0.46947988373674449</v>
      </c>
      <c r="Y240" s="322">
        <f>IF(Y$110=0,0,Y$110/CHI_fec!Y$110)</f>
        <v>0.46868470837377796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0.33496140873906011</v>
      </c>
      <c r="C241" s="305">
        <f>IF(C$111=0,0,C$111/CHI_fec!C$111)</f>
        <v>0.33496140873906022</v>
      </c>
      <c r="D241" s="305">
        <f>IF(D$111=0,0,D$111/CHI_fec!D$111)</f>
        <v>0.33592212016388251</v>
      </c>
      <c r="E241" s="305">
        <f>IF(E$111=0,0,E$111/CHI_fec!E$111)</f>
        <v>0.33592212016388245</v>
      </c>
      <c r="F241" s="305">
        <f>IF(F$111=0,0,F$111/CHI_fec!F$111)</f>
        <v>0.33778323939149052</v>
      </c>
      <c r="G241" s="305">
        <f>IF(G$111=0,0,G$111/CHI_fec!G$111)</f>
        <v>0.3414795665737595</v>
      </c>
      <c r="H241" s="305">
        <f>IF(H$111=0,0,H$111/CHI_fec!H$111)</f>
        <v>0.34491857121360908</v>
      </c>
      <c r="I241" s="305">
        <f>IF(I$111=0,0,I$111/CHI_fec!I$111)</f>
        <v>0.34491857121360908</v>
      </c>
      <c r="J241" s="305">
        <f>IF(J$111=0,0,J$111/CHI_fec!J$111)</f>
        <v>0.34491857121360908</v>
      </c>
      <c r="K241" s="305">
        <f>IF(K$111=0,0,K$111/CHI_fec!K$111)</f>
        <v>0.36203288330412803</v>
      </c>
      <c r="L241" s="305">
        <f>IF(L$111=0,0,L$111/CHI_fec!L$111)</f>
        <v>0.36203288330412803</v>
      </c>
      <c r="M241" s="305">
        <f>IF(M$111=0,0,M$111/CHI_fec!M$111)</f>
        <v>0.36203288330412792</v>
      </c>
      <c r="N241" s="305">
        <f>IF(N$111=0,0,N$111/CHI_fec!N$111)</f>
        <v>0.36203288330412792</v>
      </c>
      <c r="O241" s="305">
        <f>IF(O$111=0,0,O$111/CHI_fec!O$111)</f>
        <v>0.36203288330412803</v>
      </c>
      <c r="P241" s="305">
        <f>IF(P$111=0,0,P$111/CHI_fec!P$111)</f>
        <v>0.36203288330412803</v>
      </c>
      <c r="Q241" s="305">
        <f>IF(Q$111=0,0,Q$111/CHI_fec!Q$111)</f>
        <v>0.36203288330412803</v>
      </c>
      <c r="R241" s="305">
        <f>IF(R$111=0,0,R$111/CHI_fec!R$111)</f>
        <v>0.36203288330412792</v>
      </c>
      <c r="S241" s="305">
        <f>IF(S$111=0,0,S$111/CHI_fec!S$111)</f>
        <v>0.36203288330412786</v>
      </c>
      <c r="T241" s="305">
        <f>IF(T$111=0,0,T$111/CHI_fec!T$111)</f>
        <v>0.36203288330412792</v>
      </c>
      <c r="U241" s="305">
        <f>IF(U$111=0,0,U$111/CHI_fec!U$111)</f>
        <v>0.36203288330412797</v>
      </c>
      <c r="V241" s="305">
        <f>IF(V$111=0,0,V$111/CHI_fec!V$111)</f>
        <v>0.36203288330412792</v>
      </c>
      <c r="W241" s="305">
        <f>IF(W$111=0,0,W$111/CHI_fec!W$111)</f>
        <v>0.36203288330412803</v>
      </c>
      <c r="X241" s="305">
        <f>IF(X$111=0,0,X$111/CHI_fec!X$111)</f>
        <v>0.36203288330412786</v>
      </c>
      <c r="Y241" s="305">
        <f>IF(Y$111=0,0,Y$111/CHI_fec!Y$111)</f>
        <v>0.36203288330412797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9.0269860762193441E-2</v>
      </c>
      <c r="C242" s="306">
        <f>IF(C$112=0,0,C$112/CHI_fec!C$112)</f>
        <v>9.0269860762193441E-2</v>
      </c>
      <c r="D242" s="306">
        <f>IF(D$112=0,0,D$112/CHI_fec!D$112)</f>
        <v>9.0528766069756614E-2</v>
      </c>
      <c r="E242" s="306">
        <f>IF(E$112=0,0,E$112/CHI_fec!E$112)</f>
        <v>9.05287660697566E-2</v>
      </c>
      <c r="F242" s="306">
        <f>IF(F$112=0,0,F$112/CHI_fec!F$112)</f>
        <v>9.1030325261815329E-2</v>
      </c>
      <c r="G242" s="306">
        <f>IF(G$112=0,0,G$112/CHI_fec!G$112)</f>
        <v>9.2026460731065338E-2</v>
      </c>
      <c r="H242" s="306">
        <f>IF(H$112=0,0,H$112/CHI_fec!H$112)</f>
        <v>9.2953249495085558E-2</v>
      </c>
      <c r="I242" s="306">
        <f>IF(I$112=0,0,I$112/CHI_fec!I$112)</f>
        <v>9.295324949508553E-2</v>
      </c>
      <c r="J242" s="306">
        <f>IF(J$112=0,0,J$112/CHI_fec!J$112)</f>
        <v>9.2953249495085544E-2</v>
      </c>
      <c r="K242" s="306">
        <f>IF(K$112=0,0,K$112/CHI_fec!K$112)</f>
        <v>9.7565442210860123E-2</v>
      </c>
      <c r="L242" s="306">
        <f>IF(L$112=0,0,L$112/CHI_fec!L$112)</f>
        <v>9.7565442210860109E-2</v>
      </c>
      <c r="M242" s="306">
        <f>IF(M$112=0,0,M$112/CHI_fec!M$112)</f>
        <v>9.7565442210860095E-2</v>
      </c>
      <c r="N242" s="306">
        <f>IF(N$112=0,0,N$112/CHI_fec!N$112)</f>
        <v>9.7565442210860151E-2</v>
      </c>
      <c r="O242" s="306">
        <f>IF(O$112=0,0,O$112/CHI_fec!O$112)</f>
        <v>9.7565442210860109E-2</v>
      </c>
      <c r="P242" s="306">
        <f>IF(P$112=0,0,P$112/CHI_fec!P$112)</f>
        <v>9.7565442210860137E-2</v>
      </c>
      <c r="Q242" s="306">
        <f>IF(Q$112=0,0,Q$112/CHI_fec!Q$112)</f>
        <v>9.7565442210860151E-2</v>
      </c>
      <c r="R242" s="306">
        <f>IF(R$112=0,0,R$112/CHI_fec!R$112)</f>
        <v>9.7565442210860165E-2</v>
      </c>
      <c r="S242" s="306">
        <f>IF(S$112=0,0,S$112/CHI_fec!S$112)</f>
        <v>9.7565442210860165E-2</v>
      </c>
      <c r="T242" s="306">
        <f>IF(T$112=0,0,T$112/CHI_fec!T$112)</f>
        <v>9.7565442210860123E-2</v>
      </c>
      <c r="U242" s="306">
        <f>IF(U$112=0,0,U$112/CHI_fec!U$112)</f>
        <v>9.7565442210860109E-2</v>
      </c>
      <c r="V242" s="306">
        <f>IF(V$112=0,0,V$112/CHI_fec!V$112)</f>
        <v>9.7565442210860137E-2</v>
      </c>
      <c r="W242" s="306">
        <f>IF(W$112=0,0,W$112/CHI_fec!W$112)</f>
        <v>9.7565442210860082E-2</v>
      </c>
      <c r="X242" s="306">
        <f>IF(X$112=0,0,X$112/CHI_fec!X$112)</f>
        <v>9.7565442210860165E-2</v>
      </c>
      <c r="Y242" s="306">
        <f>IF(Y$112=0,0,Y$112/CHI_fec!Y$112)</f>
        <v>9.7565442210860137E-2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0.47357669491938498</v>
      </c>
      <c r="C243" s="306">
        <f>IF(C$113=0,0,C$113/CHI_fec!C$113)</f>
        <v>0.47357669491938503</v>
      </c>
      <c r="D243" s="306">
        <f>IF(D$113=0,0,D$113/CHI_fec!D$113)</f>
        <v>0.47493497240887655</v>
      </c>
      <c r="E243" s="306">
        <f>IF(E$113=0,0,E$113/CHI_fec!E$113)</f>
        <v>0.47493497240887672</v>
      </c>
      <c r="F243" s="306">
        <f>IF(F$113=0,0,F$113/CHI_fec!F$113)</f>
        <v>0.47756626864082008</v>
      </c>
      <c r="G243" s="306">
        <f>IF(G$113=0,0,G$113/CHI_fec!G$113)</f>
        <v>0.48279222710842168</v>
      </c>
      <c r="H243" s="306">
        <f>IF(H$113=0,0,H$113/CHI_fec!H$113)</f>
        <v>0.48765437662374417</v>
      </c>
      <c r="I243" s="306">
        <f>IF(I$113=0,0,I$113/CHI_fec!I$113)</f>
        <v>0.48765437662374395</v>
      </c>
      <c r="J243" s="306">
        <f>IF(J$113=0,0,J$113/CHI_fec!J$113)</f>
        <v>0.48765437662374411</v>
      </c>
      <c r="K243" s="306">
        <f>IF(K$113=0,0,K$113/CHI_fec!K$113)</f>
        <v>0.51185101284568213</v>
      </c>
      <c r="L243" s="306">
        <f>IF(L$113=0,0,L$113/CHI_fec!L$113)</f>
        <v>0.51185101284568191</v>
      </c>
      <c r="M243" s="306">
        <f>IF(M$113=0,0,M$113/CHI_fec!M$113)</f>
        <v>0.51185101284568202</v>
      </c>
      <c r="N243" s="306">
        <f>IF(N$113=0,0,N$113/CHI_fec!N$113)</f>
        <v>0.51185101284568202</v>
      </c>
      <c r="O243" s="306">
        <f>IF(O$113=0,0,O$113/CHI_fec!O$113)</f>
        <v>0.51185101284568191</v>
      </c>
      <c r="P243" s="306">
        <f>IF(P$113=0,0,P$113/CHI_fec!P$113)</f>
        <v>0.51185101284568202</v>
      </c>
      <c r="Q243" s="306">
        <f>IF(Q$113=0,0,Q$113/CHI_fec!Q$113)</f>
        <v>0.51185101284568191</v>
      </c>
      <c r="R243" s="306">
        <f>IF(R$113=0,0,R$113/CHI_fec!R$113)</f>
        <v>0.51185101284568202</v>
      </c>
      <c r="S243" s="306">
        <f>IF(S$113=0,0,S$113/CHI_fec!S$113)</f>
        <v>0.51185101284568202</v>
      </c>
      <c r="T243" s="306">
        <f>IF(T$113=0,0,T$113/CHI_fec!T$113)</f>
        <v>0.51185101284568191</v>
      </c>
      <c r="U243" s="306">
        <f>IF(U$113=0,0,U$113/CHI_fec!U$113)</f>
        <v>0.5118510128456818</v>
      </c>
      <c r="V243" s="306">
        <f>IF(V$113=0,0,V$113/CHI_fec!V$113)</f>
        <v>0.5118510128456818</v>
      </c>
      <c r="W243" s="306">
        <f>IF(W$113=0,0,W$113/CHI_fec!W$113)</f>
        <v>0.51185101284568202</v>
      </c>
      <c r="X243" s="306">
        <f>IF(X$113=0,0,X$113/CHI_fec!X$113)</f>
        <v>0.51185101284568202</v>
      </c>
      <c r="Y243" s="306">
        <f>IF(Y$113=0,0,Y$113/CHI_fec!Y$113)</f>
        <v>0.51185101284568202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0.35667410131592731</v>
      </c>
      <c r="C244" s="306">
        <f>IF(C$114=0,0,C$114/CHI_fec!C$114)</f>
        <v>0.35667410131592736</v>
      </c>
      <c r="D244" s="306">
        <f>IF(D$114=0,0,D$114/CHI_fec!D$114)</f>
        <v>0.35769708747233991</v>
      </c>
      <c r="E244" s="306">
        <f>IF(E$114=0,0,E$114/CHI_fec!E$114)</f>
        <v>0.35769708747233991</v>
      </c>
      <c r="F244" s="306">
        <f>IF(F$114=0,0,F$114/CHI_fec!F$114)</f>
        <v>0.35967884719340087</v>
      </c>
      <c r="G244" s="306">
        <f>IF(G$114=0,0,G$114/CHI_fec!G$114)</f>
        <v>0.36361477575564438</v>
      </c>
      <c r="H244" s="306">
        <f>IF(H$114=0,0,H$114/CHI_fec!H$114)</f>
        <v>0.36727670174872235</v>
      </c>
      <c r="I244" s="306">
        <f>IF(I$114=0,0,I$114/CHI_fec!I$114)</f>
        <v>0.36727670174872235</v>
      </c>
      <c r="J244" s="306">
        <f>IF(J$114=0,0,J$114/CHI_fec!J$114)</f>
        <v>0.3672767017487224</v>
      </c>
      <c r="K244" s="306">
        <f>IF(K$114=0,0,K$114/CHI_fec!K$114)</f>
        <v>0.38550038879226917</v>
      </c>
      <c r="L244" s="306">
        <f>IF(L$114=0,0,L$114/CHI_fec!L$114)</f>
        <v>0.38550038879226906</v>
      </c>
      <c r="M244" s="306">
        <f>IF(M$114=0,0,M$114/CHI_fec!M$114)</f>
        <v>0.38550038879226933</v>
      </c>
      <c r="N244" s="306">
        <f>IF(N$114=0,0,N$114/CHI_fec!N$114)</f>
        <v>0.38550038879226906</v>
      </c>
      <c r="O244" s="306">
        <f>IF(O$114=0,0,O$114/CHI_fec!O$114)</f>
        <v>0.38550038879226933</v>
      </c>
      <c r="P244" s="306">
        <f>IF(P$114=0,0,P$114/CHI_fec!P$114)</f>
        <v>0.38550038879226917</v>
      </c>
      <c r="Q244" s="306">
        <f>IF(Q$114=0,0,Q$114/CHI_fec!Q$114)</f>
        <v>0.38550038879226917</v>
      </c>
      <c r="R244" s="306">
        <f>IF(R$114=0,0,R$114/CHI_fec!R$114)</f>
        <v>0.38550038879226928</v>
      </c>
      <c r="S244" s="306">
        <f>IF(S$114=0,0,S$114/CHI_fec!S$114)</f>
        <v>0.38550038879226928</v>
      </c>
      <c r="T244" s="306">
        <f>IF(T$114=0,0,T$114/CHI_fec!T$114)</f>
        <v>0.38550038879226917</v>
      </c>
      <c r="U244" s="306">
        <f>IF(U$114=0,0,U$114/CHI_fec!U$114)</f>
        <v>0.38550038879226917</v>
      </c>
      <c r="V244" s="306">
        <f>IF(V$114=0,0,V$114/CHI_fec!V$114)</f>
        <v>0.38550038879226917</v>
      </c>
      <c r="W244" s="306">
        <f>IF(W$114=0,0,W$114/CHI_fec!W$114)</f>
        <v>0.38550038879226928</v>
      </c>
      <c r="X244" s="306">
        <f>IF(X$114=0,0,X$114/CHI_fec!X$114)</f>
        <v>0.38550038879226917</v>
      </c>
      <c r="Y244" s="306">
        <f>IF(Y$114=0,0,Y$114/CHI_fec!Y$114)</f>
        <v>0.38550038879226906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0.49051106353457979</v>
      </c>
      <c r="C245" s="307">
        <f>IF(C$115=0,0,C$115/CHI_fec!C$115)</f>
        <v>0.50472720650617486</v>
      </c>
      <c r="D245" s="307">
        <f>IF(D$115=0,0,D$115/CHI_fec!D$115)</f>
        <v>0.50089347045113963</v>
      </c>
      <c r="E245" s="307">
        <f>IF(E$115=0,0,E$115/CHI_fec!E$115)</f>
        <v>0.49923881588942642</v>
      </c>
      <c r="F245" s="307">
        <f>IF(F$115=0,0,F$115/CHI_fec!F$115)</f>
        <v>0.49445914228907573</v>
      </c>
      <c r="G245" s="307">
        <f>IF(G$115=0,0,G$115/CHI_fec!G$115)</f>
        <v>0.49910637451189843</v>
      </c>
      <c r="H245" s="307">
        <f>IF(H$115=0,0,H$115/CHI_fec!H$115)</f>
        <v>0.50672143153685012</v>
      </c>
      <c r="I245" s="307">
        <f>IF(I$115=0,0,I$115/CHI_fec!I$115)</f>
        <v>0.51567179633108784</v>
      </c>
      <c r="J245" s="307">
        <f>IF(J$115=0,0,J$115/CHI_fec!J$115)</f>
        <v>0.52338677665970956</v>
      </c>
      <c r="K245" s="307">
        <f>IF(K$115=0,0,K$115/CHI_fec!K$115)</f>
        <v>0.53922975070737156</v>
      </c>
      <c r="L245" s="307">
        <f>IF(L$115=0,0,L$115/CHI_fec!L$115)</f>
        <v>0.57037068924942202</v>
      </c>
      <c r="M245" s="307">
        <f>IF(M$115=0,0,M$115/CHI_fec!M$115)</f>
        <v>0.57639362706198105</v>
      </c>
      <c r="N245" s="307">
        <f>IF(N$115=0,0,N$115/CHI_fec!N$115)</f>
        <v>0.57208751515772216</v>
      </c>
      <c r="O245" s="307">
        <f>IF(O$115=0,0,O$115/CHI_fec!O$115)</f>
        <v>0.56808898413434972</v>
      </c>
      <c r="P245" s="307">
        <f>IF(P$115=0,0,P$115/CHI_fec!P$115)</f>
        <v>0.58851921239670735</v>
      </c>
      <c r="Q245" s="307">
        <f>IF(Q$115=0,0,Q$115/CHI_fec!Q$115)</f>
        <v>0.58522306990668993</v>
      </c>
      <c r="R245" s="307">
        <f>IF(R$115=0,0,R$115/CHI_fec!R$115)</f>
        <v>0.5840677063769788</v>
      </c>
      <c r="S245" s="307">
        <f>IF(S$115=0,0,S$115/CHI_fec!S$115)</f>
        <v>0.56795520864894333</v>
      </c>
      <c r="T245" s="307">
        <f>IF(T$115=0,0,T$115/CHI_fec!T$115)</f>
        <v>0.56911107726672761</v>
      </c>
      <c r="U245" s="307">
        <f>IF(U$115=0,0,U$115/CHI_fec!U$115)</f>
        <v>0.56859348407763022</v>
      </c>
      <c r="V245" s="307">
        <f>IF(V$115=0,0,V$115/CHI_fec!V$115)</f>
        <v>0.56051531601570181</v>
      </c>
      <c r="W245" s="307">
        <f>IF(W$115=0,0,W$115/CHI_fec!W$115)</f>
        <v>0.56696975717993081</v>
      </c>
      <c r="X245" s="307">
        <f>IF(X$115=0,0,X$115/CHI_fec!X$115)</f>
        <v>0.58013571073236703</v>
      </c>
      <c r="Y245" s="307">
        <f>IF(Y$115=0,0,Y$115/CHI_fec!Y$115)</f>
        <v>0.6019037156654945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0.47253049667323044</v>
      </c>
      <c r="C246" s="308">
        <f>IF(C$121=0,0,C$121/CHI_fec!C$121)</f>
        <v>0.48343277749412777</v>
      </c>
      <c r="D246" s="308">
        <f>IF(D$121=0,0,D$121/CHI_fec!D$121)</f>
        <v>0.48319115497364212</v>
      </c>
      <c r="E246" s="308">
        <f>IF(E$121=0,0,E$121/CHI_fec!E$121)</f>
        <v>0.47216289523691735</v>
      </c>
      <c r="F246" s="308">
        <f>IF(F$121=0,0,F$121/CHI_fec!F$121)</f>
        <v>0.46899872613065124</v>
      </c>
      <c r="G246" s="308">
        <f>IF(G$121=0,0,G$121/CHI_fec!G$121)</f>
        <v>0.47738042472931785</v>
      </c>
      <c r="H246" s="308">
        <f>IF(H$121=0,0,H$121/CHI_fec!H$121)</f>
        <v>0.48262481377193139</v>
      </c>
      <c r="I246" s="308">
        <f>IF(I$121=0,0,I$121/CHI_fec!I$121)</f>
        <v>0.49708241441969803</v>
      </c>
      <c r="J246" s="308">
        <f>IF(J$121=0,0,J$121/CHI_fec!J$121)</f>
        <v>0.49408833348163173</v>
      </c>
      <c r="K246" s="308">
        <f>IF(K$121=0,0,K$121/CHI_fec!K$121)</f>
        <v>0.5066939957551454</v>
      </c>
      <c r="L246" s="308">
        <f>IF(L$121=0,0,L$121/CHI_fec!L$121)</f>
        <v>0.53696230980764692</v>
      </c>
      <c r="M246" s="308">
        <f>IF(M$121=0,0,M$121/CHI_fec!M$121)</f>
        <v>0.54036805186071279</v>
      </c>
      <c r="N246" s="308">
        <f>IF(N$121=0,0,N$121/CHI_fec!N$121)</f>
        <v>0.54308771497816288</v>
      </c>
      <c r="O246" s="308">
        <f>IF(O$121=0,0,O$121/CHI_fec!O$121)</f>
        <v>0.54455158129955239</v>
      </c>
      <c r="P246" s="308">
        <f>IF(P$121=0,0,P$121/CHI_fec!P$121)</f>
        <v>0.5467384304380809</v>
      </c>
      <c r="Q246" s="308">
        <f>IF(Q$121=0,0,Q$121/CHI_fec!Q$121)</f>
        <v>0.54901342379296458</v>
      </c>
      <c r="R246" s="308">
        <f>IF(R$121=0,0,R$121/CHI_fec!R$121)</f>
        <v>0.54977426530298701</v>
      </c>
      <c r="S246" s="308">
        <f>IF(S$121=0,0,S$121/CHI_fec!S$121)</f>
        <v>0.53805225707633419</v>
      </c>
      <c r="T246" s="308">
        <f>IF(T$121=0,0,T$121/CHI_fec!T$121)</f>
        <v>0.53896701599963059</v>
      </c>
      <c r="U246" s="308">
        <f>IF(U$121=0,0,U$121/CHI_fec!U$121)</f>
        <v>0.53919233606198969</v>
      </c>
      <c r="V246" s="308">
        <f>IF(V$121=0,0,V$121/CHI_fec!V$121)</f>
        <v>0.53693201546202141</v>
      </c>
      <c r="W246" s="308">
        <f>IF(W$121=0,0,W$121/CHI_fec!W$121)</f>
        <v>0.53704830824885563</v>
      </c>
      <c r="X246" s="308">
        <f>IF(X$121=0,0,X$121/CHI_fec!X$121)</f>
        <v>0.53635536122314209</v>
      </c>
      <c r="Y246" s="308">
        <f>IF(Y$121=0,0,Y$121/CHI_fec!Y$121)</f>
        <v>0.5316455529143389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0.27313134658587046</v>
      </c>
      <c r="C247" s="308">
        <f>IF(C$134=0,0,C$134/CHI_fec!C$134)</f>
        <v>0.2780766007160706</v>
      </c>
      <c r="D247" s="308">
        <f>IF(D$134=0,0,D$134/CHI_fec!D$134)</f>
        <v>0.27823878352265047</v>
      </c>
      <c r="E247" s="308">
        <f>IF(E$134=0,0,E$134/CHI_fec!E$134)</f>
        <v>0.27564164669515795</v>
      </c>
      <c r="F247" s="308">
        <f>IF(F$134=0,0,F$134/CHI_fec!F$134)</f>
        <v>0.27597239952863456</v>
      </c>
      <c r="G247" s="308">
        <f>IF(G$134=0,0,G$134/CHI_fec!G$134)</f>
        <v>0.28069941097104889</v>
      </c>
      <c r="H247" s="308">
        <f>IF(H$134=0,0,H$134/CHI_fec!H$134)</f>
        <v>0.28391100254910967</v>
      </c>
      <c r="I247" s="308">
        <f>IF(I$134=0,0,I$134/CHI_fec!I$134)</f>
        <v>0.28931190744115065</v>
      </c>
      <c r="J247" s="308">
        <f>IF(J$134=0,0,J$134/CHI_fec!J$134)</f>
        <v>0.28519714532694462</v>
      </c>
      <c r="K247" s="308">
        <f>IF(K$134=0,0,K$134/CHI_fec!K$134)</f>
        <v>0.2949749013162008</v>
      </c>
      <c r="L247" s="308">
        <f>IF(L$134=0,0,L$134/CHI_fec!L$134)</f>
        <v>0.30895716272097407</v>
      </c>
      <c r="M247" s="308">
        <f>IF(M$134=0,0,M$134/CHI_fec!M$134)</f>
        <v>0.31092424845631045</v>
      </c>
      <c r="N247" s="308">
        <f>IF(N$134=0,0,N$134/CHI_fec!N$134)</f>
        <v>0.31518876226354897</v>
      </c>
      <c r="O247" s="308">
        <f>IF(O$134=0,0,O$134/CHI_fec!O$134)</f>
        <v>0.31528095226902375</v>
      </c>
      <c r="P247" s="308">
        <f>IF(P$134=0,0,P$134/CHI_fec!P$134)</f>
        <v>0.31730968451262936</v>
      </c>
      <c r="Q247" s="308">
        <f>IF(Q$134=0,0,Q$134/CHI_fec!Q$134)</f>
        <v>0.31807071614683347</v>
      </c>
      <c r="R247" s="308">
        <f>IF(R$134=0,0,R$134/CHI_fec!R$134)</f>
        <v>0.31525359328797958</v>
      </c>
      <c r="S247" s="308">
        <f>IF(S$134=0,0,S$134/CHI_fec!S$134)</f>
        <v>0.31211093934751311</v>
      </c>
      <c r="T247" s="308">
        <f>IF(T$134=0,0,T$134/CHI_fec!T$134)</f>
        <v>0.31217080836298378</v>
      </c>
      <c r="U247" s="308">
        <f>IF(U$134=0,0,U$134/CHI_fec!U$134)</f>
        <v>0.3158749284606816</v>
      </c>
      <c r="V247" s="308">
        <f>IF(V$134=0,0,V$134/CHI_fec!V$134)</f>
        <v>0.31770459958016306</v>
      </c>
      <c r="W247" s="308">
        <f>IF(W$134=0,0,W$134/CHI_fec!W$134)</f>
        <v>0.31762109204612904</v>
      </c>
      <c r="X247" s="308">
        <f>IF(X$134=0,0,X$134/CHI_fec!X$134)</f>
        <v>0.31924747643715623</v>
      </c>
      <c r="Y247" s="308">
        <f>IF(Y$134=0,0,Y$134/CHI_fec!Y$134)</f>
        <v>0.31337249736022182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0.43573117376750004</v>
      </c>
      <c r="C248" s="308">
        <f>IF(C$142=0,0,C$142/CHI_fec!C$142)</f>
        <v>0.46122028550167066</v>
      </c>
      <c r="D248" s="308">
        <f>IF(D$142=0,0,D$142/CHI_fec!D$142)</f>
        <v>0.45404805081197464</v>
      </c>
      <c r="E248" s="308">
        <f>IF(E$142=0,0,E$142/CHI_fec!E$142)</f>
        <v>0.44774908405231939</v>
      </c>
      <c r="F248" s="308">
        <f>IF(F$142=0,0,F$142/CHI_fec!F$142)</f>
        <v>0.436438267127498</v>
      </c>
      <c r="G248" s="308">
        <f>IF(G$142=0,0,G$142/CHI_fec!G$142)</f>
        <v>0.44200900203302135</v>
      </c>
      <c r="H248" s="308">
        <f>IF(H$142=0,0,H$142/CHI_fec!H$142)</f>
        <v>0.45025741314433559</v>
      </c>
      <c r="I248" s="308">
        <f>IF(I$142=0,0,I$142/CHI_fec!I$142)</f>
        <v>0.47044253523140622</v>
      </c>
      <c r="J248" s="308">
        <f>IF(J$142=0,0,J$142/CHI_fec!J$142)</f>
        <v>0.47814428792320512</v>
      </c>
      <c r="K248" s="308">
        <f>IF(K$142=0,0,K$142/CHI_fec!K$142)</f>
        <v>0.48016375295388442</v>
      </c>
      <c r="L248" s="308">
        <f>IF(L$142=0,0,L$142/CHI_fec!L$142)</f>
        <v>0.53394542111243293</v>
      </c>
      <c r="M248" s="308">
        <f>IF(M$142=0,0,M$142/CHI_fec!M$142)</f>
        <v>0.54209334048437519</v>
      </c>
      <c r="N248" s="308">
        <f>IF(N$142=0,0,N$142/CHI_fec!N$142)</f>
        <v>0.5366614987818964</v>
      </c>
      <c r="O248" s="308">
        <f>IF(O$142=0,0,O$142/CHI_fec!O$142)</f>
        <v>0.52873585095554887</v>
      </c>
      <c r="P248" s="308">
        <f>IF(P$142=0,0,P$142/CHI_fec!P$142)</f>
        <v>0.56119239271181776</v>
      </c>
      <c r="Q248" s="308">
        <f>IF(Q$142=0,0,Q$142/CHI_fec!Q$142)</f>
        <v>0.55480957230840733</v>
      </c>
      <c r="R248" s="308">
        <f>IF(R$142=0,0,R$142/CHI_fec!R$142)</f>
        <v>0.55051815294539586</v>
      </c>
      <c r="S248" s="308">
        <f>IF(S$142=0,0,S$142/CHI_fec!S$142)</f>
        <v>0.520127677918376</v>
      </c>
      <c r="T248" s="308">
        <f>IF(T$142=0,0,T$142/CHI_fec!T$142)</f>
        <v>0.51744820801354641</v>
      </c>
      <c r="U248" s="308">
        <f>IF(U$142=0,0,U$142/CHI_fec!U$142)</f>
        <v>0.51306521919659887</v>
      </c>
      <c r="V248" s="308">
        <f>IF(V$142=0,0,V$142/CHI_fec!V$142)</f>
        <v>0.49432327421207034</v>
      </c>
      <c r="W248" s="308">
        <f>IF(W$142=0,0,W$142/CHI_fec!W$142)</f>
        <v>0.50083449213684716</v>
      </c>
      <c r="X248" s="308">
        <f>IF(X$142=0,0,X$142/CHI_fec!X$142)</f>
        <v>0.50156454571451003</v>
      </c>
      <c r="Y248" s="308">
        <f>IF(Y$142=0,0,Y$142/CHI_fec!Y$142)</f>
        <v>0.52243726607951901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0.49274115858248302</v>
      </c>
      <c r="C249" s="309">
        <f>IF(C$156=0,0,C$156/CHI_fec!C$156)</f>
        <v>0.49274115858248307</v>
      </c>
      <c r="D249" s="309">
        <f>IF(D$156=0,0,D$156/CHI_fec!D$156)</f>
        <v>0.49415440216272871</v>
      </c>
      <c r="E249" s="309">
        <f>IF(E$156=0,0,E$156/CHI_fec!E$156)</f>
        <v>0.49415440216272855</v>
      </c>
      <c r="F249" s="309">
        <f>IF(F$156=0,0,F$156/CHI_fec!F$156)</f>
        <v>0.49689218036805649</v>
      </c>
      <c r="G249" s="309">
        <f>IF(G$156=0,0,G$156/CHI_fec!G$156)</f>
        <v>0.50232962029627792</v>
      </c>
      <c r="H249" s="309">
        <f>IF(H$156=0,0,H$156/CHI_fec!H$156)</f>
        <v>0.50738852883439611</v>
      </c>
      <c r="I249" s="309">
        <f>IF(I$156=0,0,I$156/CHI_fec!I$156)</f>
        <v>0.50738852883439567</v>
      </c>
      <c r="J249" s="309">
        <f>IF(J$156=0,0,J$156/CHI_fec!J$156)</f>
        <v>0.50738852883439556</v>
      </c>
      <c r="K249" s="309">
        <f>IF(K$156=0,0,K$156/CHI_fec!K$156)</f>
        <v>0.53256434236936334</v>
      </c>
      <c r="L249" s="309">
        <f>IF(L$156=0,0,L$156/CHI_fec!L$156)</f>
        <v>0.53256434236936301</v>
      </c>
      <c r="M249" s="309">
        <f>IF(M$156=0,0,M$156/CHI_fec!M$156)</f>
        <v>0.53256434236936312</v>
      </c>
      <c r="N249" s="309">
        <f>IF(N$156=0,0,N$156/CHI_fec!N$156)</f>
        <v>0.53256434236936334</v>
      </c>
      <c r="O249" s="309">
        <f>IF(O$156=0,0,O$156/CHI_fec!O$156)</f>
        <v>0.5325643423693629</v>
      </c>
      <c r="P249" s="309">
        <f>IF(P$156=0,0,P$156/CHI_fec!P$156)</f>
        <v>0.53256434236936301</v>
      </c>
      <c r="Q249" s="309">
        <f>IF(Q$156=0,0,Q$156/CHI_fec!Q$156)</f>
        <v>0.5325643423693629</v>
      </c>
      <c r="R249" s="309">
        <f>IF(R$156=0,0,R$156/CHI_fec!R$156)</f>
        <v>0.5325643423693629</v>
      </c>
      <c r="S249" s="309">
        <f>IF(S$156=0,0,S$156/CHI_fec!S$156)</f>
        <v>0.53256434236936323</v>
      </c>
      <c r="T249" s="309">
        <f>IF(T$156=0,0,T$156/CHI_fec!T$156)</f>
        <v>0.5325643423693629</v>
      </c>
      <c r="U249" s="309">
        <f>IF(U$156=0,0,U$156/CHI_fec!U$156)</f>
        <v>0.53256434236936301</v>
      </c>
      <c r="V249" s="309">
        <f>IF(V$156=0,0,V$156/CHI_fec!V$156)</f>
        <v>0.5325643423693629</v>
      </c>
      <c r="W249" s="309">
        <f>IF(W$156=0,0,W$156/CHI_fec!W$156)</f>
        <v>0.53256434236936301</v>
      </c>
      <c r="X249" s="309">
        <f>IF(X$156=0,0,X$156/CHI_fec!X$156)</f>
        <v>0.5325643423693629</v>
      </c>
      <c r="Y249" s="309">
        <f>IF(Y$156=0,0,Y$156/CHI_fec!Y$156)</f>
        <v>0.53256434236936301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CZ: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4989.9302449541838</v>
      </c>
      <c r="C5" s="223">
        <f t="shared" si="0"/>
        <v>3848.023223662738</v>
      </c>
      <c r="D5" s="223">
        <f t="shared" si="0"/>
        <v>4060.3279675908962</v>
      </c>
      <c r="E5" s="223">
        <f t="shared" si="0"/>
        <v>5083.4747583132876</v>
      </c>
      <c r="F5" s="223">
        <f t="shared" si="0"/>
        <v>6460.9157802610307</v>
      </c>
      <c r="G5" s="223">
        <f t="shared" si="0"/>
        <v>6173.6132527333339</v>
      </c>
      <c r="H5" s="223">
        <f t="shared" si="0"/>
        <v>5725.9596644362555</v>
      </c>
      <c r="I5" s="223">
        <f t="shared" si="0"/>
        <v>4190.8472073846187</v>
      </c>
      <c r="J5" s="223">
        <f t="shared" si="0"/>
        <v>4431.6704221657983</v>
      </c>
      <c r="K5" s="223">
        <f t="shared" si="0"/>
        <v>5063.0745569484934</v>
      </c>
      <c r="L5" s="223">
        <f t="shared" si="0"/>
        <v>3664.2387385900352</v>
      </c>
      <c r="M5" s="223">
        <f t="shared" si="0"/>
        <v>3410.2539542765035</v>
      </c>
      <c r="N5" s="223">
        <f t="shared" si="0"/>
        <v>3440.1100189249264</v>
      </c>
      <c r="O5" s="223">
        <f t="shared" si="0"/>
        <v>3262.3553246468555</v>
      </c>
      <c r="P5" s="223">
        <f t="shared" si="0"/>
        <v>3268.9891709625999</v>
      </c>
      <c r="Q5" s="223">
        <f t="shared" si="0"/>
        <v>2884.3082880784832</v>
      </c>
      <c r="R5" s="223">
        <f t="shared" si="0"/>
        <v>2344.6964022681614</v>
      </c>
      <c r="S5" s="223">
        <f t="shared" si="0"/>
        <v>3582.1620317068609</v>
      </c>
      <c r="T5" s="223">
        <f t="shared" si="0"/>
        <v>3445.0927295083729</v>
      </c>
      <c r="U5" s="223">
        <f t="shared" si="0"/>
        <v>3381.5076913808334</v>
      </c>
      <c r="V5" s="223">
        <f t="shared" si="0"/>
        <v>3049.0121429495985</v>
      </c>
      <c r="W5" s="223">
        <f t="shared" si="0"/>
        <v>3676.2267848439897</v>
      </c>
      <c r="X5" s="223">
        <f t="shared" si="0"/>
        <v>3573.5562735830044</v>
      </c>
      <c r="Y5" s="223">
        <f t="shared" si="0"/>
        <v>3144.2503743450379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53.809469874536688</v>
      </c>
      <c r="C10" s="260">
        <v>37.937203140059772</v>
      </c>
      <c r="D10" s="260">
        <v>46.818748652180993</v>
      </c>
      <c r="E10" s="260">
        <v>56.40906743778072</v>
      </c>
      <c r="F10" s="260">
        <v>76.909056794598655</v>
      </c>
      <c r="G10" s="260">
        <v>80.816529357916764</v>
      </c>
      <c r="H10" s="260">
        <v>73.719038876621909</v>
      </c>
      <c r="I10" s="260">
        <v>52.244999354246943</v>
      </c>
      <c r="J10" s="260">
        <v>41.145668224220223</v>
      </c>
      <c r="K10" s="260">
        <v>50.729699308973032</v>
      </c>
      <c r="L10" s="260">
        <v>26.091850747164941</v>
      </c>
      <c r="M10" s="260">
        <v>23.48411270751426</v>
      </c>
      <c r="N10" s="260">
        <v>26.15287704388485</v>
      </c>
      <c r="O10" s="260">
        <v>26.785797097598699</v>
      </c>
      <c r="P10" s="260">
        <v>18.32030153698452</v>
      </c>
      <c r="Q10" s="260">
        <v>18.639630644141569</v>
      </c>
      <c r="R10" s="260">
        <v>17.62911677556394</v>
      </c>
      <c r="S10" s="260">
        <v>28.823942395947249</v>
      </c>
      <c r="T10" s="260">
        <v>28.81108778433445</v>
      </c>
      <c r="U10" s="260">
        <v>29.81893025501877</v>
      </c>
      <c r="V10" s="260">
        <v>34.051352176053761</v>
      </c>
      <c r="W10" s="260">
        <v>34.886184218767951</v>
      </c>
      <c r="X10" s="260">
        <v>32.504238767012048</v>
      </c>
      <c r="Y10" s="260">
        <v>23.350307356071319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1273</v>
      </c>
    </row>
    <row r="12" spans="1:105" ht="12" customHeight="1" x14ac:dyDescent="0.25">
      <c r="A12" s="37" t="s">
        <v>35</v>
      </c>
      <c r="B12" s="226">
        <v>53.809469874536688</v>
      </c>
      <c r="C12" s="226">
        <v>37.937203140059772</v>
      </c>
      <c r="D12" s="226">
        <v>46.818748652180993</v>
      </c>
      <c r="E12" s="226">
        <v>56.40906743778072</v>
      </c>
      <c r="F12" s="226">
        <v>76.909056794598655</v>
      </c>
      <c r="G12" s="226">
        <v>80.816529357916764</v>
      </c>
      <c r="H12" s="226">
        <v>73.719038876621909</v>
      </c>
      <c r="I12" s="226">
        <v>52.244999354246943</v>
      </c>
      <c r="J12" s="226">
        <v>41.145668224220223</v>
      </c>
      <c r="K12" s="226">
        <v>50.729699308973032</v>
      </c>
      <c r="L12" s="226">
        <v>26.091850747164941</v>
      </c>
      <c r="M12" s="226">
        <v>23.48411270751426</v>
      </c>
      <c r="N12" s="226">
        <v>26.15287704388485</v>
      </c>
      <c r="O12" s="226">
        <v>26.785797097598699</v>
      </c>
      <c r="P12" s="226">
        <v>18.32030153698452</v>
      </c>
      <c r="Q12" s="226">
        <v>18.639630644141569</v>
      </c>
      <c r="R12" s="226">
        <v>17.62911677556394</v>
      </c>
      <c r="S12" s="226">
        <v>28.823942395947249</v>
      </c>
      <c r="T12" s="226">
        <v>28.81108778433445</v>
      </c>
      <c r="U12" s="226">
        <v>29.81893025501877</v>
      </c>
      <c r="V12" s="226">
        <v>34.051352176053761</v>
      </c>
      <c r="W12" s="226">
        <v>34.886184218767951</v>
      </c>
      <c r="X12" s="226">
        <v>32.504238767012048</v>
      </c>
      <c r="Y12" s="226">
        <v>23.350307356071319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1709.3163998684311</v>
      </c>
      <c r="C25" s="294">
        <v>1125.9066308427409</v>
      </c>
      <c r="D25" s="294">
        <v>1351.8869563527689</v>
      </c>
      <c r="E25" s="294">
        <v>1858.5423553261701</v>
      </c>
      <c r="F25" s="294">
        <v>2534.2898468599351</v>
      </c>
      <c r="G25" s="294">
        <v>2443.618212747263</v>
      </c>
      <c r="H25" s="294">
        <v>2241.849630860509</v>
      </c>
      <c r="I25" s="294">
        <v>1436.786890660713</v>
      </c>
      <c r="J25" s="294">
        <v>1340.837809906345</v>
      </c>
      <c r="K25" s="294">
        <v>1798.787696603642</v>
      </c>
      <c r="L25" s="294">
        <v>992.19981868588479</v>
      </c>
      <c r="M25" s="294">
        <v>945.63881319867119</v>
      </c>
      <c r="N25" s="294">
        <v>904.19762341969897</v>
      </c>
      <c r="O25" s="294">
        <v>846.25211236678649</v>
      </c>
      <c r="P25" s="294">
        <v>725.35989364506077</v>
      </c>
      <c r="Q25" s="294">
        <v>679.67199660408608</v>
      </c>
      <c r="R25" s="294">
        <v>623.3366628262429</v>
      </c>
      <c r="S25" s="294">
        <v>916.65702876446232</v>
      </c>
      <c r="T25" s="294">
        <v>926.4298416412098</v>
      </c>
      <c r="U25" s="294">
        <v>896.68008126729444</v>
      </c>
      <c r="V25" s="294">
        <v>921.91871933399534</v>
      </c>
      <c r="W25" s="294">
        <v>1029.08767899385</v>
      </c>
      <c r="X25" s="294">
        <v>1023.169686331809</v>
      </c>
      <c r="Y25" s="294">
        <v>932.90248981370985</v>
      </c>
      <c r="DA25" s="70" t="s">
        <v>1278</v>
      </c>
    </row>
    <row r="26" spans="1:105" ht="12" customHeight="1" x14ac:dyDescent="0.25">
      <c r="A26" s="46" t="s">
        <v>28</v>
      </c>
      <c r="B26" s="229">
        <v>1482.766842601025</v>
      </c>
      <c r="C26" s="229">
        <v>916.32347193612611</v>
      </c>
      <c r="D26" s="229">
        <v>1113.286620096786</v>
      </c>
      <c r="E26" s="229">
        <v>1601.8594223455109</v>
      </c>
      <c r="F26" s="229">
        <v>2021.4604078095931</v>
      </c>
      <c r="G26" s="229">
        <v>1920.2418714544569</v>
      </c>
      <c r="H26" s="229">
        <v>1876.1949981250471</v>
      </c>
      <c r="I26" s="229">
        <v>1079.4780892101289</v>
      </c>
      <c r="J26" s="229">
        <v>1076.475931444962</v>
      </c>
      <c r="K26" s="229">
        <v>1580.1493580117719</v>
      </c>
      <c r="L26" s="229">
        <v>403.89449932271339</v>
      </c>
      <c r="M26" s="229">
        <v>363.95407465594923</v>
      </c>
      <c r="N26" s="229">
        <v>340.50231472550752</v>
      </c>
      <c r="O26" s="229">
        <v>340.84899064651671</v>
      </c>
      <c r="P26" s="229">
        <v>282.2708773599785</v>
      </c>
      <c r="Q26" s="229">
        <v>268.93658813898458</v>
      </c>
      <c r="R26" s="229">
        <v>291.84024054926113</v>
      </c>
      <c r="S26" s="229">
        <v>468.15869576416452</v>
      </c>
      <c r="T26" s="229">
        <v>442.2519173074727</v>
      </c>
      <c r="U26" s="229">
        <v>379.74700373538923</v>
      </c>
      <c r="V26" s="229">
        <v>348.72625986477152</v>
      </c>
      <c r="W26" s="229">
        <v>359.86834391925771</v>
      </c>
      <c r="X26" s="229">
        <v>314.4052146079153</v>
      </c>
      <c r="Y26" s="229">
        <v>386.91235330615751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2.9560472661880062</v>
      </c>
      <c r="Q28" s="229">
        <v>1.987276418621496</v>
      </c>
      <c r="R28" s="229">
        <v>3.0455501007011501</v>
      </c>
      <c r="S28" s="229">
        <v>7.8207235028165858</v>
      </c>
      <c r="T28" s="229">
        <v>6.5636849918277598</v>
      </c>
      <c r="U28" s="229">
        <v>6.40929228482673</v>
      </c>
      <c r="V28" s="229">
        <v>4.1517532934499242</v>
      </c>
      <c r="W28" s="229">
        <v>5.3420503675297413</v>
      </c>
      <c r="X28" s="229">
        <v>3.0677732837491498</v>
      </c>
      <c r="Y28" s="229">
        <v>5.2781300505645783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1282</v>
      </c>
    </row>
    <row r="30" spans="1:105" ht="12" customHeight="1" x14ac:dyDescent="0.25">
      <c r="A30" s="46" t="s">
        <v>32</v>
      </c>
      <c r="B30" s="229">
        <v>59.567356940794348</v>
      </c>
      <c r="C30" s="229">
        <v>23.07400145086843</v>
      </c>
      <c r="D30" s="229">
        <v>20.986165613609959</v>
      </c>
      <c r="E30" s="229">
        <v>20.424445022548969</v>
      </c>
      <c r="F30" s="229">
        <v>276.93833003565908</v>
      </c>
      <c r="G30" s="229">
        <v>246.47703207399809</v>
      </c>
      <c r="H30" s="229">
        <v>88.49979750394138</v>
      </c>
      <c r="I30" s="229">
        <v>72.535351683801338</v>
      </c>
      <c r="J30" s="229">
        <v>70.2841971947893</v>
      </c>
      <c r="K30" s="229">
        <v>50.679329862704137</v>
      </c>
      <c r="L30" s="229">
        <v>33.167870183441423</v>
      </c>
      <c r="M30" s="229">
        <v>13.275697549355071</v>
      </c>
      <c r="N30" s="229">
        <v>6.7622140282264622</v>
      </c>
      <c r="O30" s="229">
        <v>1.132461632570845</v>
      </c>
      <c r="P30" s="229">
        <v>1.089973426306226</v>
      </c>
      <c r="Q30" s="229">
        <v>2.1983154848504269</v>
      </c>
      <c r="R30" s="229">
        <v>2.2459510145311579</v>
      </c>
      <c r="S30" s="229">
        <v>2.4717410963911681</v>
      </c>
      <c r="T30" s="229">
        <v>1.210102812219757</v>
      </c>
      <c r="U30" s="229">
        <v>0</v>
      </c>
      <c r="V30" s="229">
        <v>1.1482433629893449</v>
      </c>
      <c r="W30" s="229">
        <v>2.3637205999539521</v>
      </c>
      <c r="X30" s="229">
        <v>2.2623395745161932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223.21707187955181</v>
      </c>
      <c r="M31" s="229">
        <v>203.3686578967571</v>
      </c>
      <c r="N31" s="229">
        <v>184.47176023145289</v>
      </c>
      <c r="O31" s="229">
        <v>136.44112949726781</v>
      </c>
      <c r="P31" s="229">
        <v>129.0297590847932</v>
      </c>
      <c r="Q31" s="229">
        <v>85.861533186509391</v>
      </c>
      <c r="R31" s="229">
        <v>19.242553314166749</v>
      </c>
      <c r="S31" s="229">
        <v>66.849308239783369</v>
      </c>
      <c r="T31" s="229">
        <v>91.324109065395248</v>
      </c>
      <c r="U31" s="229">
        <v>142.0257919721831</v>
      </c>
      <c r="V31" s="229">
        <v>199.28965287553851</v>
      </c>
      <c r="W31" s="229">
        <v>241.4290866453662</v>
      </c>
      <c r="X31" s="229">
        <v>284.66544278906542</v>
      </c>
      <c r="Y31" s="229">
        <v>193.45324274111911</v>
      </c>
      <c r="DA31" s="73" t="s">
        <v>1284</v>
      </c>
    </row>
    <row r="32" spans="1:105" ht="12" customHeight="1" x14ac:dyDescent="0.25">
      <c r="A32" s="46" t="s">
        <v>35</v>
      </c>
      <c r="B32" s="229">
        <v>141.74842946973169</v>
      </c>
      <c r="C32" s="229">
        <v>153.7265616452965</v>
      </c>
      <c r="D32" s="229">
        <v>180.07871123380889</v>
      </c>
      <c r="E32" s="229">
        <v>191.84259800812771</v>
      </c>
      <c r="F32" s="229">
        <v>209.80083576774999</v>
      </c>
      <c r="G32" s="229">
        <v>255.6993483806215</v>
      </c>
      <c r="H32" s="229">
        <v>257.53031410670491</v>
      </c>
      <c r="I32" s="229">
        <v>249.78451399159081</v>
      </c>
      <c r="J32" s="229">
        <v>161.51851527315719</v>
      </c>
      <c r="K32" s="229">
        <v>144.01064972070111</v>
      </c>
      <c r="L32" s="229">
        <v>123.9430088728876</v>
      </c>
      <c r="M32" s="229">
        <v>119.19803077760869</v>
      </c>
      <c r="N32" s="229">
        <v>151.3781331710135</v>
      </c>
      <c r="O32" s="229">
        <v>157.04761900030911</v>
      </c>
      <c r="P32" s="229">
        <v>123.49125100068341</v>
      </c>
      <c r="Q32" s="229">
        <v>130.31055956330439</v>
      </c>
      <c r="R32" s="229">
        <v>121.7847217102693</v>
      </c>
      <c r="S32" s="229">
        <v>177.07973393252729</v>
      </c>
      <c r="T32" s="229">
        <v>169.51393064919569</v>
      </c>
      <c r="U32" s="229">
        <v>188.5771372028334</v>
      </c>
      <c r="V32" s="229">
        <v>209.77617178503689</v>
      </c>
      <c r="W32" s="229">
        <v>210.91107675043969</v>
      </c>
      <c r="X32" s="229">
        <v>205.49513990723179</v>
      </c>
      <c r="Y32" s="229">
        <v>156.31515188911359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3.7986194697172748</v>
      </c>
      <c r="E33" s="229">
        <v>3.594930284511789</v>
      </c>
      <c r="F33" s="229">
        <v>1.41532096856741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194.85436923031571</v>
      </c>
      <c r="M33" s="229">
        <v>229.0825902738685</v>
      </c>
      <c r="N33" s="229">
        <v>202.56087152788919</v>
      </c>
      <c r="O33" s="229">
        <v>194.50032430349589</v>
      </c>
      <c r="P33" s="229">
        <v>174.34991114305021</v>
      </c>
      <c r="Q33" s="229">
        <v>177.41775331315301</v>
      </c>
      <c r="R33" s="229">
        <v>172.30912627555171</v>
      </c>
      <c r="S33" s="229">
        <v>180.01421033387291</v>
      </c>
      <c r="T33" s="229">
        <v>201.2233053984348</v>
      </c>
      <c r="U33" s="229">
        <v>165.6749066891247</v>
      </c>
      <c r="V33" s="229">
        <v>145.14782320287901</v>
      </c>
      <c r="W33" s="229">
        <v>195.57030047633791</v>
      </c>
      <c r="X33" s="229">
        <v>200.20561261068869</v>
      </c>
      <c r="Y33" s="229">
        <v>179.7231541802949</v>
      </c>
      <c r="DA33" s="73" t="s">
        <v>1286</v>
      </c>
    </row>
    <row r="34" spans="1:105" ht="12" customHeight="1" x14ac:dyDescent="0.25">
      <c r="A34" s="46" t="s">
        <v>38</v>
      </c>
      <c r="B34" s="229">
        <v>25.23377085687958</v>
      </c>
      <c r="C34" s="229">
        <v>32.78259581045031</v>
      </c>
      <c r="D34" s="229">
        <v>33.736839938846018</v>
      </c>
      <c r="E34" s="229">
        <v>40.820959665470319</v>
      </c>
      <c r="F34" s="229">
        <v>24.674952278365119</v>
      </c>
      <c r="G34" s="229">
        <v>21.199960838186279</v>
      </c>
      <c r="H34" s="229">
        <v>19.62452112481558</v>
      </c>
      <c r="I34" s="229">
        <v>34.988935775191891</v>
      </c>
      <c r="J34" s="229">
        <v>32.559165993436586</v>
      </c>
      <c r="K34" s="229">
        <v>23.948359008463921</v>
      </c>
      <c r="L34" s="229">
        <v>13.122999196974851</v>
      </c>
      <c r="M34" s="229">
        <v>16.75976204513265</v>
      </c>
      <c r="N34" s="229">
        <v>18.522329735609549</v>
      </c>
      <c r="O34" s="229">
        <v>16.281587286626149</v>
      </c>
      <c r="P34" s="229">
        <v>12.1720743640613</v>
      </c>
      <c r="Q34" s="229">
        <v>12.95997049866274</v>
      </c>
      <c r="R34" s="229">
        <v>12.868519861761589</v>
      </c>
      <c r="S34" s="229">
        <v>14.262615894906361</v>
      </c>
      <c r="T34" s="229">
        <v>14.342791416663839</v>
      </c>
      <c r="U34" s="229">
        <v>14.24594938293732</v>
      </c>
      <c r="V34" s="229">
        <v>13.67881494933019</v>
      </c>
      <c r="W34" s="229">
        <v>13.603100234965</v>
      </c>
      <c r="X34" s="229">
        <v>13.068163558642681</v>
      </c>
      <c r="Y34" s="229">
        <v>11.220457646460209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1279.6968150965761</v>
      </c>
      <c r="C36" s="261">
        <v>892.74757265655569</v>
      </c>
      <c r="D36" s="261">
        <v>1046.8769643441331</v>
      </c>
      <c r="E36" s="261">
        <v>1336.6080803822281</v>
      </c>
      <c r="F36" s="261">
        <v>1771.0022850972489</v>
      </c>
      <c r="G36" s="261">
        <v>1722.4201747260361</v>
      </c>
      <c r="H36" s="261">
        <v>1577.6087993013659</v>
      </c>
      <c r="I36" s="261">
        <v>1078.492360687271</v>
      </c>
      <c r="J36" s="261">
        <v>1025.5341160381699</v>
      </c>
      <c r="K36" s="261">
        <v>1305.475561213123</v>
      </c>
      <c r="L36" s="261">
        <v>674.76255290300583</v>
      </c>
      <c r="M36" s="261">
        <v>628.16810838767947</v>
      </c>
      <c r="N36" s="261">
        <v>606.2652234221415</v>
      </c>
      <c r="O36" s="261">
        <v>581.00293368349594</v>
      </c>
      <c r="P36" s="261">
        <v>499.69767498622821</v>
      </c>
      <c r="Q36" s="261">
        <v>470.72187833271181</v>
      </c>
      <c r="R36" s="261">
        <v>448.50663779319518</v>
      </c>
      <c r="S36" s="261">
        <v>627.2674795747206</v>
      </c>
      <c r="T36" s="261">
        <v>624.98311871117983</v>
      </c>
      <c r="U36" s="261">
        <v>595.28523584986442</v>
      </c>
      <c r="V36" s="261">
        <v>592.98056424378308</v>
      </c>
      <c r="W36" s="261">
        <v>642.72264957340758</v>
      </c>
      <c r="X36" s="261">
        <v>613.87649322186599</v>
      </c>
      <c r="Y36" s="261">
        <v>581.17260240634118</v>
      </c>
      <c r="DA36" s="70" t="s">
        <v>1289</v>
      </c>
    </row>
    <row r="37" spans="1:105" ht="12" customHeight="1" x14ac:dyDescent="0.25">
      <c r="A37" s="60" t="s">
        <v>1012</v>
      </c>
      <c r="B37" s="262">
        <v>1279.6968150965761</v>
      </c>
      <c r="C37" s="262">
        <v>892.74757265655569</v>
      </c>
      <c r="D37" s="262">
        <v>1046.8769643441331</v>
      </c>
      <c r="E37" s="262">
        <v>1336.6080803822281</v>
      </c>
      <c r="F37" s="262">
        <v>1771.0022850972489</v>
      </c>
      <c r="G37" s="262">
        <v>1722.4201747260361</v>
      </c>
      <c r="H37" s="262">
        <v>1577.6087993013659</v>
      </c>
      <c r="I37" s="262">
        <v>1078.492360687271</v>
      </c>
      <c r="J37" s="262">
        <v>1025.5341160381699</v>
      </c>
      <c r="K37" s="262">
        <v>1305.475561213123</v>
      </c>
      <c r="L37" s="262">
        <v>674.76255290300583</v>
      </c>
      <c r="M37" s="262">
        <v>628.16810838767947</v>
      </c>
      <c r="N37" s="262">
        <v>606.2652234221415</v>
      </c>
      <c r="O37" s="262">
        <v>581.00293368349594</v>
      </c>
      <c r="P37" s="262">
        <v>499.69767498622821</v>
      </c>
      <c r="Q37" s="262">
        <v>470.72187833271181</v>
      </c>
      <c r="R37" s="262">
        <v>448.50663779319518</v>
      </c>
      <c r="S37" s="262">
        <v>627.2674795747206</v>
      </c>
      <c r="T37" s="262">
        <v>624.98311871117983</v>
      </c>
      <c r="U37" s="262">
        <v>595.28523584986442</v>
      </c>
      <c r="V37" s="262">
        <v>592.98056424378308</v>
      </c>
      <c r="W37" s="262">
        <v>642.72264957340758</v>
      </c>
      <c r="X37" s="262">
        <v>613.87649322186599</v>
      </c>
      <c r="Y37" s="262">
        <v>581.17260240634118</v>
      </c>
      <c r="DA37" s="72" t="s">
        <v>1290</v>
      </c>
    </row>
    <row r="38" spans="1:105" ht="12" customHeight="1" x14ac:dyDescent="0.25">
      <c r="A38" s="59" t="s">
        <v>28</v>
      </c>
      <c r="B38" s="230">
        <v>1126.721440693824</v>
      </c>
      <c r="C38" s="230">
        <v>748.35565692692774</v>
      </c>
      <c r="D38" s="230">
        <v>886.7294022957534</v>
      </c>
      <c r="E38" s="230">
        <v>1180.2144384126141</v>
      </c>
      <c r="F38" s="230">
        <v>1427.3230245021871</v>
      </c>
      <c r="G38" s="230">
        <v>1365.356018573699</v>
      </c>
      <c r="H38" s="230">
        <v>1331.9540514954081</v>
      </c>
      <c r="I38" s="230">
        <v>830.51117936428443</v>
      </c>
      <c r="J38" s="230">
        <v>843.82849015172417</v>
      </c>
      <c r="K38" s="230">
        <v>1162.2721709256421</v>
      </c>
      <c r="L38" s="230">
        <v>485.79370888373018</v>
      </c>
      <c r="M38" s="230">
        <v>460.53895701020008</v>
      </c>
      <c r="N38" s="230">
        <v>413.9932815134261</v>
      </c>
      <c r="O38" s="230">
        <v>396.83913203888102</v>
      </c>
      <c r="P38" s="230">
        <v>344.18569142413139</v>
      </c>
      <c r="Q38" s="230">
        <v>313.79291637283382</v>
      </c>
      <c r="R38" s="230">
        <v>312.45438292648367</v>
      </c>
      <c r="S38" s="230">
        <v>447.97389061028849</v>
      </c>
      <c r="T38" s="230">
        <v>446.13769092503509</v>
      </c>
      <c r="U38" s="230">
        <v>393.3263172357843</v>
      </c>
      <c r="V38" s="230">
        <v>366.77368517631282</v>
      </c>
      <c r="W38" s="230">
        <v>399.8296565669832</v>
      </c>
      <c r="X38" s="230">
        <v>367.46910657975548</v>
      </c>
      <c r="Y38" s="230">
        <v>409.95542219601742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3.604442589724941</v>
      </c>
      <c r="Q39" s="295">
        <v>2.3187371690605758</v>
      </c>
      <c r="R39" s="295">
        <v>3.2606726049680739</v>
      </c>
      <c r="S39" s="295">
        <v>7.4835306203709848</v>
      </c>
      <c r="T39" s="295">
        <v>6.6213557287473757</v>
      </c>
      <c r="U39" s="295">
        <v>6.6384811616189499</v>
      </c>
      <c r="V39" s="295">
        <v>4.3666165432222188</v>
      </c>
      <c r="W39" s="295">
        <v>5.9352543781738394</v>
      </c>
      <c r="X39" s="295">
        <v>3.5855382016305839</v>
      </c>
      <c r="Y39" s="295">
        <v>5.5924759568803708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1293</v>
      </c>
    </row>
    <row r="41" spans="1:105" ht="12" customHeight="1" x14ac:dyDescent="0.25">
      <c r="A41" s="59" t="s">
        <v>32</v>
      </c>
      <c r="B41" s="295">
        <v>45.263905492331141</v>
      </c>
      <c r="C41" s="295">
        <v>18.84439288367502</v>
      </c>
      <c r="D41" s="295">
        <v>16.715416996045651</v>
      </c>
      <c r="E41" s="295">
        <v>15.048277380596261</v>
      </c>
      <c r="F41" s="295">
        <v>195.54202164928799</v>
      </c>
      <c r="G41" s="295">
        <v>175.25339082806141</v>
      </c>
      <c r="H41" s="295">
        <v>62.828045037801289</v>
      </c>
      <c r="I41" s="295">
        <v>55.806061350070188</v>
      </c>
      <c r="J41" s="295">
        <v>55.094411559017168</v>
      </c>
      <c r="K41" s="295">
        <v>37.2769665360602</v>
      </c>
      <c r="L41" s="295">
        <v>39.893444201907663</v>
      </c>
      <c r="M41" s="295">
        <v>16.798756570434001</v>
      </c>
      <c r="N41" s="295">
        <v>8.2217096764772197</v>
      </c>
      <c r="O41" s="295">
        <v>1.318487376137816</v>
      </c>
      <c r="P41" s="295">
        <v>1.329054066348853</v>
      </c>
      <c r="Q41" s="295">
        <v>2.5649757508721089</v>
      </c>
      <c r="R41" s="295">
        <v>2.4045938182057869</v>
      </c>
      <c r="S41" s="295">
        <v>2.3651712240959482</v>
      </c>
      <c r="T41" s="295">
        <v>1.220735181234434</v>
      </c>
      <c r="U41" s="295">
        <v>0</v>
      </c>
      <c r="V41" s="295">
        <v>1.20766772736345</v>
      </c>
      <c r="W41" s="295">
        <v>2.626198196282409</v>
      </c>
      <c r="X41" s="295">
        <v>2.6441670290495232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107.71146891042071</v>
      </c>
      <c r="C42" s="295">
        <v>125.547522845953</v>
      </c>
      <c r="D42" s="295">
        <v>143.43214505233411</v>
      </c>
      <c r="E42" s="295">
        <v>141.34536458901761</v>
      </c>
      <c r="F42" s="295">
        <v>148.1372389457741</v>
      </c>
      <c r="G42" s="295">
        <v>181.81076532427579</v>
      </c>
      <c r="H42" s="295">
        <v>182.82670276815691</v>
      </c>
      <c r="I42" s="295">
        <v>192.17511997291601</v>
      </c>
      <c r="J42" s="295">
        <v>126.6112143274287</v>
      </c>
      <c r="K42" s="295">
        <v>105.9264237514213</v>
      </c>
      <c r="L42" s="295">
        <v>149.0753998173679</v>
      </c>
      <c r="M42" s="295">
        <v>150.83039480704531</v>
      </c>
      <c r="N42" s="295">
        <v>184.05023223223819</v>
      </c>
      <c r="O42" s="295">
        <v>182.84531426847721</v>
      </c>
      <c r="P42" s="295">
        <v>150.57848690602299</v>
      </c>
      <c r="Q42" s="295">
        <v>152.04524903994539</v>
      </c>
      <c r="R42" s="295">
        <v>130.3869884435376</v>
      </c>
      <c r="S42" s="295">
        <v>169.44488711996519</v>
      </c>
      <c r="T42" s="295">
        <v>171.0033368761629</v>
      </c>
      <c r="U42" s="295">
        <v>195.32043745246119</v>
      </c>
      <c r="V42" s="295">
        <v>220.6325947968846</v>
      </c>
      <c r="W42" s="295">
        <v>234.33154043196811</v>
      </c>
      <c r="X42" s="295">
        <v>240.17768141143051</v>
      </c>
      <c r="Y42" s="295">
        <v>165.62470425344341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94.303930114639343</v>
      </c>
      <c r="C44" s="261">
        <f t="shared" si="1"/>
        <v>64.518347023381665</v>
      </c>
      <c r="D44" s="261">
        <f t="shared" si="1"/>
        <v>78.715828241813085</v>
      </c>
      <c r="E44" s="261">
        <f t="shared" si="1"/>
        <v>100.61808516710903</v>
      </c>
      <c r="F44" s="261">
        <f t="shared" si="1"/>
        <v>137.25084150924832</v>
      </c>
      <c r="G44" s="261">
        <f t="shared" si="1"/>
        <v>138.79070590211774</v>
      </c>
      <c r="H44" s="261">
        <f t="shared" si="1"/>
        <v>127.01082539775844</v>
      </c>
      <c r="I44" s="261">
        <f t="shared" si="1"/>
        <v>86.032286682387763</v>
      </c>
      <c r="J44" s="261">
        <f t="shared" si="1"/>
        <v>73.031967997063617</v>
      </c>
      <c r="K44" s="261">
        <f t="shared" si="1"/>
        <v>93.822519822755467</v>
      </c>
      <c r="L44" s="261">
        <f t="shared" si="1"/>
        <v>50.008746253979595</v>
      </c>
      <c r="M44" s="261">
        <f t="shared" si="1"/>
        <v>46.436879982638487</v>
      </c>
      <c r="N44" s="261">
        <f t="shared" si="1"/>
        <v>48.07731503920072</v>
      </c>
      <c r="O44" s="261">
        <f t="shared" si="1"/>
        <v>47.391491498974119</v>
      </c>
      <c r="P44" s="261">
        <f t="shared" si="1"/>
        <v>36.134840794326188</v>
      </c>
      <c r="Q44" s="261">
        <f t="shared" si="1"/>
        <v>35.396422497544165</v>
      </c>
      <c r="R44" s="261">
        <f t="shared" si="1"/>
        <v>33.104644873159188</v>
      </c>
      <c r="S44" s="261">
        <f t="shared" si="1"/>
        <v>51.642620971730537</v>
      </c>
      <c r="T44" s="261">
        <f t="shared" si="1"/>
        <v>52.114501371648942</v>
      </c>
      <c r="U44" s="261">
        <f t="shared" si="1"/>
        <v>52.629674008655826</v>
      </c>
      <c r="V44" s="261">
        <f t="shared" si="1"/>
        <v>57.868507195766313</v>
      </c>
      <c r="W44" s="261">
        <f t="shared" si="1"/>
        <v>61.66107205796375</v>
      </c>
      <c r="X44" s="261">
        <f t="shared" si="1"/>
        <v>60.536105262317513</v>
      </c>
      <c r="Y44" s="261">
        <f t="shared" si="1"/>
        <v>49.486914768915454</v>
      </c>
      <c r="DA44" s="70"/>
    </row>
    <row r="45" spans="1:105" ht="12" customHeight="1" x14ac:dyDescent="0.25">
      <c r="A45" s="60" t="s">
        <v>1022</v>
      </c>
      <c r="B45" s="262">
        <v>51.612602644088952</v>
      </c>
      <c r="C45" s="262">
        <v>36.39807117376639</v>
      </c>
      <c r="D45" s="262">
        <v>44.951541675988253</v>
      </c>
      <c r="E45" s="262">
        <v>54.19973902872016</v>
      </c>
      <c r="F45" s="262">
        <v>73.955246986247047</v>
      </c>
      <c r="G45" s="262">
        <v>77.759696463827538</v>
      </c>
      <c r="H45" s="262">
        <v>71.019122083986176</v>
      </c>
      <c r="I45" s="262">
        <v>50.147567118875898</v>
      </c>
      <c r="J45" s="262">
        <v>39.543641299903612</v>
      </c>
      <c r="K45" s="262">
        <v>48.896586501332941</v>
      </c>
      <c r="L45" s="262">
        <v>25.227888023753621</v>
      </c>
      <c r="M45" s="262">
        <v>22.818914200390982</v>
      </c>
      <c r="N45" s="262">
        <v>25.494370861940741</v>
      </c>
      <c r="O45" s="262">
        <v>26.255775458060739</v>
      </c>
      <c r="P45" s="262">
        <v>18.018489277434139</v>
      </c>
      <c r="Q45" s="262">
        <v>18.421156957576681</v>
      </c>
      <c r="R45" s="262">
        <v>17.53639220843106</v>
      </c>
      <c r="S45" s="262">
        <v>28.748494760703991</v>
      </c>
      <c r="T45" s="262">
        <v>28.976292581843079</v>
      </c>
      <c r="U45" s="262">
        <v>30.234485506019151</v>
      </c>
      <c r="V45" s="262">
        <v>34.842966721605137</v>
      </c>
      <c r="W45" s="262">
        <v>35.958914690716412</v>
      </c>
      <c r="X45" s="262">
        <v>34.981753744661823</v>
      </c>
      <c r="Y45" s="262">
        <v>26.18704723485655</v>
      </c>
      <c r="DA45" s="72" t="s">
        <v>1297</v>
      </c>
    </row>
    <row r="46" spans="1:105" ht="12" customHeight="1" x14ac:dyDescent="0.25">
      <c r="A46" s="60" t="s">
        <v>1024</v>
      </c>
      <c r="B46" s="262">
        <v>42.691327470550398</v>
      </c>
      <c r="C46" s="262">
        <v>28.120275849615279</v>
      </c>
      <c r="D46" s="262">
        <v>33.764286565824833</v>
      </c>
      <c r="E46" s="262">
        <v>46.418346138388863</v>
      </c>
      <c r="F46" s="262">
        <v>63.295594523001263</v>
      </c>
      <c r="G46" s="262">
        <v>61.031009438290212</v>
      </c>
      <c r="H46" s="262">
        <v>55.991703313772263</v>
      </c>
      <c r="I46" s="262">
        <v>35.884719563511872</v>
      </c>
      <c r="J46" s="262">
        <v>33.488326697159998</v>
      </c>
      <c r="K46" s="262">
        <v>44.925933321422526</v>
      </c>
      <c r="L46" s="262">
        <v>24.78085823022597</v>
      </c>
      <c r="M46" s="262">
        <v>23.617965782247509</v>
      </c>
      <c r="N46" s="262">
        <v>22.582944177259979</v>
      </c>
      <c r="O46" s="262">
        <v>21.13571604091338</v>
      </c>
      <c r="P46" s="262">
        <v>18.116351516892049</v>
      </c>
      <c r="Q46" s="262">
        <v>16.975265539967481</v>
      </c>
      <c r="R46" s="262">
        <v>15.56825266472813</v>
      </c>
      <c r="S46" s="262">
        <v>22.894126211026549</v>
      </c>
      <c r="T46" s="262">
        <v>23.138208789805859</v>
      </c>
      <c r="U46" s="262">
        <v>22.395188502636671</v>
      </c>
      <c r="V46" s="262">
        <v>23.025540474161179</v>
      </c>
      <c r="W46" s="262">
        <v>25.702157367247342</v>
      </c>
      <c r="X46" s="262">
        <v>25.554351517655689</v>
      </c>
      <c r="Y46" s="262">
        <v>23.299867534058901</v>
      </c>
      <c r="DA46" s="72" t="s">
        <v>1298</v>
      </c>
    </row>
    <row r="47" spans="1:105" ht="12" customHeight="1" x14ac:dyDescent="0.25">
      <c r="A47" s="64" t="s">
        <v>28</v>
      </c>
      <c r="B47" s="229">
        <v>37.033099808102733</v>
      </c>
      <c r="C47" s="229">
        <v>22.8857954047524</v>
      </c>
      <c r="D47" s="229">
        <v>27.805082587865211</v>
      </c>
      <c r="E47" s="229">
        <v>40.007517137495803</v>
      </c>
      <c r="F47" s="229">
        <v>50.487334144336437</v>
      </c>
      <c r="G47" s="229">
        <v>47.959333077968893</v>
      </c>
      <c r="H47" s="229">
        <v>46.859232772662963</v>
      </c>
      <c r="I47" s="229">
        <v>26.960691775554711</v>
      </c>
      <c r="J47" s="229">
        <v>26.885710864893099</v>
      </c>
      <c r="K47" s="229">
        <v>39.465293669710867</v>
      </c>
      <c r="L47" s="229">
        <v>10.087536944867059</v>
      </c>
      <c r="M47" s="229">
        <v>9.0899979585840516</v>
      </c>
      <c r="N47" s="229">
        <v>8.5042744710961369</v>
      </c>
      <c r="O47" s="229">
        <v>8.5129329355390588</v>
      </c>
      <c r="P47" s="229">
        <v>7.0499051326611983</v>
      </c>
      <c r="Q47" s="229">
        <v>6.7168722852818048</v>
      </c>
      <c r="R47" s="229">
        <v>7.2889064185727719</v>
      </c>
      <c r="S47" s="229">
        <v>11.692578501319071</v>
      </c>
      <c r="T47" s="229">
        <v>11.045539273890631</v>
      </c>
      <c r="U47" s="229">
        <v>9.4844369911127533</v>
      </c>
      <c r="V47" s="229">
        <v>8.7096730357312069</v>
      </c>
      <c r="W47" s="229">
        <v>8.9879540837051692</v>
      </c>
      <c r="X47" s="229">
        <v>7.852481832098686</v>
      </c>
      <c r="Y47" s="229">
        <v>9.6633964189812165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7.3829269916892551E-2</v>
      </c>
      <c r="Q49" s="229">
        <v>4.9633566008261028E-2</v>
      </c>
      <c r="R49" s="229">
        <v>7.6064663444993727E-2</v>
      </c>
      <c r="S49" s="229">
        <v>0.19532783289335551</v>
      </c>
      <c r="T49" s="229">
        <v>0.1639324500842701</v>
      </c>
      <c r="U49" s="229">
        <v>0.1600763883193721</v>
      </c>
      <c r="V49" s="229">
        <v>0.1036928326676381</v>
      </c>
      <c r="W49" s="229">
        <v>0.13342130317239129</v>
      </c>
      <c r="X49" s="229">
        <v>7.6619702398000436E-2</v>
      </c>
      <c r="Y49" s="229">
        <v>0.13182485023729329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1302</v>
      </c>
    </row>
    <row r="51" spans="1:105" ht="12" customHeight="1" x14ac:dyDescent="0.25">
      <c r="A51" s="64" t="s">
        <v>32</v>
      </c>
      <c r="B51" s="229">
        <v>1.487734828911929</v>
      </c>
      <c r="C51" s="229">
        <v>0.57628871522604064</v>
      </c>
      <c r="D51" s="229">
        <v>0.52414361006001475</v>
      </c>
      <c r="E51" s="229">
        <v>0.51011426025574103</v>
      </c>
      <c r="F51" s="229">
        <v>6.9167211743886128</v>
      </c>
      <c r="G51" s="229">
        <v>6.1559297570949036</v>
      </c>
      <c r="H51" s="229">
        <v>2.2103420037442878</v>
      </c>
      <c r="I51" s="229">
        <v>1.811619225184439</v>
      </c>
      <c r="J51" s="229">
        <v>1.755395126776087</v>
      </c>
      <c r="K51" s="229">
        <v>1.2657503709221301</v>
      </c>
      <c r="L51" s="229">
        <v>0.82838988007778602</v>
      </c>
      <c r="M51" s="229">
        <v>0.33156948094754429</v>
      </c>
      <c r="N51" s="229">
        <v>0.1688908463799835</v>
      </c>
      <c r="O51" s="229">
        <v>2.8283991429344141E-2</v>
      </c>
      <c r="P51" s="229">
        <v>2.7222819882976961E-2</v>
      </c>
      <c r="Q51" s="229">
        <v>5.4904408718336253E-2</v>
      </c>
      <c r="R51" s="229">
        <v>5.6094138131211287E-2</v>
      </c>
      <c r="S51" s="229">
        <v>6.1733397384226153E-2</v>
      </c>
      <c r="T51" s="229">
        <v>3.0223132144220941E-2</v>
      </c>
      <c r="U51" s="229">
        <v>0</v>
      </c>
      <c r="V51" s="229">
        <v>2.8678150767779069E-2</v>
      </c>
      <c r="W51" s="229">
        <v>5.9035512787034207E-2</v>
      </c>
      <c r="X51" s="229">
        <v>5.6503453446471653E-2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5.5749965970962583</v>
      </c>
      <c r="M52" s="229">
        <v>5.0792690997319552</v>
      </c>
      <c r="N52" s="229">
        <v>4.6073063627751942</v>
      </c>
      <c r="O52" s="229">
        <v>3.407709035183879</v>
      </c>
      <c r="P52" s="229">
        <v>3.2226050712197738</v>
      </c>
      <c r="Q52" s="229">
        <v>2.144449576843086</v>
      </c>
      <c r="R52" s="229">
        <v>0.48059571941616502</v>
      </c>
      <c r="S52" s="229">
        <v>1.669606463416617</v>
      </c>
      <c r="T52" s="229">
        <v>2.280881085776246</v>
      </c>
      <c r="U52" s="229">
        <v>3.5471897390181462</v>
      </c>
      <c r="V52" s="229">
        <v>4.9773932041234739</v>
      </c>
      <c r="W52" s="229">
        <v>6.0298539227064998</v>
      </c>
      <c r="X52" s="229">
        <v>7.1097110158146481</v>
      </c>
      <c r="Y52" s="229">
        <v>4.8316249330648731</v>
      </c>
      <c r="DA52" s="73" t="s">
        <v>1304</v>
      </c>
    </row>
    <row r="53" spans="1:105" ht="12" customHeight="1" x14ac:dyDescent="0.25">
      <c r="A53" s="64" t="s">
        <v>35</v>
      </c>
      <c r="B53" s="229">
        <v>3.5402624238522011</v>
      </c>
      <c r="C53" s="229">
        <v>3.839424336317288</v>
      </c>
      <c r="D53" s="229">
        <v>4.4975870075013393</v>
      </c>
      <c r="E53" s="229">
        <v>4.7913979968814084</v>
      </c>
      <c r="F53" s="229">
        <v>5.2399170709680156</v>
      </c>
      <c r="G53" s="229">
        <v>6.3862633135466886</v>
      </c>
      <c r="H53" s="229">
        <v>6.4319929148104427</v>
      </c>
      <c r="I53" s="229">
        <v>6.2385363439490042</v>
      </c>
      <c r="J53" s="229">
        <v>4.0340336222212612</v>
      </c>
      <c r="K53" s="229">
        <v>3.5967628971127881</v>
      </c>
      <c r="L53" s="229">
        <v>3.0955600612531771</v>
      </c>
      <c r="M53" s="229">
        <v>2.9770510399147438</v>
      </c>
      <c r="N53" s="229">
        <v>3.7807707546606091</v>
      </c>
      <c r="O53" s="229">
        <v>3.9223699788573341</v>
      </c>
      <c r="P53" s="229">
        <v>3.0842771043581552</v>
      </c>
      <c r="Q53" s="229">
        <v>3.2545939251597269</v>
      </c>
      <c r="R53" s="229">
        <v>3.041655386821974</v>
      </c>
      <c r="S53" s="229">
        <v>4.4226855310657198</v>
      </c>
      <c r="T53" s="229">
        <v>4.2337245022173828</v>
      </c>
      <c r="U53" s="229">
        <v>4.7098409155875061</v>
      </c>
      <c r="V53" s="229">
        <v>5.2393010714006927</v>
      </c>
      <c r="W53" s="229">
        <v>5.2676460867118973</v>
      </c>
      <c r="X53" s="229">
        <v>5.1323794190832457</v>
      </c>
      <c r="Y53" s="229">
        <v>3.9040761197989018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9.4873077757980345E-2</v>
      </c>
      <c r="E54" s="229">
        <v>8.9785803272995415E-2</v>
      </c>
      <c r="F54" s="229">
        <v>3.5348593712491529E-2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4.8666190101020756</v>
      </c>
      <c r="M54" s="229">
        <v>5.721491866535894</v>
      </c>
      <c r="N54" s="229">
        <v>5.0590940915226836</v>
      </c>
      <c r="O54" s="229">
        <v>4.8577764997796384</v>
      </c>
      <c r="P54" s="229">
        <v>4.3545063697055966</v>
      </c>
      <c r="Q54" s="229">
        <v>4.431127792586639</v>
      </c>
      <c r="R54" s="229">
        <v>4.3035363941750129</v>
      </c>
      <c r="S54" s="229">
        <v>4.4959760541158076</v>
      </c>
      <c r="T54" s="229">
        <v>5.02568747724668</v>
      </c>
      <c r="U54" s="229">
        <v>4.1378422951202669</v>
      </c>
      <c r="V54" s="229">
        <v>3.6251645701571809</v>
      </c>
      <c r="W54" s="229">
        <v>4.8844998747990296</v>
      </c>
      <c r="X54" s="229">
        <v>5.000269914957201</v>
      </c>
      <c r="Y54" s="229">
        <v>4.4887067307970394</v>
      </c>
      <c r="DA54" s="73" t="s">
        <v>1306</v>
      </c>
    </row>
    <row r="55" spans="1:105" ht="12" customHeight="1" x14ac:dyDescent="0.25">
      <c r="A55" s="64" t="s">
        <v>38</v>
      </c>
      <c r="B55" s="229">
        <v>0.63023040968354138</v>
      </c>
      <c r="C55" s="229">
        <v>0.81876739331954707</v>
      </c>
      <c r="D55" s="229">
        <v>0.84260028264028808</v>
      </c>
      <c r="E55" s="229">
        <v>1.01953094048291</v>
      </c>
      <c r="F55" s="229">
        <v>0.61627353959569542</v>
      </c>
      <c r="G55" s="229">
        <v>0.52948328967973279</v>
      </c>
      <c r="H55" s="229">
        <v>0.490135622554562</v>
      </c>
      <c r="I55" s="229">
        <v>0.87387221882370458</v>
      </c>
      <c r="J55" s="229">
        <v>0.81318708326954592</v>
      </c>
      <c r="K55" s="229">
        <v>0.59812638367673399</v>
      </c>
      <c r="L55" s="229">
        <v>0.32775573682961551</v>
      </c>
      <c r="M55" s="229">
        <v>0.4185863365333255</v>
      </c>
      <c r="N55" s="229">
        <v>0.46260765082537392</v>
      </c>
      <c r="O55" s="229">
        <v>0.40664360012412509</v>
      </c>
      <c r="P55" s="229">
        <v>0.30400574914745471</v>
      </c>
      <c r="Q55" s="229">
        <v>0.32368398536963111</v>
      </c>
      <c r="R55" s="229">
        <v>0.32139994416600243</v>
      </c>
      <c r="S55" s="229">
        <v>0.3562184308317593</v>
      </c>
      <c r="T55" s="229">
        <v>0.35822086844643047</v>
      </c>
      <c r="U55" s="229">
        <v>0.35580217347863452</v>
      </c>
      <c r="V55" s="229">
        <v>0.34163760931321091</v>
      </c>
      <c r="W55" s="229">
        <v>0.33974658336532199</v>
      </c>
      <c r="X55" s="229">
        <v>0.32638617985743901</v>
      </c>
      <c r="Y55" s="229">
        <v>0.28023848117957839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1852.8036300000001</v>
      </c>
      <c r="C59" s="279">
        <v>1726.91347</v>
      </c>
      <c r="D59" s="279">
        <v>1536.0294699999999</v>
      </c>
      <c r="E59" s="279">
        <v>1731.2971700000001</v>
      </c>
      <c r="F59" s="279">
        <v>1941.4637499999999</v>
      </c>
      <c r="G59" s="279">
        <v>1787.9676300000001</v>
      </c>
      <c r="H59" s="279">
        <v>1705.7713699999999</v>
      </c>
      <c r="I59" s="279">
        <v>1537.2906700000001</v>
      </c>
      <c r="J59" s="279">
        <v>1951.12086</v>
      </c>
      <c r="K59" s="279">
        <v>1814.25908</v>
      </c>
      <c r="L59" s="279">
        <v>1921.1757700000001</v>
      </c>
      <c r="M59" s="279">
        <v>1766.52604</v>
      </c>
      <c r="N59" s="279">
        <v>1855.41698</v>
      </c>
      <c r="O59" s="279">
        <v>1760.92299</v>
      </c>
      <c r="P59" s="279">
        <v>1989.4764600000001</v>
      </c>
      <c r="Q59" s="279">
        <v>1679.8783599999999</v>
      </c>
      <c r="R59" s="279">
        <v>1222.11934</v>
      </c>
      <c r="S59" s="279">
        <v>1957.7709600000001</v>
      </c>
      <c r="T59" s="279">
        <v>1812.7541799999999</v>
      </c>
      <c r="U59" s="279">
        <v>1807.0937699999999</v>
      </c>
      <c r="V59" s="279">
        <v>1442.193</v>
      </c>
      <c r="W59" s="279">
        <v>1907.8692000000001</v>
      </c>
      <c r="X59" s="279">
        <v>1843.46975</v>
      </c>
      <c r="Y59" s="279">
        <v>1557.33806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771.90366082821993</v>
      </c>
      <c r="C61" s="223">
        <f t="shared" si="2"/>
        <v>557.32007825084054</v>
      </c>
      <c r="D61" s="223">
        <f t="shared" si="2"/>
        <v>239.41384679553863</v>
      </c>
      <c r="E61" s="223">
        <f t="shared" si="2"/>
        <v>326.81833013347818</v>
      </c>
      <c r="F61" s="223">
        <f t="shared" si="2"/>
        <v>227.96060364283977</v>
      </c>
      <c r="G61" s="223">
        <f t="shared" si="2"/>
        <v>228.24503636621245</v>
      </c>
      <c r="H61" s="223">
        <f t="shared" si="2"/>
        <v>284.50209461498116</v>
      </c>
      <c r="I61" s="223">
        <f t="shared" si="2"/>
        <v>331.83460627953372</v>
      </c>
      <c r="J61" s="223">
        <f t="shared" si="2"/>
        <v>371.21881491389848</v>
      </c>
      <c r="K61" s="223">
        <f t="shared" si="2"/>
        <v>449.51042836225173</v>
      </c>
      <c r="L61" s="223">
        <f t="shared" si="2"/>
        <v>268.68416769826217</v>
      </c>
      <c r="M61" s="223">
        <f t="shared" si="2"/>
        <v>261.63006608480384</v>
      </c>
      <c r="N61" s="223">
        <f t="shared" si="2"/>
        <v>257.82786797297223</v>
      </c>
      <c r="O61" s="223">
        <f t="shared" si="2"/>
        <v>271.9332099031451</v>
      </c>
      <c r="P61" s="223">
        <f t="shared" si="2"/>
        <v>242.17177368017025</v>
      </c>
      <c r="Q61" s="223">
        <f t="shared" si="2"/>
        <v>271.96840943123141</v>
      </c>
      <c r="R61" s="223">
        <f t="shared" si="2"/>
        <v>274.22153935953588</v>
      </c>
      <c r="S61" s="223">
        <f t="shared" si="2"/>
        <v>330.49159000736881</v>
      </c>
      <c r="T61" s="223">
        <f t="shared" si="2"/>
        <v>317.34334766507891</v>
      </c>
      <c r="U61" s="223">
        <f t="shared" si="2"/>
        <v>324.82107478907858</v>
      </c>
      <c r="V61" s="223">
        <f t="shared" si="2"/>
        <v>375.53067756489122</v>
      </c>
      <c r="W61" s="223">
        <f t="shared" si="2"/>
        <v>288.68452087829007</v>
      </c>
      <c r="X61" s="223">
        <f t="shared" si="2"/>
        <v>306.97766117492284</v>
      </c>
      <c r="Y61" s="223">
        <f t="shared" si="2"/>
        <v>302.74668004913701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15.07220372947682</v>
      </c>
      <c r="C66" s="260">
        <v>11.35742239859227</v>
      </c>
      <c r="D66" s="260">
        <v>5.0555218686968102</v>
      </c>
      <c r="E66" s="260">
        <v>6.256187157361186</v>
      </c>
      <c r="F66" s="260">
        <v>4.4100293465212292</v>
      </c>
      <c r="G66" s="260">
        <v>4.7794823804431399</v>
      </c>
      <c r="H66" s="260">
        <v>5.9283050647743822</v>
      </c>
      <c r="I66" s="260">
        <v>7.4300270855978718</v>
      </c>
      <c r="J66" s="260">
        <v>7.0142991905975718</v>
      </c>
      <c r="K66" s="260">
        <v>7.9900984305634193</v>
      </c>
      <c r="L66" s="260">
        <v>4.5733953305817554</v>
      </c>
      <c r="M66" s="260">
        <v>4.2495440909890219</v>
      </c>
      <c r="N66" s="260">
        <v>4.8338532411127941</v>
      </c>
      <c r="O66" s="260">
        <v>5.5107047695259483</v>
      </c>
      <c r="P66" s="260">
        <v>3.9447451746111661</v>
      </c>
      <c r="Q66" s="260">
        <v>4.7864120681006828</v>
      </c>
      <c r="R66" s="260">
        <v>4.9004815531416952</v>
      </c>
      <c r="S66" s="260">
        <v>6.6607120103532784</v>
      </c>
      <c r="T66" s="260">
        <v>6.3598979734567322</v>
      </c>
      <c r="U66" s="260">
        <v>6.9790000438425048</v>
      </c>
      <c r="V66" s="260">
        <v>9.0131669168224651</v>
      </c>
      <c r="W66" s="260">
        <v>6.4501529129415127</v>
      </c>
      <c r="X66" s="260">
        <v>6.5278526743278604</v>
      </c>
      <c r="Y66" s="260">
        <v>5.053894605134202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0</v>
      </c>
      <c r="U67" s="226">
        <v>0</v>
      </c>
      <c r="V67" s="226">
        <v>0</v>
      </c>
      <c r="W67" s="226">
        <v>0</v>
      </c>
      <c r="X67" s="226">
        <v>0</v>
      </c>
      <c r="Y67" s="226">
        <v>0</v>
      </c>
      <c r="DA67" s="69" t="s">
        <v>1317</v>
      </c>
    </row>
    <row r="68" spans="1:105" ht="12" customHeight="1" x14ac:dyDescent="0.25">
      <c r="A68" s="37" t="s">
        <v>35</v>
      </c>
      <c r="B68" s="226">
        <v>15.07220372947682</v>
      </c>
      <c r="C68" s="226">
        <v>11.35742239859227</v>
      </c>
      <c r="D68" s="226">
        <v>5.0555218686968102</v>
      </c>
      <c r="E68" s="226">
        <v>6.256187157361186</v>
      </c>
      <c r="F68" s="226">
        <v>4.4100293465212292</v>
      </c>
      <c r="G68" s="226">
        <v>4.7794823804431399</v>
      </c>
      <c r="H68" s="226">
        <v>5.9283050647743822</v>
      </c>
      <c r="I68" s="226">
        <v>7.4300270855978718</v>
      </c>
      <c r="J68" s="226">
        <v>7.0142991905975718</v>
      </c>
      <c r="K68" s="226">
        <v>7.9900984305634193</v>
      </c>
      <c r="L68" s="226">
        <v>4.5733953305817554</v>
      </c>
      <c r="M68" s="226">
        <v>4.2495440909890219</v>
      </c>
      <c r="N68" s="226">
        <v>4.8338532411127941</v>
      </c>
      <c r="O68" s="226">
        <v>5.5107047695259483</v>
      </c>
      <c r="P68" s="226">
        <v>3.9447451746111661</v>
      </c>
      <c r="Q68" s="226">
        <v>4.7864120681006828</v>
      </c>
      <c r="R68" s="226">
        <v>4.9004815531416952</v>
      </c>
      <c r="S68" s="226">
        <v>6.6607120103532784</v>
      </c>
      <c r="T68" s="226">
        <v>6.3598979734567322</v>
      </c>
      <c r="U68" s="226">
        <v>6.9790000438425048</v>
      </c>
      <c r="V68" s="226">
        <v>9.0131669168224651</v>
      </c>
      <c r="W68" s="226">
        <v>6.4501529129415127</v>
      </c>
      <c r="X68" s="226">
        <v>6.5278526743278604</v>
      </c>
      <c r="Y68" s="226">
        <v>5.053894605134202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434.49100983144359</v>
      </c>
      <c r="C72" s="261">
        <f t="shared" si="3"/>
        <v>305.88426560449142</v>
      </c>
      <c r="D72" s="261">
        <f t="shared" si="3"/>
        <v>132.4728446453974</v>
      </c>
      <c r="E72" s="261">
        <f t="shared" si="3"/>
        <v>187.05682919131101</v>
      </c>
      <c r="F72" s="261">
        <f t="shared" si="3"/>
        <v>131.8744225272809</v>
      </c>
      <c r="G72" s="261">
        <f t="shared" si="3"/>
        <v>131.14577846900519</v>
      </c>
      <c r="H72" s="261">
        <f t="shared" si="3"/>
        <v>163.60540677385589</v>
      </c>
      <c r="I72" s="261">
        <f t="shared" si="3"/>
        <v>185.42928281145191</v>
      </c>
      <c r="J72" s="261">
        <f t="shared" si="3"/>
        <v>207.4324551400839</v>
      </c>
      <c r="K72" s="261">
        <f t="shared" si="3"/>
        <v>257.10471590870043</v>
      </c>
      <c r="L72" s="261">
        <f t="shared" si="3"/>
        <v>157.82409030974819</v>
      </c>
      <c r="M72" s="261">
        <f t="shared" si="3"/>
        <v>155.28652299583931</v>
      </c>
      <c r="N72" s="261">
        <f t="shared" si="3"/>
        <v>151.66230177909429</v>
      </c>
      <c r="O72" s="261">
        <f t="shared" si="3"/>
        <v>157.9947400719758</v>
      </c>
      <c r="P72" s="261">
        <f t="shared" si="3"/>
        <v>141.73599867084889</v>
      </c>
      <c r="Q72" s="261">
        <f t="shared" si="3"/>
        <v>158.38441771370779</v>
      </c>
      <c r="R72" s="261">
        <f t="shared" si="3"/>
        <v>157.2429448515712</v>
      </c>
      <c r="S72" s="261">
        <f t="shared" si="3"/>
        <v>192.22702343721491</v>
      </c>
      <c r="T72" s="261">
        <f t="shared" si="3"/>
        <v>185.58519254079641</v>
      </c>
      <c r="U72" s="261">
        <f t="shared" si="3"/>
        <v>190.44911431670789</v>
      </c>
      <c r="V72" s="261">
        <f t="shared" si="3"/>
        <v>221.45014950993459</v>
      </c>
      <c r="W72" s="261">
        <f t="shared" si="3"/>
        <v>172.66694784242071</v>
      </c>
      <c r="X72" s="261">
        <f t="shared" si="3"/>
        <v>186.4740067289458</v>
      </c>
      <c r="Y72" s="261">
        <f t="shared" si="3"/>
        <v>183.2357138609085</v>
      </c>
      <c r="DA72" s="70"/>
    </row>
    <row r="73" spans="1:105" ht="12" customHeight="1" x14ac:dyDescent="0.25">
      <c r="A73" s="60" t="s">
        <v>1052</v>
      </c>
      <c r="B73" s="262">
        <v>434.49100983144359</v>
      </c>
      <c r="C73" s="262">
        <v>305.88426560449142</v>
      </c>
      <c r="D73" s="262">
        <v>132.4728446453974</v>
      </c>
      <c r="E73" s="262">
        <v>187.05682919131101</v>
      </c>
      <c r="F73" s="262">
        <v>131.8744225272809</v>
      </c>
      <c r="G73" s="262">
        <v>131.14577846900519</v>
      </c>
      <c r="H73" s="262">
        <v>163.60540677385589</v>
      </c>
      <c r="I73" s="262">
        <v>185.42928281145191</v>
      </c>
      <c r="J73" s="262">
        <v>207.4324551400839</v>
      </c>
      <c r="K73" s="262">
        <v>257.10471590870043</v>
      </c>
      <c r="L73" s="262">
        <v>157.82409030974819</v>
      </c>
      <c r="M73" s="262">
        <v>155.28652299583931</v>
      </c>
      <c r="N73" s="262">
        <v>151.66230177909429</v>
      </c>
      <c r="O73" s="262">
        <v>157.9947400719758</v>
      </c>
      <c r="P73" s="262">
        <v>141.73599867084889</v>
      </c>
      <c r="Q73" s="262">
        <v>158.38441771370779</v>
      </c>
      <c r="R73" s="262">
        <v>157.2429448515712</v>
      </c>
      <c r="S73" s="262">
        <v>192.22702343721491</v>
      </c>
      <c r="T73" s="262">
        <v>185.58519254079641</v>
      </c>
      <c r="U73" s="262">
        <v>190.44911431670789</v>
      </c>
      <c r="V73" s="262">
        <v>221.45014950993459</v>
      </c>
      <c r="W73" s="262">
        <v>172.66694784242071</v>
      </c>
      <c r="X73" s="262">
        <v>186.4740067289458</v>
      </c>
      <c r="Y73" s="262">
        <v>183.2357138609085</v>
      </c>
      <c r="DA73" s="72" t="s">
        <v>1322</v>
      </c>
    </row>
    <row r="74" spans="1:105" ht="12" customHeight="1" x14ac:dyDescent="0.25">
      <c r="A74" s="64" t="s">
        <v>28</v>
      </c>
      <c r="B74" s="229">
        <v>376.90439454970988</v>
      </c>
      <c r="C74" s="229">
        <v>248.9450941944834</v>
      </c>
      <c r="D74" s="229">
        <v>109.0921432275413</v>
      </c>
      <c r="E74" s="229">
        <v>161.22244591062349</v>
      </c>
      <c r="F74" s="229">
        <v>105.1888063521825</v>
      </c>
      <c r="G74" s="229">
        <v>103.05685796863899</v>
      </c>
      <c r="H74" s="229">
        <v>136.9207111975216</v>
      </c>
      <c r="I74" s="229">
        <v>139.31561402322029</v>
      </c>
      <c r="J74" s="229">
        <v>166.5347171067871</v>
      </c>
      <c r="K74" s="229">
        <v>225.85425314616839</v>
      </c>
      <c r="L74" s="229">
        <v>64.245407765891699</v>
      </c>
      <c r="M74" s="229">
        <v>59.766119997040207</v>
      </c>
      <c r="N74" s="229">
        <v>57.112918099774568</v>
      </c>
      <c r="O74" s="229">
        <v>63.636293362244253</v>
      </c>
      <c r="P74" s="229">
        <v>55.155992285796678</v>
      </c>
      <c r="Q74" s="229">
        <v>62.670472120563851</v>
      </c>
      <c r="R74" s="229">
        <v>73.619637006573242</v>
      </c>
      <c r="S74" s="229">
        <v>98.174944127459426</v>
      </c>
      <c r="T74" s="229">
        <v>88.593224803341386</v>
      </c>
      <c r="U74" s="229">
        <v>80.655834825296594</v>
      </c>
      <c r="V74" s="229">
        <v>83.766042239474771</v>
      </c>
      <c r="W74" s="229">
        <v>60.381024705686038</v>
      </c>
      <c r="X74" s="229">
        <v>57.30075948067045</v>
      </c>
      <c r="Y74" s="229">
        <v>75.995253559474307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0.57761438847404467</v>
      </c>
      <c r="Q76" s="229">
        <v>0.46309634643207809</v>
      </c>
      <c r="R76" s="229">
        <v>0.76827065546879358</v>
      </c>
      <c r="S76" s="229">
        <v>1.6400402254027691</v>
      </c>
      <c r="T76" s="229">
        <v>1.3148569791615681</v>
      </c>
      <c r="U76" s="229">
        <v>1.3612926890457979</v>
      </c>
      <c r="V76" s="229">
        <v>0.99727488799342157</v>
      </c>
      <c r="W76" s="229">
        <v>0.89632356018845549</v>
      </c>
      <c r="X76" s="229">
        <v>0.5591056728895335</v>
      </c>
      <c r="Y76" s="229">
        <v>1.036702054315495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1326</v>
      </c>
    </row>
    <row r="78" spans="1:105" ht="12" customHeight="1" x14ac:dyDescent="0.25">
      <c r="A78" s="64" t="s">
        <v>32</v>
      </c>
      <c r="B78" s="229">
        <v>15.141422075040021</v>
      </c>
      <c r="C78" s="229">
        <v>6.2687027458688664</v>
      </c>
      <c r="D78" s="229">
        <v>2.0564567503001192</v>
      </c>
      <c r="E78" s="229">
        <v>2.055660401260949</v>
      </c>
      <c r="F78" s="229">
        <v>14.41077562393775</v>
      </c>
      <c r="G78" s="229">
        <v>13.22809843102838</v>
      </c>
      <c r="H78" s="229">
        <v>6.4585265535755809</v>
      </c>
      <c r="I78" s="229">
        <v>9.36128964471453</v>
      </c>
      <c r="J78" s="229">
        <v>10.873219321495171</v>
      </c>
      <c r="K78" s="229">
        <v>7.24370904437255</v>
      </c>
      <c r="L78" s="229">
        <v>5.275841459179591</v>
      </c>
      <c r="M78" s="229">
        <v>2.180046846650129</v>
      </c>
      <c r="N78" s="229">
        <v>1.134235390671525</v>
      </c>
      <c r="O78" s="229">
        <v>0.21142987847806571</v>
      </c>
      <c r="P78" s="229">
        <v>0.21298182247969111</v>
      </c>
      <c r="Q78" s="229">
        <v>0.51227492048915335</v>
      </c>
      <c r="R78" s="229">
        <v>0.56656374087801364</v>
      </c>
      <c r="S78" s="229">
        <v>0.5183350138133288</v>
      </c>
      <c r="T78" s="229">
        <v>0.24241140915982881</v>
      </c>
      <c r="U78" s="229">
        <v>0</v>
      </c>
      <c r="V78" s="229">
        <v>0.27581462343174268</v>
      </c>
      <c r="W78" s="229">
        <v>0.39660024104587821</v>
      </c>
      <c r="X78" s="229">
        <v>0.41231433131481859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35.505984427264757</v>
      </c>
      <c r="M79" s="229">
        <v>33.395849800512543</v>
      </c>
      <c r="N79" s="229">
        <v>30.94170018290033</v>
      </c>
      <c r="O79" s="229">
        <v>25.473473537049539</v>
      </c>
      <c r="P79" s="229">
        <v>25.21253507723041</v>
      </c>
      <c r="Q79" s="229">
        <v>20.0083702222516</v>
      </c>
      <c r="R79" s="229">
        <v>4.8541276809613558</v>
      </c>
      <c r="S79" s="229">
        <v>14.01859489267315</v>
      </c>
      <c r="T79" s="229">
        <v>18.294318255652531</v>
      </c>
      <c r="U79" s="229">
        <v>30.165369852983549</v>
      </c>
      <c r="V79" s="229">
        <v>47.870514503657063</v>
      </c>
      <c r="W79" s="229">
        <v>40.508524552734272</v>
      </c>
      <c r="X79" s="229">
        <v>51.880647367940128</v>
      </c>
      <c r="Y79" s="229">
        <v>37.997050516453292</v>
      </c>
      <c r="DA79" s="73" t="s">
        <v>1328</v>
      </c>
    </row>
    <row r="80" spans="1:105" ht="12" customHeight="1" x14ac:dyDescent="0.25">
      <c r="A80" s="64" t="s">
        <v>35</v>
      </c>
      <c r="B80" s="229">
        <v>36.031022850459657</v>
      </c>
      <c r="C80" s="229">
        <v>41.764152661201308</v>
      </c>
      <c r="D80" s="229">
        <v>17.646104968405918</v>
      </c>
      <c r="E80" s="229">
        <v>19.308394013396519</v>
      </c>
      <c r="F80" s="229">
        <v>10.91720589769702</v>
      </c>
      <c r="G80" s="229">
        <v>13.72304802872342</v>
      </c>
      <c r="H80" s="229">
        <v>18.794013307598121</v>
      </c>
      <c r="I80" s="229">
        <v>32.236766348535163</v>
      </c>
      <c r="J80" s="229">
        <v>24.987498059912522</v>
      </c>
      <c r="K80" s="229">
        <v>20.58376163800656</v>
      </c>
      <c r="L80" s="229">
        <v>19.71497298953782</v>
      </c>
      <c r="M80" s="229">
        <v>19.57390865207341</v>
      </c>
      <c r="N80" s="229">
        <v>25.390860936914521</v>
      </c>
      <c r="O80" s="229">
        <v>29.320692238487549</v>
      </c>
      <c r="P80" s="229">
        <v>24.130305440155929</v>
      </c>
      <c r="Q80" s="229">
        <v>30.366356421189831</v>
      </c>
      <c r="R80" s="229">
        <v>30.721421378979421</v>
      </c>
      <c r="S80" s="229">
        <v>37.134401522873453</v>
      </c>
      <c r="T80" s="229">
        <v>33.957536819136507</v>
      </c>
      <c r="U80" s="229">
        <v>40.052577849060171</v>
      </c>
      <c r="V80" s="229">
        <v>50.389436325772557</v>
      </c>
      <c r="W80" s="229">
        <v>35.388016620957508</v>
      </c>
      <c r="X80" s="229">
        <v>37.451756647723784</v>
      </c>
      <c r="Y80" s="229">
        <v>30.70258548607546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0.37223077307917091</v>
      </c>
      <c r="E81" s="229">
        <v>0.36181917418103621</v>
      </c>
      <c r="F81" s="229">
        <v>7.3647706734033522E-2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30.994476099970139</v>
      </c>
      <c r="M81" s="229">
        <v>37.618420929848</v>
      </c>
      <c r="N81" s="229">
        <v>33.975811515752532</v>
      </c>
      <c r="O81" s="229">
        <v>36.313088892978357</v>
      </c>
      <c r="P81" s="229">
        <v>34.068134991381413</v>
      </c>
      <c r="Q81" s="229">
        <v>41.343777132172427</v>
      </c>
      <c r="R81" s="229">
        <v>43.466710777963101</v>
      </c>
      <c r="S81" s="229">
        <v>37.749774171832193</v>
      </c>
      <c r="T81" s="229">
        <v>40.309653464861839</v>
      </c>
      <c r="U81" s="229">
        <v>35.188290564961683</v>
      </c>
      <c r="V81" s="229">
        <v>34.865337339651347</v>
      </c>
      <c r="W81" s="229">
        <v>32.814042536093943</v>
      </c>
      <c r="X81" s="229">
        <v>36.487733414955109</v>
      </c>
      <c r="Y81" s="229">
        <v>35.300260009099723</v>
      </c>
      <c r="DA81" s="73" t="s">
        <v>1330</v>
      </c>
    </row>
    <row r="82" spans="1:105" ht="12" customHeight="1" x14ac:dyDescent="0.25">
      <c r="A82" s="64" t="s">
        <v>38</v>
      </c>
      <c r="B82" s="229">
        <v>6.4141703562340879</v>
      </c>
      <c r="C82" s="229">
        <v>8.9063160029377801</v>
      </c>
      <c r="D82" s="229">
        <v>3.3059089260708618</v>
      </c>
      <c r="E82" s="229">
        <v>4.1085096918489139</v>
      </c>
      <c r="F82" s="229">
        <v>1.2839869467296401</v>
      </c>
      <c r="G82" s="229">
        <v>1.137774040614389</v>
      </c>
      <c r="H82" s="229">
        <v>1.4321557151606099</v>
      </c>
      <c r="I82" s="229">
        <v>4.5156127949819052</v>
      </c>
      <c r="J82" s="229">
        <v>5.0370206518891534</v>
      </c>
      <c r="K82" s="229">
        <v>3.4229920801528659</v>
      </c>
      <c r="L82" s="229">
        <v>2.0874075679042212</v>
      </c>
      <c r="M82" s="229">
        <v>2.7521767697150441</v>
      </c>
      <c r="N82" s="229">
        <v>3.1067756530808719</v>
      </c>
      <c r="O82" s="229">
        <v>3.039762162738024</v>
      </c>
      <c r="P82" s="229">
        <v>2.37843466533079</v>
      </c>
      <c r="Q82" s="229">
        <v>3.020070550608867</v>
      </c>
      <c r="R82" s="229">
        <v>3.2462136107472621</v>
      </c>
      <c r="S82" s="229">
        <v>2.9909334831606209</v>
      </c>
      <c r="T82" s="229">
        <v>2.8731908094827041</v>
      </c>
      <c r="U82" s="229">
        <v>3.0257485353600688</v>
      </c>
      <c r="V82" s="229">
        <v>3.2857295899536672</v>
      </c>
      <c r="W82" s="229">
        <v>2.2824156257145889</v>
      </c>
      <c r="X82" s="229">
        <v>2.3816898134519522</v>
      </c>
      <c r="Y82" s="229">
        <v>2.20386223549021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296.63715831175381</v>
      </c>
      <c r="C85" s="261">
        <v>221.1788352673581</v>
      </c>
      <c r="D85" s="261">
        <v>93.549669108394539</v>
      </c>
      <c r="E85" s="261">
        <v>122.6776125116766</v>
      </c>
      <c r="F85" s="261">
        <v>84.039514817412353</v>
      </c>
      <c r="G85" s="261">
        <v>84.298567266612579</v>
      </c>
      <c r="H85" s="261">
        <v>104.990648943428</v>
      </c>
      <c r="I85" s="261">
        <v>126.92967341999331</v>
      </c>
      <c r="J85" s="261">
        <v>144.6807327880376</v>
      </c>
      <c r="K85" s="261">
        <v>170.16059994563031</v>
      </c>
      <c r="L85" s="261">
        <v>97.878037229760906</v>
      </c>
      <c r="M85" s="261">
        <v>94.068558298802685</v>
      </c>
      <c r="N85" s="261">
        <v>92.73358859859367</v>
      </c>
      <c r="O85" s="261">
        <v>98.919364126601693</v>
      </c>
      <c r="P85" s="261">
        <v>89.04183171493716</v>
      </c>
      <c r="Q85" s="261">
        <v>100.0316856454217</v>
      </c>
      <c r="R85" s="261">
        <v>103.1757179717614</v>
      </c>
      <c r="S85" s="261">
        <v>119.95558366111889</v>
      </c>
      <c r="T85" s="261">
        <v>114.1718926451403</v>
      </c>
      <c r="U85" s="261">
        <v>115.2993008614437</v>
      </c>
      <c r="V85" s="261">
        <v>129.89245680553421</v>
      </c>
      <c r="W85" s="261">
        <v>98.342346396891557</v>
      </c>
      <c r="X85" s="261">
        <v>102.02621350702179</v>
      </c>
      <c r="Y85" s="261">
        <v>104.0972202704931</v>
      </c>
      <c r="DA85" s="70" t="s">
        <v>1334</v>
      </c>
    </row>
    <row r="86" spans="1:105" ht="12" customHeight="1" x14ac:dyDescent="0.25">
      <c r="A86" s="60" t="s">
        <v>1012</v>
      </c>
      <c r="B86" s="262">
        <v>296.63715831175381</v>
      </c>
      <c r="C86" s="262">
        <v>221.1788352673581</v>
      </c>
      <c r="D86" s="262">
        <v>93.549669108394539</v>
      </c>
      <c r="E86" s="262">
        <v>122.6776125116766</v>
      </c>
      <c r="F86" s="262">
        <v>84.039514817412353</v>
      </c>
      <c r="G86" s="262">
        <v>84.298567266612579</v>
      </c>
      <c r="H86" s="262">
        <v>104.990648943428</v>
      </c>
      <c r="I86" s="262">
        <v>126.92967341999331</v>
      </c>
      <c r="J86" s="262">
        <v>144.6807327880376</v>
      </c>
      <c r="K86" s="262">
        <v>170.16059994563031</v>
      </c>
      <c r="L86" s="262">
        <v>97.878037229760906</v>
      </c>
      <c r="M86" s="262">
        <v>94.068558298802685</v>
      </c>
      <c r="N86" s="262">
        <v>92.73358859859367</v>
      </c>
      <c r="O86" s="262">
        <v>98.919364126601693</v>
      </c>
      <c r="P86" s="262">
        <v>89.04183171493716</v>
      </c>
      <c r="Q86" s="262">
        <v>100.0316856454217</v>
      </c>
      <c r="R86" s="262">
        <v>103.1757179717614</v>
      </c>
      <c r="S86" s="262">
        <v>119.95558366111889</v>
      </c>
      <c r="T86" s="262">
        <v>114.1718926451403</v>
      </c>
      <c r="U86" s="262">
        <v>115.2993008614437</v>
      </c>
      <c r="V86" s="262">
        <v>129.89245680553421</v>
      </c>
      <c r="W86" s="262">
        <v>98.342346396891557</v>
      </c>
      <c r="X86" s="262">
        <v>102.02621350702179</v>
      </c>
      <c r="Y86" s="262">
        <v>104.0972202704931</v>
      </c>
      <c r="DA86" s="72" t="s">
        <v>1335</v>
      </c>
    </row>
    <row r="87" spans="1:105" ht="12" customHeight="1" x14ac:dyDescent="0.25">
      <c r="A87" s="59" t="s">
        <v>28</v>
      </c>
      <c r="B87" s="230">
        <v>261.17705571621502</v>
      </c>
      <c r="C87" s="230">
        <v>185.40563719741749</v>
      </c>
      <c r="D87" s="230">
        <v>79.238769214319547</v>
      </c>
      <c r="E87" s="230">
        <v>108.3233684438482</v>
      </c>
      <c r="F87" s="230">
        <v>67.730875039666358</v>
      </c>
      <c r="G87" s="230">
        <v>66.823158404375064</v>
      </c>
      <c r="H87" s="230">
        <v>88.642203498902532</v>
      </c>
      <c r="I87" s="230">
        <v>97.744329594680977</v>
      </c>
      <c r="J87" s="230">
        <v>119.0459901755534</v>
      </c>
      <c r="K87" s="230">
        <v>151.49493087487241</v>
      </c>
      <c r="L87" s="230">
        <v>70.46706210879529</v>
      </c>
      <c r="M87" s="230">
        <v>68.965990390023279</v>
      </c>
      <c r="N87" s="230">
        <v>63.323907041450369</v>
      </c>
      <c r="O87" s="230">
        <v>67.564331135069651</v>
      </c>
      <c r="P87" s="230">
        <v>61.330932579026772</v>
      </c>
      <c r="Q87" s="230">
        <v>66.683185577750251</v>
      </c>
      <c r="R87" s="230">
        <v>71.877877773412834</v>
      </c>
      <c r="S87" s="230">
        <v>85.668349249561572</v>
      </c>
      <c r="T87" s="230">
        <v>81.500416616505191</v>
      </c>
      <c r="U87" s="230">
        <v>76.182385613759834</v>
      </c>
      <c r="V87" s="230">
        <v>80.341815452124735</v>
      </c>
      <c r="W87" s="230">
        <v>61.177533749523718</v>
      </c>
      <c r="X87" s="230">
        <v>61.073329796960621</v>
      </c>
      <c r="Y87" s="230">
        <v>73.429510800621642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0.64228069604143301</v>
      </c>
      <c r="Q88" s="295">
        <v>0.49274783745207512</v>
      </c>
      <c r="R88" s="295">
        <v>0.75009422099914946</v>
      </c>
      <c r="S88" s="295">
        <v>1.4311140185700051</v>
      </c>
      <c r="T88" s="295">
        <v>1.209589015758973</v>
      </c>
      <c r="U88" s="295">
        <v>1.2857907279084151</v>
      </c>
      <c r="V88" s="295">
        <v>0.95650782661005229</v>
      </c>
      <c r="W88" s="295">
        <v>0.9081473049058526</v>
      </c>
      <c r="X88" s="295">
        <v>0.5959161006103737</v>
      </c>
      <c r="Y88" s="295">
        <v>1.0017010422211541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0</v>
      </c>
      <c r="U89" s="295">
        <v>0</v>
      </c>
      <c r="V89" s="295">
        <v>0</v>
      </c>
      <c r="W89" s="295">
        <v>0</v>
      </c>
      <c r="X89" s="295">
        <v>0</v>
      </c>
      <c r="Y89" s="295">
        <v>0</v>
      </c>
      <c r="DA89" s="122" t="s">
        <v>1338</v>
      </c>
    </row>
    <row r="90" spans="1:105" ht="12" customHeight="1" x14ac:dyDescent="0.25">
      <c r="A90" s="59" t="s">
        <v>32</v>
      </c>
      <c r="B90" s="295">
        <v>10.49229484745072</v>
      </c>
      <c r="C90" s="295">
        <v>4.6687115115071558</v>
      </c>
      <c r="D90" s="295">
        <v>1.493701535374383</v>
      </c>
      <c r="E90" s="295">
        <v>1.3811728124051841</v>
      </c>
      <c r="F90" s="295">
        <v>9.2790713846649435</v>
      </c>
      <c r="G90" s="295">
        <v>8.5772391500065517</v>
      </c>
      <c r="H90" s="295">
        <v>4.1812375940644042</v>
      </c>
      <c r="I90" s="295">
        <v>6.5679140624664134</v>
      </c>
      <c r="J90" s="295">
        <v>7.7726325357933321</v>
      </c>
      <c r="K90" s="295">
        <v>4.8588201712752408</v>
      </c>
      <c r="L90" s="295">
        <v>5.7867645440884292</v>
      </c>
      <c r="M90" s="295">
        <v>2.515624067336462</v>
      </c>
      <c r="N90" s="295">
        <v>1.2575826771192471</v>
      </c>
      <c r="O90" s="295">
        <v>0.2244806786596249</v>
      </c>
      <c r="P90" s="295">
        <v>0.23682601388759519</v>
      </c>
      <c r="Q90" s="295">
        <v>0.54507525528272838</v>
      </c>
      <c r="R90" s="295">
        <v>0.55315946904276858</v>
      </c>
      <c r="S90" s="295">
        <v>0.4523038478533401</v>
      </c>
      <c r="T90" s="295">
        <v>0.22300385704409981</v>
      </c>
      <c r="U90" s="295">
        <v>0</v>
      </c>
      <c r="V90" s="295">
        <v>0.26453974644522138</v>
      </c>
      <c r="W90" s="295">
        <v>0.40183194554776458</v>
      </c>
      <c r="X90" s="295">
        <v>0.43946030322508678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24.967807748088141</v>
      </c>
      <c r="C91" s="295">
        <v>31.104486558433429</v>
      </c>
      <c r="D91" s="295">
        <v>12.81719835870061</v>
      </c>
      <c r="E91" s="295">
        <v>12.973071255423269</v>
      </c>
      <c r="F91" s="295">
        <v>7.0295683930810506</v>
      </c>
      <c r="G91" s="295">
        <v>8.8981697122309686</v>
      </c>
      <c r="H91" s="295">
        <v>12.16720785046105</v>
      </c>
      <c r="I91" s="295">
        <v>22.617429762845958</v>
      </c>
      <c r="J91" s="295">
        <v>17.862110076690868</v>
      </c>
      <c r="K91" s="295">
        <v>13.806848899482659</v>
      </c>
      <c r="L91" s="295">
        <v>21.624210576877179</v>
      </c>
      <c r="M91" s="295">
        <v>22.586943841442949</v>
      </c>
      <c r="N91" s="295">
        <v>28.152098880024049</v>
      </c>
      <c r="O91" s="295">
        <v>31.1305523128724</v>
      </c>
      <c r="P91" s="295">
        <v>26.831792425981359</v>
      </c>
      <c r="Q91" s="295">
        <v>32.310676974936619</v>
      </c>
      <c r="R91" s="295">
        <v>29.994586508306639</v>
      </c>
      <c r="S91" s="295">
        <v>32.403816545133999</v>
      </c>
      <c r="T91" s="295">
        <v>31.238883155831989</v>
      </c>
      <c r="U91" s="295">
        <v>37.83112451977545</v>
      </c>
      <c r="V91" s="295">
        <v>48.329593780354223</v>
      </c>
      <c r="W91" s="295">
        <v>35.854833396914223</v>
      </c>
      <c r="X91" s="295">
        <v>39.91750730622573</v>
      </c>
      <c r="Y91" s="295">
        <v>29.66600842765029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25.703288955545737</v>
      </c>
      <c r="C93" s="261">
        <f t="shared" si="4"/>
        <v>18.899554980398772</v>
      </c>
      <c r="D93" s="261">
        <f t="shared" si="4"/>
        <v>8.3358111730498727</v>
      </c>
      <c r="E93" s="261">
        <f t="shared" si="4"/>
        <v>10.827701273129392</v>
      </c>
      <c r="F93" s="261">
        <f t="shared" si="4"/>
        <v>7.6366369516252934</v>
      </c>
      <c r="G93" s="261">
        <f t="shared" si="4"/>
        <v>8.0212082501515241</v>
      </c>
      <c r="H93" s="261">
        <f t="shared" si="4"/>
        <v>9.9777338329229011</v>
      </c>
      <c r="I93" s="261">
        <f t="shared" si="4"/>
        <v>12.045622962490611</v>
      </c>
      <c r="J93" s="261">
        <f t="shared" si="4"/>
        <v>12.091327795179419</v>
      </c>
      <c r="K93" s="261">
        <f t="shared" si="4"/>
        <v>14.255014077357549</v>
      </c>
      <c r="L93" s="261">
        <f t="shared" si="4"/>
        <v>8.4086448281712762</v>
      </c>
      <c r="M93" s="261">
        <f t="shared" si="4"/>
        <v>8.025440699172826</v>
      </c>
      <c r="N93" s="261">
        <f t="shared" si="4"/>
        <v>8.5981243541714907</v>
      </c>
      <c r="O93" s="261">
        <f t="shared" si="4"/>
        <v>9.5084009350416459</v>
      </c>
      <c r="P93" s="261">
        <f t="shared" si="4"/>
        <v>7.4491981197730439</v>
      </c>
      <c r="Q93" s="261">
        <f t="shared" si="4"/>
        <v>8.7658940040011863</v>
      </c>
      <c r="R93" s="261">
        <f t="shared" si="4"/>
        <v>8.9023949830615852</v>
      </c>
      <c r="S93" s="261">
        <f t="shared" si="4"/>
        <v>11.648270898681757</v>
      </c>
      <c r="T93" s="261">
        <f t="shared" si="4"/>
        <v>11.226364505685481</v>
      </c>
      <c r="U93" s="261">
        <f t="shared" si="4"/>
        <v>12.093659567084483</v>
      </c>
      <c r="V93" s="261">
        <f t="shared" si="4"/>
        <v>15.174904332599962</v>
      </c>
      <c r="W93" s="261">
        <f t="shared" si="4"/>
        <v>11.225073726036245</v>
      </c>
      <c r="X93" s="261">
        <f t="shared" si="4"/>
        <v>11.949588264627369</v>
      </c>
      <c r="Y93" s="261">
        <f t="shared" si="4"/>
        <v>10.359851312601243</v>
      </c>
      <c r="DA93" s="70"/>
    </row>
    <row r="94" spans="1:105" ht="12" customHeight="1" x14ac:dyDescent="0.25">
      <c r="A94" s="60" t="s">
        <v>1022</v>
      </c>
      <c r="B94" s="262">
        <v>16.17317218217471</v>
      </c>
      <c r="C94" s="262">
        <v>12.19029586021921</v>
      </c>
      <c r="D94" s="262">
        <v>5.430154553684968</v>
      </c>
      <c r="E94" s="262">
        <v>6.7248006719379392</v>
      </c>
      <c r="F94" s="262">
        <v>4.7441061105535471</v>
      </c>
      <c r="G94" s="262">
        <v>5.1446594727001136</v>
      </c>
      <c r="H94" s="262">
        <v>6.3892162433079136</v>
      </c>
      <c r="I94" s="262">
        <v>7.9784209297462976</v>
      </c>
      <c r="J94" s="262">
        <v>7.5415086381870831</v>
      </c>
      <c r="K94" s="262">
        <v>8.6156845857189435</v>
      </c>
      <c r="L94" s="262">
        <v>4.9469345136438276</v>
      </c>
      <c r="M94" s="262">
        <v>4.6193893333339204</v>
      </c>
      <c r="N94" s="262">
        <v>5.2715665811263852</v>
      </c>
      <c r="O94" s="262">
        <v>6.0429475921785647</v>
      </c>
      <c r="P94" s="262">
        <v>4.3403636726631589</v>
      </c>
      <c r="Q94" s="262">
        <v>5.2918934798486266</v>
      </c>
      <c r="R94" s="262">
        <v>5.4534315009274934</v>
      </c>
      <c r="S94" s="262">
        <v>7.4319673644271074</v>
      </c>
      <c r="T94" s="262">
        <v>7.155742752180239</v>
      </c>
      <c r="U94" s="262">
        <v>7.9163526545031946</v>
      </c>
      <c r="V94" s="262">
        <v>10.31762135883055</v>
      </c>
      <c r="W94" s="262">
        <v>7.4378004830796129</v>
      </c>
      <c r="X94" s="262">
        <v>7.8594712792042571</v>
      </c>
      <c r="Y94" s="262">
        <v>6.3407629755976744</v>
      </c>
      <c r="DA94" s="72" t="s">
        <v>1342</v>
      </c>
    </row>
    <row r="95" spans="1:105" ht="12" customHeight="1" x14ac:dyDescent="0.25">
      <c r="A95" s="60" t="s">
        <v>1024</v>
      </c>
      <c r="B95" s="262">
        <v>9.530116773371029</v>
      </c>
      <c r="C95" s="262">
        <v>6.7092591201795617</v>
      </c>
      <c r="D95" s="262">
        <v>2.9056566193649052</v>
      </c>
      <c r="E95" s="262">
        <v>4.1029006011914539</v>
      </c>
      <c r="F95" s="262">
        <v>2.8925308410717459</v>
      </c>
      <c r="G95" s="262">
        <v>2.87654877745141</v>
      </c>
      <c r="H95" s="262">
        <v>3.588517589614987</v>
      </c>
      <c r="I95" s="262">
        <v>4.0672020327443139</v>
      </c>
      <c r="J95" s="262">
        <v>4.5498191569923359</v>
      </c>
      <c r="K95" s="262">
        <v>5.6393294916386054</v>
      </c>
      <c r="L95" s="262">
        <v>3.461710314527449</v>
      </c>
      <c r="M95" s="262">
        <v>3.406051365838906</v>
      </c>
      <c r="N95" s="262">
        <v>3.326557773045105</v>
      </c>
      <c r="O95" s="262">
        <v>3.4654533428630812</v>
      </c>
      <c r="P95" s="262">
        <v>3.108834447109885</v>
      </c>
      <c r="Q95" s="262">
        <v>3.4740005241525589</v>
      </c>
      <c r="R95" s="262">
        <v>3.4489634821340922</v>
      </c>
      <c r="S95" s="262">
        <v>4.2163035342546493</v>
      </c>
      <c r="T95" s="262">
        <v>4.0706217535052431</v>
      </c>
      <c r="U95" s="262">
        <v>4.1773069125812894</v>
      </c>
      <c r="V95" s="262">
        <v>4.8572829737694114</v>
      </c>
      <c r="W95" s="262">
        <v>3.787273242956632</v>
      </c>
      <c r="X95" s="262">
        <v>4.090116985423113</v>
      </c>
      <c r="Y95" s="262">
        <v>4.0190883370035682</v>
      </c>
      <c r="DA95" s="72" t="s">
        <v>1343</v>
      </c>
    </row>
    <row r="96" spans="1:105" ht="12" customHeight="1" x14ac:dyDescent="0.25">
      <c r="A96" s="64" t="s">
        <v>28</v>
      </c>
      <c r="B96" s="229">
        <v>8.2670131514318346</v>
      </c>
      <c r="C96" s="229">
        <v>5.4603565186576679</v>
      </c>
      <c r="D96" s="229">
        <v>2.392824800722833</v>
      </c>
      <c r="E96" s="229">
        <v>3.5362497756001772</v>
      </c>
      <c r="F96" s="229">
        <v>2.307209090877866</v>
      </c>
      <c r="G96" s="229">
        <v>2.2604469793721509</v>
      </c>
      <c r="H96" s="229">
        <v>3.0032160318152541</v>
      </c>
      <c r="I96" s="229">
        <v>3.0557457805864399</v>
      </c>
      <c r="J96" s="229">
        <v>3.6527690215355388</v>
      </c>
      <c r="K96" s="229">
        <v>4.9538824913327772</v>
      </c>
      <c r="L96" s="229">
        <v>1.409157437801321</v>
      </c>
      <c r="M96" s="229">
        <v>1.310908833036754</v>
      </c>
      <c r="N96" s="229">
        <v>1.252713557801761</v>
      </c>
      <c r="O96" s="229">
        <v>1.3957971351396981</v>
      </c>
      <c r="P96" s="229">
        <v>1.209790387696887</v>
      </c>
      <c r="Q96" s="229">
        <v>1.374612832111225</v>
      </c>
      <c r="R96" s="229">
        <v>1.614771587007082</v>
      </c>
      <c r="S96" s="229">
        <v>2.1533671827107028</v>
      </c>
      <c r="T96" s="229">
        <v>1.943201950330095</v>
      </c>
      <c r="U96" s="229">
        <v>1.7691034036285249</v>
      </c>
      <c r="V96" s="229">
        <v>1.8373226283669639</v>
      </c>
      <c r="W96" s="229">
        <v>1.3243961401277879</v>
      </c>
      <c r="X96" s="229">
        <v>1.2568336667437241</v>
      </c>
      <c r="Y96" s="229">
        <v>1.666878311071829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1.2669381983927461E-2</v>
      </c>
      <c r="Q98" s="229">
        <v>1.015754563145347E-2</v>
      </c>
      <c r="R98" s="229">
        <v>1.685123257904067E-2</v>
      </c>
      <c r="S98" s="229">
        <v>3.5972608195455051E-2</v>
      </c>
      <c r="T98" s="229">
        <v>2.8840045635358001E-2</v>
      </c>
      <c r="U98" s="229">
        <v>2.9858565530217891E-2</v>
      </c>
      <c r="V98" s="229">
        <v>2.1874206652549279E-2</v>
      </c>
      <c r="W98" s="229">
        <v>1.9659942327997629E-2</v>
      </c>
      <c r="X98" s="229">
        <v>1.226341220122947E-2</v>
      </c>
      <c r="Y98" s="229">
        <v>2.2739001298676141E-2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DA99" s="73" t="s">
        <v>1347</v>
      </c>
    </row>
    <row r="100" spans="1:105" ht="12" customHeight="1" x14ac:dyDescent="0.25">
      <c r="A100" s="64" t="s">
        <v>32</v>
      </c>
      <c r="B100" s="229">
        <v>0.33211163689211609</v>
      </c>
      <c r="C100" s="229">
        <v>0.1374975956553347</v>
      </c>
      <c r="D100" s="229">
        <v>4.5106279592183489E-2</v>
      </c>
      <c r="E100" s="229">
        <v>4.5088812488920313E-2</v>
      </c>
      <c r="F100" s="229">
        <v>0.31608565282916617</v>
      </c>
      <c r="G100" s="229">
        <v>0.29014483587647161</v>
      </c>
      <c r="H100" s="229">
        <v>0.14166118710573711</v>
      </c>
      <c r="I100" s="229">
        <v>0.20533033237693041</v>
      </c>
      <c r="J100" s="229">
        <v>0.2384929664632707</v>
      </c>
      <c r="K100" s="229">
        <v>0.15888336352914431</v>
      </c>
      <c r="L100" s="229">
        <v>0.1157201968419993</v>
      </c>
      <c r="M100" s="229">
        <v>4.7817102195175223E-2</v>
      </c>
      <c r="N100" s="229">
        <v>2.487829546987207E-2</v>
      </c>
      <c r="O100" s="229">
        <v>4.6374985573517198E-3</v>
      </c>
      <c r="P100" s="229">
        <v>4.671538864807011E-3</v>
      </c>
      <c r="Q100" s="229">
        <v>1.1236227452036181E-2</v>
      </c>
      <c r="R100" s="229">
        <v>1.242699730938057E-2</v>
      </c>
      <c r="S100" s="229">
        <v>1.136914941297462E-2</v>
      </c>
      <c r="T100" s="229">
        <v>5.3170468069910423E-3</v>
      </c>
      <c r="U100" s="229">
        <v>0</v>
      </c>
      <c r="V100" s="229">
        <v>6.0497122141320771E-3</v>
      </c>
      <c r="W100" s="229">
        <v>8.6990214388569086E-3</v>
      </c>
      <c r="X100" s="229">
        <v>9.0436939680040487E-3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0.77878752399640183</v>
      </c>
      <c r="M101" s="229">
        <v>0.7325038749784768</v>
      </c>
      <c r="N101" s="229">
        <v>0.67867460830563742</v>
      </c>
      <c r="O101" s="229">
        <v>0.5587346387802985</v>
      </c>
      <c r="P101" s="229">
        <v>0.55301122002946046</v>
      </c>
      <c r="Q101" s="229">
        <v>0.43886317633331579</v>
      </c>
      <c r="R101" s="229">
        <v>0.1064703356010995</v>
      </c>
      <c r="S101" s="229">
        <v>0.30748356882593758</v>
      </c>
      <c r="T101" s="229">
        <v>0.40126719614571099</v>
      </c>
      <c r="U101" s="229">
        <v>0.66164659499487433</v>
      </c>
      <c r="V101" s="229">
        <v>1.0499908695422391</v>
      </c>
      <c r="W101" s="229">
        <v>0.88851313506875418</v>
      </c>
      <c r="X101" s="229">
        <v>1.137949040387193</v>
      </c>
      <c r="Y101" s="229">
        <v>0.83342651578903104</v>
      </c>
      <c r="DA101" s="73" t="s">
        <v>1349</v>
      </c>
    </row>
    <row r="102" spans="1:105" ht="12" customHeight="1" x14ac:dyDescent="0.25">
      <c r="A102" s="64" t="s">
        <v>35</v>
      </c>
      <c r="B102" s="229">
        <v>0.79030370585133869</v>
      </c>
      <c r="C102" s="229">
        <v>0.91605405588610345</v>
      </c>
      <c r="D102" s="229">
        <v>0.38704929938437782</v>
      </c>
      <c r="E102" s="229">
        <v>0.42350991272595528</v>
      </c>
      <c r="F102" s="229">
        <v>0.23945776711087671</v>
      </c>
      <c r="G102" s="229">
        <v>0.30100105005866268</v>
      </c>
      <c r="H102" s="229">
        <v>0.41222749702274092</v>
      </c>
      <c r="I102" s="229">
        <v>0.7070805626486969</v>
      </c>
      <c r="J102" s="229">
        <v>0.54807526277178886</v>
      </c>
      <c r="K102" s="229">
        <v>0.45148379967985491</v>
      </c>
      <c r="L102" s="229">
        <v>0.43242780753286392</v>
      </c>
      <c r="M102" s="229">
        <v>0.42933370528868697</v>
      </c>
      <c r="N102" s="229">
        <v>0.55692261572706214</v>
      </c>
      <c r="O102" s="229">
        <v>0.64311945376559521</v>
      </c>
      <c r="P102" s="229">
        <v>0.52927361767740289</v>
      </c>
      <c r="Q102" s="229">
        <v>0.66605503020191847</v>
      </c>
      <c r="R102" s="229">
        <v>0.67384301760165655</v>
      </c>
      <c r="S102" s="229">
        <v>0.81450519070468441</v>
      </c>
      <c r="T102" s="229">
        <v>0.74482390636336004</v>
      </c>
      <c r="U102" s="229">
        <v>0.8785124095528607</v>
      </c>
      <c r="V102" s="229">
        <v>1.105240848401563</v>
      </c>
      <c r="W102" s="229">
        <v>0.77620002058627935</v>
      </c>
      <c r="X102" s="229">
        <v>0.82146605141299867</v>
      </c>
      <c r="Y102" s="229">
        <v>0.67342987151843814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8.1645020352960809E-3</v>
      </c>
      <c r="E103" s="229">
        <v>7.9361342415983083E-3</v>
      </c>
      <c r="F103" s="229">
        <v>1.615387267825419E-3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0.67983219417304619</v>
      </c>
      <c r="M103" s="229">
        <v>0.82512166231093176</v>
      </c>
      <c r="N103" s="229">
        <v>0.74522474317887089</v>
      </c>
      <c r="O103" s="229">
        <v>0.79649053656171109</v>
      </c>
      <c r="P103" s="229">
        <v>0.74724976437322865</v>
      </c>
      <c r="Q103" s="229">
        <v>0.90683354777509062</v>
      </c>
      <c r="R103" s="229">
        <v>0.95339793021041919</v>
      </c>
      <c r="S103" s="229">
        <v>0.82800276158881048</v>
      </c>
      <c r="T103" s="229">
        <v>0.88415110076335657</v>
      </c>
      <c r="U103" s="229">
        <v>0.77181923342784431</v>
      </c>
      <c r="V103" s="229">
        <v>0.7647355841004666</v>
      </c>
      <c r="W103" s="229">
        <v>0.7197425265407823</v>
      </c>
      <c r="X103" s="229">
        <v>0.80032118587460166</v>
      </c>
      <c r="Y103" s="229">
        <v>0.7742751688868974</v>
      </c>
      <c r="DA103" s="73" t="s">
        <v>1351</v>
      </c>
    </row>
    <row r="104" spans="1:105" ht="12" customHeight="1" x14ac:dyDescent="0.25">
      <c r="A104" s="64" t="s">
        <v>38</v>
      </c>
      <c r="B104" s="229">
        <v>0.14068827919574131</v>
      </c>
      <c r="C104" s="229">
        <v>0.19535094998045591</v>
      </c>
      <c r="D104" s="229">
        <v>7.2511737630215303E-2</v>
      </c>
      <c r="E104" s="229">
        <v>9.0115966134803091E-2</v>
      </c>
      <c r="F104" s="229">
        <v>2.8162942986011699E-2</v>
      </c>
      <c r="G104" s="229">
        <v>2.4955912144124209E-2</v>
      </c>
      <c r="H104" s="229">
        <v>3.1412873671255358E-2</v>
      </c>
      <c r="I104" s="229">
        <v>9.904535713224677E-2</v>
      </c>
      <c r="J104" s="229">
        <v>0.1104819062217364</v>
      </c>
      <c r="K104" s="229">
        <v>7.5079837096827834E-2</v>
      </c>
      <c r="L104" s="229">
        <v>4.5785154181816147E-2</v>
      </c>
      <c r="M104" s="229">
        <v>6.0366188028881267E-2</v>
      </c>
      <c r="N104" s="229">
        <v>6.8143952561901922E-2</v>
      </c>
      <c r="O104" s="229">
        <v>6.6674080058426483E-2</v>
      </c>
      <c r="P104" s="229">
        <v>5.2168536484171212E-2</v>
      </c>
      <c r="Q104" s="229">
        <v>6.624216464751935E-2</v>
      </c>
      <c r="R104" s="229">
        <v>7.1202381825413177E-2</v>
      </c>
      <c r="S104" s="229">
        <v>6.560307281608399E-2</v>
      </c>
      <c r="T104" s="229">
        <v>6.3020507460370925E-2</v>
      </c>
      <c r="U104" s="229">
        <v>6.6366705446965046E-2</v>
      </c>
      <c r="V104" s="229">
        <v>7.2069124491497896E-2</v>
      </c>
      <c r="W104" s="229">
        <v>5.0062456866173312E-2</v>
      </c>
      <c r="X104" s="229">
        <v>5.2239934835362267E-2</v>
      </c>
      <c r="Y104" s="229">
        <v>4.8339468438695993E-2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96.870880774886118</v>
      </c>
      <c r="C110" s="223">
        <v>79.999106858556004</v>
      </c>
      <c r="D110" s="223">
        <v>83.738750688313203</v>
      </c>
      <c r="E110" s="223">
        <v>97.226307284506916</v>
      </c>
      <c r="F110" s="223">
        <v>106.90354774364469</v>
      </c>
      <c r="G110" s="223">
        <v>120.0460281120036</v>
      </c>
      <c r="H110" s="223">
        <v>124.5597341689505</v>
      </c>
      <c r="I110" s="223">
        <v>100.9203590924365</v>
      </c>
      <c r="J110" s="223">
        <v>96.528151024197641</v>
      </c>
      <c r="K110" s="223">
        <v>116.78786906329709</v>
      </c>
      <c r="L110" s="223">
        <v>97.427234950028989</v>
      </c>
      <c r="M110" s="223">
        <v>88.656377536414539</v>
      </c>
      <c r="N110" s="223">
        <v>88.564846069358893</v>
      </c>
      <c r="O110" s="223">
        <v>89.757355266124236</v>
      </c>
      <c r="P110" s="223">
        <v>88.214981508934443</v>
      </c>
      <c r="Q110" s="223">
        <v>61.626426674069471</v>
      </c>
      <c r="R110" s="223">
        <v>71.167688660740907</v>
      </c>
      <c r="S110" s="223">
        <v>84.618709158374756</v>
      </c>
      <c r="T110" s="223">
        <v>90.897261594466812</v>
      </c>
      <c r="U110" s="223">
        <v>91.511217252283345</v>
      </c>
      <c r="V110" s="223">
        <v>94.852188334347701</v>
      </c>
      <c r="W110" s="223">
        <v>100.19135046080061</v>
      </c>
      <c r="X110" s="223">
        <v>112.1502993799003</v>
      </c>
      <c r="Y110" s="223">
        <v>118.32509413691351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3.33434824485661</v>
      </c>
      <c r="C115" s="260">
        <v>2.8641696439945599</v>
      </c>
      <c r="D115" s="260">
        <v>3.0989705855341509</v>
      </c>
      <c r="E115" s="260">
        <v>3.2858771487974048</v>
      </c>
      <c r="F115" s="260">
        <v>3.6491644696337691</v>
      </c>
      <c r="G115" s="260">
        <v>4.4104713825638804</v>
      </c>
      <c r="H115" s="260">
        <v>4.5552337810670798</v>
      </c>
      <c r="I115" s="260">
        <v>3.943630410170206</v>
      </c>
      <c r="J115" s="260">
        <v>3.221558066357963</v>
      </c>
      <c r="K115" s="260">
        <v>3.6818912487983311</v>
      </c>
      <c r="L115" s="260">
        <v>2.9499935941397588</v>
      </c>
      <c r="M115" s="260">
        <v>2.5685293598011509</v>
      </c>
      <c r="N115" s="260">
        <v>2.9347626567207952</v>
      </c>
      <c r="O115" s="260">
        <v>3.1961834124037809</v>
      </c>
      <c r="P115" s="260">
        <v>2.560619339065513</v>
      </c>
      <c r="Q115" s="260">
        <v>1.923102986748104</v>
      </c>
      <c r="R115" s="260">
        <v>2.2515933835807922</v>
      </c>
      <c r="S115" s="260">
        <v>2.9950708964892159</v>
      </c>
      <c r="T115" s="260">
        <v>3.1993874061292171</v>
      </c>
      <c r="U115" s="260">
        <v>3.433920274479247</v>
      </c>
      <c r="V115" s="260">
        <v>3.9385198316281991</v>
      </c>
      <c r="W115" s="260">
        <v>3.895087988885352</v>
      </c>
      <c r="X115" s="260">
        <v>4.1559512248596207</v>
      </c>
      <c r="Y115" s="260">
        <v>3.4944887815241041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1363</v>
      </c>
    </row>
    <row r="117" spans="1:105" ht="12" customHeight="1" x14ac:dyDescent="0.25">
      <c r="A117" s="37" t="s">
        <v>35</v>
      </c>
      <c r="B117" s="226">
        <v>3.33434824485661</v>
      </c>
      <c r="C117" s="226">
        <v>2.8641696439945599</v>
      </c>
      <c r="D117" s="226">
        <v>3.0989705855341509</v>
      </c>
      <c r="E117" s="226">
        <v>3.2858771487974048</v>
      </c>
      <c r="F117" s="226">
        <v>3.6491644696337691</v>
      </c>
      <c r="G117" s="226">
        <v>4.4104713825638804</v>
      </c>
      <c r="H117" s="226">
        <v>4.5552337810670798</v>
      </c>
      <c r="I117" s="226">
        <v>3.943630410170206</v>
      </c>
      <c r="J117" s="226">
        <v>3.221558066357963</v>
      </c>
      <c r="K117" s="226">
        <v>3.6818912487983311</v>
      </c>
      <c r="L117" s="226">
        <v>2.9499935941397588</v>
      </c>
      <c r="M117" s="226">
        <v>2.5685293598011509</v>
      </c>
      <c r="N117" s="226">
        <v>2.9347626567207952</v>
      </c>
      <c r="O117" s="226">
        <v>3.1961834124037809</v>
      </c>
      <c r="P117" s="226">
        <v>2.560619339065513</v>
      </c>
      <c r="Q117" s="226">
        <v>1.923102986748104</v>
      </c>
      <c r="R117" s="226">
        <v>2.2515933835807922</v>
      </c>
      <c r="S117" s="226">
        <v>2.9950708964892159</v>
      </c>
      <c r="T117" s="226">
        <v>3.1993874061292171</v>
      </c>
      <c r="U117" s="226">
        <v>3.433920274479247</v>
      </c>
      <c r="V117" s="226">
        <v>3.9385198316281991</v>
      </c>
      <c r="W117" s="226">
        <v>3.895087988885352</v>
      </c>
      <c r="X117" s="226">
        <v>4.1559512248596207</v>
      </c>
      <c r="Y117" s="226">
        <v>3.4944887815241041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46.089175312188679</v>
      </c>
      <c r="C121" s="261">
        <f t="shared" si="5"/>
        <v>36.987931039612</v>
      </c>
      <c r="D121" s="261">
        <f t="shared" si="5"/>
        <v>38.936980071606229</v>
      </c>
      <c r="E121" s="261">
        <f t="shared" si="5"/>
        <v>47.108480921360382</v>
      </c>
      <c r="F121" s="261">
        <f t="shared" si="5"/>
        <v>52.323461942216873</v>
      </c>
      <c r="G121" s="261">
        <f t="shared" si="5"/>
        <v>58.028641157838123</v>
      </c>
      <c r="H121" s="261">
        <f t="shared" si="5"/>
        <v>60.278400613777521</v>
      </c>
      <c r="I121" s="261">
        <f t="shared" si="5"/>
        <v>47.191966023735993</v>
      </c>
      <c r="J121" s="261">
        <f t="shared" si="5"/>
        <v>45.681707290248362</v>
      </c>
      <c r="K121" s="261">
        <f t="shared" si="5"/>
        <v>56.808433264296383</v>
      </c>
      <c r="L121" s="261">
        <f t="shared" si="5"/>
        <v>48.813456984254771</v>
      </c>
      <c r="M121" s="261">
        <f t="shared" si="5"/>
        <v>45.004910514322972</v>
      </c>
      <c r="N121" s="261">
        <f t="shared" si="5"/>
        <v>44.151057318219081</v>
      </c>
      <c r="O121" s="261">
        <f t="shared" si="5"/>
        <v>43.93909617124244</v>
      </c>
      <c r="P121" s="261">
        <f t="shared" si="5"/>
        <v>44.115395555648391</v>
      </c>
      <c r="Q121" s="261">
        <f t="shared" si="5"/>
        <v>30.513277014366771</v>
      </c>
      <c r="R121" s="261">
        <f t="shared" si="5"/>
        <v>34.642267886083687</v>
      </c>
      <c r="S121" s="261">
        <f t="shared" si="5"/>
        <v>41.446211004869348</v>
      </c>
      <c r="T121" s="261">
        <f t="shared" si="5"/>
        <v>44.765552198054692</v>
      </c>
      <c r="U121" s="261">
        <f t="shared" si="5"/>
        <v>44.932429971836982</v>
      </c>
      <c r="V121" s="261">
        <f t="shared" si="5"/>
        <v>46.399739515803532</v>
      </c>
      <c r="W121" s="261">
        <f t="shared" si="5"/>
        <v>49.996593677573607</v>
      </c>
      <c r="X121" s="261">
        <f t="shared" si="5"/>
        <v>56.924908611660882</v>
      </c>
      <c r="Y121" s="261">
        <f t="shared" si="5"/>
        <v>60.750734933728857</v>
      </c>
      <c r="DA121" s="70"/>
    </row>
    <row r="122" spans="1:105" ht="12" customHeight="1" x14ac:dyDescent="0.25">
      <c r="A122" s="60" t="s">
        <v>1052</v>
      </c>
      <c r="B122" s="262">
        <v>46.089175312188679</v>
      </c>
      <c r="C122" s="262">
        <v>36.987931039612</v>
      </c>
      <c r="D122" s="262">
        <v>38.936980071606229</v>
      </c>
      <c r="E122" s="262">
        <v>47.108480921360382</v>
      </c>
      <c r="F122" s="262">
        <v>52.323461942216873</v>
      </c>
      <c r="G122" s="262">
        <v>58.028641157838123</v>
      </c>
      <c r="H122" s="262">
        <v>60.278400613777521</v>
      </c>
      <c r="I122" s="262">
        <v>47.191966023735993</v>
      </c>
      <c r="J122" s="262">
        <v>45.681707290248362</v>
      </c>
      <c r="K122" s="262">
        <v>56.808433264296383</v>
      </c>
      <c r="L122" s="262">
        <v>48.813456984254771</v>
      </c>
      <c r="M122" s="262">
        <v>45.004910514322972</v>
      </c>
      <c r="N122" s="262">
        <v>44.151057318219081</v>
      </c>
      <c r="O122" s="262">
        <v>43.93909617124244</v>
      </c>
      <c r="P122" s="262">
        <v>44.115395555648391</v>
      </c>
      <c r="Q122" s="262">
        <v>30.513277014366771</v>
      </c>
      <c r="R122" s="262">
        <v>34.642267886083687</v>
      </c>
      <c r="S122" s="262">
        <v>41.446211004869348</v>
      </c>
      <c r="T122" s="262">
        <v>44.765552198054692</v>
      </c>
      <c r="U122" s="262">
        <v>44.932429971836982</v>
      </c>
      <c r="V122" s="262">
        <v>46.399739515803532</v>
      </c>
      <c r="W122" s="262">
        <v>49.996593677573607</v>
      </c>
      <c r="X122" s="262">
        <v>56.924908611660882</v>
      </c>
      <c r="Y122" s="262">
        <v>60.750734933728857</v>
      </c>
      <c r="DA122" s="72" t="s">
        <v>1368</v>
      </c>
    </row>
    <row r="123" spans="1:105" ht="12" customHeight="1" x14ac:dyDescent="0.25">
      <c r="A123" s="64" t="s">
        <v>28</v>
      </c>
      <c r="B123" s="229">
        <v>39.98060333417461</v>
      </c>
      <c r="C123" s="229">
        <v>30.102770923893068</v>
      </c>
      <c r="D123" s="229">
        <v>32.064825196362769</v>
      </c>
      <c r="E123" s="229">
        <v>40.602337536193311</v>
      </c>
      <c r="F123" s="229">
        <v>41.735481380227903</v>
      </c>
      <c r="G123" s="229">
        <v>45.600014729637707</v>
      </c>
      <c r="H123" s="229">
        <v>50.446752614330009</v>
      </c>
      <c r="I123" s="229">
        <v>35.455984210675553</v>
      </c>
      <c r="J123" s="229">
        <v>36.675023662034867</v>
      </c>
      <c r="K123" s="229">
        <v>49.903504188806011</v>
      </c>
      <c r="L123" s="229">
        <v>19.870480116574189</v>
      </c>
      <c r="M123" s="229">
        <v>17.32132853748778</v>
      </c>
      <c r="N123" s="229">
        <v>16.62638434900428</v>
      </c>
      <c r="O123" s="229">
        <v>17.697558872853939</v>
      </c>
      <c r="P123" s="229">
        <v>17.167328270659429</v>
      </c>
      <c r="Q123" s="229">
        <v>12.073671791959431</v>
      </c>
      <c r="R123" s="229">
        <v>16.219177205472359</v>
      </c>
      <c r="S123" s="229">
        <v>21.16757247207207</v>
      </c>
      <c r="T123" s="229">
        <v>21.369833309606101</v>
      </c>
      <c r="U123" s="229">
        <v>19.029033887136091</v>
      </c>
      <c r="V123" s="229">
        <v>17.551230147203221</v>
      </c>
      <c r="W123" s="229">
        <v>17.48363306219311</v>
      </c>
      <c r="X123" s="229">
        <v>17.49219933670037</v>
      </c>
      <c r="Y123" s="229">
        <v>25.195784205679789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0.1797827472563418</v>
      </c>
      <c r="Q125" s="229">
        <v>8.921702846150753E-2</v>
      </c>
      <c r="R125" s="229">
        <v>0.16925807311030611</v>
      </c>
      <c r="S125" s="229">
        <v>0.35361028862166272</v>
      </c>
      <c r="T125" s="229">
        <v>0.31716053381087872</v>
      </c>
      <c r="U125" s="229">
        <v>0.3211681432133493</v>
      </c>
      <c r="V125" s="229">
        <v>0.2089558084785624</v>
      </c>
      <c r="W125" s="229">
        <v>0.25953504942518452</v>
      </c>
      <c r="X125" s="229">
        <v>0.17067815451491261</v>
      </c>
      <c r="Y125" s="229">
        <v>0.34371253496346432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1372</v>
      </c>
    </row>
    <row r="127" spans="1:105" ht="12" customHeight="1" x14ac:dyDescent="0.25">
      <c r="A127" s="64" t="s">
        <v>32</v>
      </c>
      <c r="B127" s="229">
        <v>1.6061452152096061</v>
      </c>
      <c r="C127" s="229">
        <v>0.75801984915375642</v>
      </c>
      <c r="D127" s="229">
        <v>0.60444248569503223</v>
      </c>
      <c r="E127" s="229">
        <v>0.5176984941541809</v>
      </c>
      <c r="F127" s="229">
        <v>5.7177249042432683</v>
      </c>
      <c r="G127" s="229">
        <v>5.8530940607907018</v>
      </c>
      <c r="H127" s="229">
        <v>2.3795647017294068</v>
      </c>
      <c r="I127" s="229">
        <v>2.3824589954377799</v>
      </c>
      <c r="J127" s="229">
        <v>2.39454921367911</v>
      </c>
      <c r="K127" s="229">
        <v>1.6005298089489179</v>
      </c>
      <c r="L127" s="229">
        <v>1.631766478856137</v>
      </c>
      <c r="M127" s="229">
        <v>0.63181795404840024</v>
      </c>
      <c r="N127" s="229">
        <v>0.33019208569597219</v>
      </c>
      <c r="O127" s="229">
        <v>5.8799664847637843E-2</v>
      </c>
      <c r="P127" s="229">
        <v>6.6290691376677743E-2</v>
      </c>
      <c r="Q127" s="229">
        <v>9.8691441885734199E-2</v>
      </c>
      <c r="R127" s="229">
        <v>0.124819926926227</v>
      </c>
      <c r="S127" s="229">
        <v>0.11175859652602831</v>
      </c>
      <c r="T127" s="229">
        <v>5.8472771677421591E-2</v>
      </c>
      <c r="U127" s="229">
        <v>0</v>
      </c>
      <c r="V127" s="229">
        <v>5.7790553360218787E-2</v>
      </c>
      <c r="W127" s="229">
        <v>0.1148376186164741</v>
      </c>
      <c r="X127" s="229">
        <v>0.12586717066411809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10.9816558430488</v>
      </c>
      <c r="M128" s="229">
        <v>9.6787358157417636</v>
      </c>
      <c r="N128" s="229">
        <v>9.0075698593062725</v>
      </c>
      <c r="O128" s="229">
        <v>7.0842953572386103</v>
      </c>
      <c r="P128" s="229">
        <v>7.8474132776646499</v>
      </c>
      <c r="Q128" s="229">
        <v>3.8546780801450722</v>
      </c>
      <c r="R128" s="229">
        <v>1.069415175579735</v>
      </c>
      <c r="S128" s="229">
        <v>3.0225596356034039</v>
      </c>
      <c r="T128" s="229">
        <v>4.4128265169712346</v>
      </c>
      <c r="U128" s="229">
        <v>7.116879347833426</v>
      </c>
      <c r="V128" s="229">
        <v>10.03015535718813</v>
      </c>
      <c r="W128" s="229">
        <v>11.72944948554594</v>
      </c>
      <c r="X128" s="229">
        <v>15.837602044056711</v>
      </c>
      <c r="Y128" s="229">
        <v>12.59770104610061</v>
      </c>
      <c r="DA128" s="73" t="s">
        <v>1374</v>
      </c>
    </row>
    <row r="129" spans="1:105" ht="12" customHeight="1" x14ac:dyDescent="0.25">
      <c r="A129" s="64" t="s">
        <v>35</v>
      </c>
      <c r="B129" s="229">
        <v>3.8220356491991381</v>
      </c>
      <c r="C129" s="229">
        <v>5.0501767245449978</v>
      </c>
      <c r="D129" s="229">
        <v>5.1866179769558149</v>
      </c>
      <c r="E129" s="229">
        <v>4.8626351410668018</v>
      </c>
      <c r="F129" s="229">
        <v>4.3315905871384999</v>
      </c>
      <c r="G129" s="229">
        <v>6.0720965550467376</v>
      </c>
      <c r="H129" s="229">
        <v>6.924423132677898</v>
      </c>
      <c r="I129" s="229">
        <v>8.2042941609286792</v>
      </c>
      <c r="J129" s="229">
        <v>5.5028590946277447</v>
      </c>
      <c r="K129" s="229">
        <v>4.5480739052492414</v>
      </c>
      <c r="L129" s="229">
        <v>6.0976495038356502</v>
      </c>
      <c r="M129" s="229">
        <v>5.6728812668804416</v>
      </c>
      <c r="N129" s="229">
        <v>7.3916414523201546</v>
      </c>
      <c r="O129" s="229">
        <v>8.1542253589416926</v>
      </c>
      <c r="P129" s="229">
        <v>7.510568799414215</v>
      </c>
      <c r="Q129" s="229">
        <v>5.8501780590033858</v>
      </c>
      <c r="R129" s="229">
        <v>6.7682509396937807</v>
      </c>
      <c r="S129" s="229">
        <v>8.0065758369257001</v>
      </c>
      <c r="T129" s="229">
        <v>8.1909977093687374</v>
      </c>
      <c r="U129" s="229">
        <v>9.4495564122272402</v>
      </c>
      <c r="V129" s="229">
        <v>10.55793696702438</v>
      </c>
      <c r="W129" s="229">
        <v>10.24678034888249</v>
      </c>
      <c r="X129" s="229">
        <v>11.432895457739439</v>
      </c>
      <c r="Y129" s="229">
        <v>10.17926360174835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0.1094076467688038</v>
      </c>
      <c r="E130" s="229">
        <v>9.1120713087985292E-2</v>
      </c>
      <c r="F130" s="229">
        <v>2.9221003638007021E-2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9.5862901720901359</v>
      </c>
      <c r="M130" s="229">
        <v>10.902515137667841</v>
      </c>
      <c r="N130" s="229">
        <v>9.8908429060370011</v>
      </c>
      <c r="O130" s="229">
        <v>10.098844457838149</v>
      </c>
      <c r="P130" s="229">
        <v>10.60372287267854</v>
      </c>
      <c r="Q130" s="229">
        <v>7.9650141261657472</v>
      </c>
      <c r="R130" s="229">
        <v>9.5761717024474393</v>
      </c>
      <c r="S130" s="229">
        <v>8.1392567898911903</v>
      </c>
      <c r="T130" s="229">
        <v>9.7232105189108609</v>
      </c>
      <c r="U130" s="229">
        <v>8.3019309767411453</v>
      </c>
      <c r="V130" s="229">
        <v>7.3052223006869879</v>
      </c>
      <c r="W130" s="229">
        <v>9.5014730502617155</v>
      </c>
      <c r="X130" s="229">
        <v>11.13860814452349</v>
      </c>
      <c r="Y130" s="229">
        <v>11.703595842306139</v>
      </c>
      <c r="DA130" s="73" t="s">
        <v>1376</v>
      </c>
    </row>
    <row r="131" spans="1:105" ht="12" customHeight="1" x14ac:dyDescent="0.25">
      <c r="A131" s="64" t="s">
        <v>38</v>
      </c>
      <c r="B131" s="229">
        <v>0.68039111360532112</v>
      </c>
      <c r="C131" s="229">
        <v>1.0769635420201831</v>
      </c>
      <c r="D131" s="229">
        <v>0.97168676582381097</v>
      </c>
      <c r="E131" s="229">
        <v>1.0346890368581061</v>
      </c>
      <c r="F131" s="229">
        <v>0.50944406696919164</v>
      </c>
      <c r="G131" s="229">
        <v>0.50343581236295598</v>
      </c>
      <c r="H131" s="229">
        <v>0.52766016504020274</v>
      </c>
      <c r="I131" s="229">
        <v>1.1492286566939831</v>
      </c>
      <c r="J131" s="229">
        <v>1.1092753199066401</v>
      </c>
      <c r="K131" s="229">
        <v>0.75632536129221095</v>
      </c>
      <c r="L131" s="229">
        <v>0.64561486984985961</v>
      </c>
      <c r="M131" s="229">
        <v>0.79763180249674781</v>
      </c>
      <c r="N131" s="229">
        <v>0.90442666585539555</v>
      </c>
      <c r="O131" s="229">
        <v>0.84537245952240958</v>
      </c>
      <c r="P131" s="229">
        <v>0.74028889659853336</v>
      </c>
      <c r="Q131" s="229">
        <v>0.58182648674588622</v>
      </c>
      <c r="R131" s="229">
        <v>0.71517486285384824</v>
      </c>
      <c r="S131" s="229">
        <v>0.64487738522930749</v>
      </c>
      <c r="T131" s="229">
        <v>0.69305083770945275</v>
      </c>
      <c r="U131" s="229">
        <v>0.71386120468572611</v>
      </c>
      <c r="V131" s="229">
        <v>0.6884483818620255</v>
      </c>
      <c r="W131" s="229">
        <v>0.66088506264869551</v>
      </c>
      <c r="X131" s="229">
        <v>0.72705830346182365</v>
      </c>
      <c r="Y131" s="229">
        <v>0.73067770293051015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35.329454188559147</v>
      </c>
      <c r="C134" s="261">
        <v>30.02891921427435</v>
      </c>
      <c r="D134" s="261">
        <v>30.872435491530499</v>
      </c>
      <c r="E134" s="261">
        <v>34.688384986629828</v>
      </c>
      <c r="F134" s="261">
        <v>37.438002593379032</v>
      </c>
      <c r="G134" s="261">
        <v>41.879502357040707</v>
      </c>
      <c r="H134" s="261">
        <v>43.431809332083162</v>
      </c>
      <c r="I134" s="261">
        <v>36.269882446513073</v>
      </c>
      <c r="J134" s="261">
        <v>35.774168831733327</v>
      </c>
      <c r="K134" s="261">
        <v>42.213854681470067</v>
      </c>
      <c r="L134" s="261">
        <v>33.989498442744797</v>
      </c>
      <c r="M134" s="261">
        <v>30.61003725606955</v>
      </c>
      <c r="N134" s="261">
        <v>30.310546395528959</v>
      </c>
      <c r="O134" s="261">
        <v>30.88752001906478</v>
      </c>
      <c r="P134" s="261">
        <v>31.11697195568517</v>
      </c>
      <c r="Q134" s="261">
        <v>21.637506939007771</v>
      </c>
      <c r="R134" s="261">
        <v>25.52148144014275</v>
      </c>
      <c r="S134" s="261">
        <v>29.039162983269168</v>
      </c>
      <c r="T134" s="261">
        <v>30.92096635112566</v>
      </c>
      <c r="U134" s="261">
        <v>30.542237935002959</v>
      </c>
      <c r="V134" s="261">
        <v>30.55742322522141</v>
      </c>
      <c r="W134" s="261">
        <v>31.971646591255979</v>
      </c>
      <c r="X134" s="261">
        <v>34.9694693430923</v>
      </c>
      <c r="Y134" s="261">
        <v>38.75018478069088</v>
      </c>
      <c r="DA134" s="70" t="s">
        <v>1380</v>
      </c>
    </row>
    <row r="135" spans="1:105" ht="12" customHeight="1" x14ac:dyDescent="0.25">
      <c r="A135" s="60" t="s">
        <v>1012</v>
      </c>
      <c r="B135" s="262">
        <v>35.329454188559147</v>
      </c>
      <c r="C135" s="262">
        <v>30.02891921427435</v>
      </c>
      <c r="D135" s="262">
        <v>30.872435491530499</v>
      </c>
      <c r="E135" s="262">
        <v>34.688384986629828</v>
      </c>
      <c r="F135" s="262">
        <v>37.438002593379032</v>
      </c>
      <c r="G135" s="262">
        <v>41.879502357040707</v>
      </c>
      <c r="H135" s="262">
        <v>43.431809332083162</v>
      </c>
      <c r="I135" s="262">
        <v>36.269882446513073</v>
      </c>
      <c r="J135" s="262">
        <v>35.774168831733327</v>
      </c>
      <c r="K135" s="262">
        <v>42.213854681470067</v>
      </c>
      <c r="L135" s="262">
        <v>33.989498442744797</v>
      </c>
      <c r="M135" s="262">
        <v>30.61003725606955</v>
      </c>
      <c r="N135" s="262">
        <v>30.310546395528959</v>
      </c>
      <c r="O135" s="262">
        <v>30.88752001906478</v>
      </c>
      <c r="P135" s="262">
        <v>31.11697195568517</v>
      </c>
      <c r="Q135" s="262">
        <v>21.637506939007771</v>
      </c>
      <c r="R135" s="262">
        <v>25.52148144014275</v>
      </c>
      <c r="S135" s="262">
        <v>29.039162983269168</v>
      </c>
      <c r="T135" s="262">
        <v>30.92096635112566</v>
      </c>
      <c r="U135" s="262">
        <v>30.542237935002959</v>
      </c>
      <c r="V135" s="262">
        <v>30.55742322522141</v>
      </c>
      <c r="W135" s="262">
        <v>31.971646591255979</v>
      </c>
      <c r="X135" s="262">
        <v>34.9694693430923</v>
      </c>
      <c r="Y135" s="262">
        <v>38.75018478069088</v>
      </c>
      <c r="DA135" s="72" t="s">
        <v>1381</v>
      </c>
    </row>
    <row r="136" spans="1:105" ht="12" customHeight="1" x14ac:dyDescent="0.25">
      <c r="A136" s="59" t="s">
        <v>28</v>
      </c>
      <c r="B136" s="230">
        <v>31.106159718976659</v>
      </c>
      <c r="C136" s="230">
        <v>25.172078036048749</v>
      </c>
      <c r="D136" s="230">
        <v>26.149678714126399</v>
      </c>
      <c r="E136" s="230">
        <v>30.62957153059288</v>
      </c>
      <c r="F136" s="230">
        <v>30.17281431117306</v>
      </c>
      <c r="G136" s="230">
        <v>33.197724595365877</v>
      </c>
      <c r="H136" s="230">
        <v>36.668896895898627</v>
      </c>
      <c r="I136" s="230">
        <v>27.930232928921161</v>
      </c>
      <c r="J136" s="230">
        <v>29.435649579687752</v>
      </c>
      <c r="K136" s="230">
        <v>37.583230189448123</v>
      </c>
      <c r="L136" s="230">
        <v>24.470659257186551</v>
      </c>
      <c r="M136" s="230">
        <v>22.44162739833568</v>
      </c>
      <c r="N136" s="230">
        <v>20.697810268448439</v>
      </c>
      <c r="O136" s="230">
        <v>21.096927269349202</v>
      </c>
      <c r="P136" s="230">
        <v>21.432992474675761</v>
      </c>
      <c r="Q136" s="230">
        <v>14.42400856632722</v>
      </c>
      <c r="R136" s="230">
        <v>17.7796671504925</v>
      </c>
      <c r="S136" s="230">
        <v>20.738819156544121</v>
      </c>
      <c r="T136" s="230">
        <v>22.07260982906152</v>
      </c>
      <c r="U136" s="230">
        <v>20.18035261694877</v>
      </c>
      <c r="V136" s="230">
        <v>18.900549868948271</v>
      </c>
      <c r="W136" s="230">
        <v>19.889158231699788</v>
      </c>
      <c r="X136" s="230">
        <v>20.932874607449719</v>
      </c>
      <c r="Y136" s="230">
        <v>27.334131540555369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0.2244543943164021</v>
      </c>
      <c r="Q137" s="295">
        <v>0.1065845755098332</v>
      </c>
      <c r="R137" s="295">
        <v>0.18554284007820129</v>
      </c>
      <c r="S137" s="295">
        <v>0.34644784314751281</v>
      </c>
      <c r="T137" s="295">
        <v>0.32759079654765122</v>
      </c>
      <c r="U137" s="295">
        <v>0.34059986533302322</v>
      </c>
      <c r="V137" s="295">
        <v>0.22502010659263119</v>
      </c>
      <c r="W137" s="295">
        <v>0.29524376577381778</v>
      </c>
      <c r="X137" s="295">
        <v>0.20425015390692089</v>
      </c>
      <c r="Y137" s="295">
        <v>0.37288316037851971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1384</v>
      </c>
    </row>
    <row r="139" spans="1:105" ht="12" customHeight="1" x14ac:dyDescent="0.25">
      <c r="A139" s="59" t="s">
        <v>32</v>
      </c>
      <c r="B139" s="295">
        <v>1.249631206877623</v>
      </c>
      <c r="C139" s="295">
        <v>0.63385974812795043</v>
      </c>
      <c r="D139" s="295">
        <v>0.49293818710372872</v>
      </c>
      <c r="E139" s="295">
        <v>0.39054113679639052</v>
      </c>
      <c r="F139" s="295">
        <v>4.1336495018800212</v>
      </c>
      <c r="G139" s="295">
        <v>4.2611697784082097</v>
      </c>
      <c r="H139" s="295">
        <v>1.729665601508892</v>
      </c>
      <c r="I139" s="295">
        <v>1.876767382645246</v>
      </c>
      <c r="J139" s="295">
        <v>1.9218831923519579</v>
      </c>
      <c r="K139" s="295">
        <v>1.2053879023648539</v>
      </c>
      <c r="L139" s="295">
        <v>2.0095338037696049</v>
      </c>
      <c r="M139" s="295">
        <v>0.8185875048582989</v>
      </c>
      <c r="N139" s="295">
        <v>0.41104866809408191</v>
      </c>
      <c r="O139" s="295">
        <v>7.009397520103744E-2</v>
      </c>
      <c r="P139" s="295">
        <v>8.2762318458468695E-2</v>
      </c>
      <c r="Q139" s="295">
        <v>0.11790333775107451</v>
      </c>
      <c r="R139" s="295">
        <v>0.13682918229343549</v>
      </c>
      <c r="S139" s="295">
        <v>0.1094949043212417</v>
      </c>
      <c r="T139" s="295">
        <v>6.0395729632545039E-2</v>
      </c>
      <c r="U139" s="295">
        <v>0</v>
      </c>
      <c r="V139" s="295">
        <v>6.2233429029074902E-2</v>
      </c>
      <c r="W139" s="295">
        <v>0.13063781191757309</v>
      </c>
      <c r="X139" s="295">
        <v>0.15062495287133301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2.973663262704874</v>
      </c>
      <c r="C140" s="295">
        <v>4.2229814300976463</v>
      </c>
      <c r="D140" s="295">
        <v>4.2298185903003667</v>
      </c>
      <c r="E140" s="295">
        <v>3.6682723192405668</v>
      </c>
      <c r="F140" s="295">
        <v>3.1315387803259451</v>
      </c>
      <c r="G140" s="295">
        <v>4.4206079832666108</v>
      </c>
      <c r="H140" s="295">
        <v>5.0332468346756336</v>
      </c>
      <c r="I140" s="295">
        <v>6.462882134946657</v>
      </c>
      <c r="J140" s="295">
        <v>4.4166360596936247</v>
      </c>
      <c r="K140" s="295">
        <v>3.4252365896570929</v>
      </c>
      <c r="L140" s="295">
        <v>7.5093053817886402</v>
      </c>
      <c r="M140" s="295">
        <v>7.3498223528755773</v>
      </c>
      <c r="N140" s="295">
        <v>9.201687458986445</v>
      </c>
      <c r="O140" s="295">
        <v>9.7204987745145477</v>
      </c>
      <c r="P140" s="295">
        <v>9.3767627682345331</v>
      </c>
      <c r="Q140" s="295">
        <v>6.9890104594196396</v>
      </c>
      <c r="R140" s="295">
        <v>7.4194422672786118</v>
      </c>
      <c r="S140" s="295">
        <v>7.8444010792562961</v>
      </c>
      <c r="T140" s="295">
        <v>8.4603699958839425</v>
      </c>
      <c r="U140" s="295">
        <v>10.021285452721161</v>
      </c>
      <c r="V140" s="295">
        <v>11.36961982065143</v>
      </c>
      <c r="W140" s="295">
        <v>11.6566067818648</v>
      </c>
      <c r="X140" s="295">
        <v>13.681719628864331</v>
      </c>
      <c r="Y140" s="295">
        <v>11.04317007975699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12.117903029281663</v>
      </c>
      <c r="C142" s="261">
        <f t="shared" si="6"/>
        <v>10.118086960675086</v>
      </c>
      <c r="D142" s="261">
        <f t="shared" si="6"/>
        <v>10.830364539642336</v>
      </c>
      <c r="E142" s="261">
        <f t="shared" si="6"/>
        <v>12.143564227719295</v>
      </c>
      <c r="F142" s="261">
        <f t="shared" si="6"/>
        <v>13.492918738414986</v>
      </c>
      <c r="G142" s="261">
        <f t="shared" si="6"/>
        <v>15.72741321456092</v>
      </c>
      <c r="H142" s="261">
        <f t="shared" si="6"/>
        <v>16.29429044202276</v>
      </c>
      <c r="I142" s="261">
        <f t="shared" si="6"/>
        <v>13.514880212017292</v>
      </c>
      <c r="J142" s="261">
        <f t="shared" si="6"/>
        <v>11.850716835857986</v>
      </c>
      <c r="K142" s="261">
        <f t="shared" si="6"/>
        <v>14.083689868732282</v>
      </c>
      <c r="L142" s="261">
        <f t="shared" si="6"/>
        <v>11.674285928889656</v>
      </c>
      <c r="M142" s="261">
        <f t="shared" si="6"/>
        <v>10.472900406220877</v>
      </c>
      <c r="N142" s="261">
        <f t="shared" si="6"/>
        <v>11.168479698890049</v>
      </c>
      <c r="O142" s="261">
        <f t="shared" si="6"/>
        <v>11.734555663413229</v>
      </c>
      <c r="P142" s="261">
        <f t="shared" si="6"/>
        <v>10.421994658535397</v>
      </c>
      <c r="Q142" s="261">
        <f t="shared" si="6"/>
        <v>7.5525397339468299</v>
      </c>
      <c r="R142" s="261">
        <f t="shared" si="6"/>
        <v>8.7523459509336767</v>
      </c>
      <c r="S142" s="261">
        <f t="shared" si="6"/>
        <v>11.138264273746987</v>
      </c>
      <c r="T142" s="261">
        <f t="shared" si="6"/>
        <v>12.011355639157248</v>
      </c>
      <c r="U142" s="261">
        <f t="shared" si="6"/>
        <v>12.602629070964159</v>
      </c>
      <c r="V142" s="261">
        <f t="shared" si="6"/>
        <v>13.956505761694547</v>
      </c>
      <c r="W142" s="261">
        <f t="shared" si="6"/>
        <v>14.328022203085705</v>
      </c>
      <c r="X142" s="261">
        <f t="shared" si="6"/>
        <v>16.099970200287558</v>
      </c>
      <c r="Y142" s="261">
        <f t="shared" si="6"/>
        <v>15.329685640969632</v>
      </c>
      <c r="DA142" s="70"/>
    </row>
    <row r="143" spans="1:105" ht="12" customHeight="1" x14ac:dyDescent="0.25">
      <c r="A143" s="60" t="s">
        <v>1022</v>
      </c>
      <c r="B143" s="262">
        <v>6.9344840774810548</v>
      </c>
      <c r="C143" s="262">
        <v>5.9582394164315273</v>
      </c>
      <c r="D143" s="262">
        <v>6.4513172023455096</v>
      </c>
      <c r="E143" s="262">
        <v>6.8455090738936084</v>
      </c>
      <c r="F143" s="262">
        <v>7.608360761015466</v>
      </c>
      <c r="G143" s="262">
        <v>9.2012222752053763</v>
      </c>
      <c r="H143" s="262">
        <v>9.5150803127615777</v>
      </c>
      <c r="I143" s="262">
        <v>8.2074359064240685</v>
      </c>
      <c r="J143" s="262">
        <v>6.7131237738215503</v>
      </c>
      <c r="K143" s="262">
        <v>7.6947296061610189</v>
      </c>
      <c r="L143" s="262">
        <v>6.1844806476878347</v>
      </c>
      <c r="M143" s="262">
        <v>5.4114232913908458</v>
      </c>
      <c r="N143" s="262">
        <v>6.203031180986768</v>
      </c>
      <c r="O143" s="262">
        <v>6.7929453552162844</v>
      </c>
      <c r="P143" s="262">
        <v>5.4605568406438101</v>
      </c>
      <c r="Q143" s="262">
        <v>4.1208641336246208</v>
      </c>
      <c r="R143" s="262">
        <v>4.8563034056336241</v>
      </c>
      <c r="S143" s="262">
        <v>6.4770162876900033</v>
      </c>
      <c r="T143" s="262">
        <v>6.9767979565889613</v>
      </c>
      <c r="U143" s="262">
        <v>7.549303480109419</v>
      </c>
      <c r="V143" s="262">
        <v>8.7381592077430188</v>
      </c>
      <c r="W143" s="262">
        <v>8.7051554575122765</v>
      </c>
      <c r="X143" s="262">
        <v>9.6979105381532218</v>
      </c>
      <c r="Y143" s="262">
        <v>8.4973544339491358</v>
      </c>
      <c r="DA143" s="72" t="s">
        <v>1388</v>
      </c>
    </row>
    <row r="144" spans="1:105" ht="12" customHeight="1" x14ac:dyDescent="0.25">
      <c r="A144" s="60" t="s">
        <v>1024</v>
      </c>
      <c r="B144" s="262">
        <v>5.1834189518006086</v>
      </c>
      <c r="C144" s="262">
        <v>4.1598475442435587</v>
      </c>
      <c r="D144" s="262">
        <v>4.379047337296825</v>
      </c>
      <c r="E144" s="262">
        <v>5.2980551538256879</v>
      </c>
      <c r="F144" s="262">
        <v>5.8845579773995187</v>
      </c>
      <c r="G144" s="262">
        <v>6.5261909393555442</v>
      </c>
      <c r="H144" s="262">
        <v>6.779210129261183</v>
      </c>
      <c r="I144" s="262">
        <v>5.307444305593223</v>
      </c>
      <c r="J144" s="262">
        <v>5.1375930620364354</v>
      </c>
      <c r="K144" s="262">
        <v>6.3889602625712634</v>
      </c>
      <c r="L144" s="262">
        <v>5.4898052812018214</v>
      </c>
      <c r="M144" s="262">
        <v>5.0614771148300308</v>
      </c>
      <c r="N144" s="262">
        <v>4.9654485179032806</v>
      </c>
      <c r="O144" s="262">
        <v>4.9416103081969442</v>
      </c>
      <c r="P144" s="262">
        <v>4.9614378178915857</v>
      </c>
      <c r="Q144" s="262">
        <v>3.4316756003222091</v>
      </c>
      <c r="R144" s="262">
        <v>3.8960425453000518</v>
      </c>
      <c r="S144" s="262">
        <v>4.661247986056984</v>
      </c>
      <c r="T144" s="262">
        <v>5.0345576825682867</v>
      </c>
      <c r="U144" s="262">
        <v>5.0533255908547403</v>
      </c>
      <c r="V144" s="262">
        <v>5.2183465539515286</v>
      </c>
      <c r="W144" s="262">
        <v>5.622866745573428</v>
      </c>
      <c r="X144" s="262">
        <v>6.4020596621343344</v>
      </c>
      <c r="Y144" s="262">
        <v>6.8323312070204976</v>
      </c>
      <c r="DA144" s="72" t="s">
        <v>1389</v>
      </c>
    </row>
    <row r="145" spans="1:105" ht="12" customHeight="1" x14ac:dyDescent="0.25">
      <c r="A145" s="64" t="s">
        <v>28</v>
      </c>
      <c r="B145" s="229">
        <v>4.4964184241321821</v>
      </c>
      <c r="C145" s="229">
        <v>3.3855080341902939</v>
      </c>
      <c r="D145" s="229">
        <v>3.6061704615713972</v>
      </c>
      <c r="E145" s="229">
        <v>4.5663417591429987</v>
      </c>
      <c r="F145" s="229">
        <v>4.6937807778822158</v>
      </c>
      <c r="G145" s="229">
        <v>5.1284055084726727</v>
      </c>
      <c r="H145" s="229">
        <v>5.6734938689337486</v>
      </c>
      <c r="I145" s="229">
        <v>3.987557149102551</v>
      </c>
      <c r="J145" s="229">
        <v>4.1246564170405806</v>
      </c>
      <c r="K145" s="229">
        <v>5.6123974365215084</v>
      </c>
      <c r="L145" s="229">
        <v>2.234733481776781</v>
      </c>
      <c r="M145" s="229">
        <v>1.9480431577137549</v>
      </c>
      <c r="N145" s="229">
        <v>1.8698862618129419</v>
      </c>
      <c r="O145" s="229">
        <v>1.9903559011588201</v>
      </c>
      <c r="P145" s="229">
        <v>1.9307235182050531</v>
      </c>
      <c r="Q145" s="229">
        <v>1.357865458870825</v>
      </c>
      <c r="R145" s="229">
        <v>1.824089711738119</v>
      </c>
      <c r="S145" s="229">
        <v>2.3806109693252568</v>
      </c>
      <c r="T145" s="229">
        <v>2.403358233761637</v>
      </c>
      <c r="U145" s="229">
        <v>2.1401002343158062</v>
      </c>
      <c r="V145" s="229">
        <v>1.973899041503747</v>
      </c>
      <c r="W145" s="229">
        <v>1.96629673555762</v>
      </c>
      <c r="X145" s="229">
        <v>1.9672601415922599</v>
      </c>
      <c r="Y145" s="229">
        <v>2.83364378886295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2.0219266086300629E-2</v>
      </c>
      <c r="Q147" s="229">
        <v>1.0033792816171609E-2</v>
      </c>
      <c r="R147" s="229">
        <v>1.903560864264792E-2</v>
      </c>
      <c r="S147" s="229">
        <v>3.9768779961408429E-2</v>
      </c>
      <c r="T147" s="229">
        <v>3.566945840499218E-2</v>
      </c>
      <c r="U147" s="229">
        <v>3.612017418342546E-2</v>
      </c>
      <c r="V147" s="229">
        <v>2.350021432191178E-2</v>
      </c>
      <c r="W147" s="229">
        <v>2.9188608490706459E-2</v>
      </c>
      <c r="X147" s="229">
        <v>1.9195318093204961E-2</v>
      </c>
      <c r="Y147" s="229">
        <v>3.8655629128384279E-2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1393</v>
      </c>
    </row>
    <row r="149" spans="1:105" ht="12" customHeight="1" x14ac:dyDescent="0.25">
      <c r="A149" s="64" t="s">
        <v>32</v>
      </c>
      <c r="B149" s="229">
        <v>0.18063511641224</v>
      </c>
      <c r="C149" s="229">
        <v>8.525069987324177E-2</v>
      </c>
      <c r="D149" s="229">
        <v>6.7978622190632443E-2</v>
      </c>
      <c r="E149" s="229">
        <v>5.8222959463710713E-2</v>
      </c>
      <c r="F149" s="229">
        <v>0.64304391278615525</v>
      </c>
      <c r="G149" s="229">
        <v>0.65826820453762158</v>
      </c>
      <c r="H149" s="229">
        <v>0.26761773645184028</v>
      </c>
      <c r="I149" s="229">
        <v>0.26794324318435259</v>
      </c>
      <c r="J149" s="229">
        <v>0.26930296953959831</v>
      </c>
      <c r="K149" s="229">
        <v>0.18000357976536899</v>
      </c>
      <c r="L149" s="229">
        <v>0.1835166117450365</v>
      </c>
      <c r="M149" s="229">
        <v>7.105740415008617E-2</v>
      </c>
      <c r="N149" s="229">
        <v>3.7135051845426398E-2</v>
      </c>
      <c r="O149" s="229">
        <v>6.6129041161247992E-3</v>
      </c>
      <c r="P149" s="229">
        <v>7.4553823903845224E-3</v>
      </c>
      <c r="Q149" s="229">
        <v>1.1099332691157031E-2</v>
      </c>
      <c r="R149" s="229">
        <v>1.403787267637807E-2</v>
      </c>
      <c r="S149" s="229">
        <v>1.2568930195339259E-2</v>
      </c>
      <c r="T149" s="229">
        <v>6.5761400767980873E-3</v>
      </c>
      <c r="U149" s="229">
        <v>0</v>
      </c>
      <c r="V149" s="229">
        <v>6.49941439596953E-3</v>
      </c>
      <c r="W149" s="229">
        <v>1.2915212404741441E-2</v>
      </c>
      <c r="X149" s="229">
        <v>1.415565093995884E-2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1.235051888723151</v>
      </c>
      <c r="M150" s="229">
        <v>1.0885189920835829</v>
      </c>
      <c r="N150" s="229">
        <v>1.0130363149728241</v>
      </c>
      <c r="O150" s="229">
        <v>0.79673525434403991</v>
      </c>
      <c r="P150" s="229">
        <v>0.88255930878636124</v>
      </c>
      <c r="Q150" s="229">
        <v>0.43351635776460429</v>
      </c>
      <c r="R150" s="229">
        <v>0.1202717742484149</v>
      </c>
      <c r="S150" s="229">
        <v>0.33993215960171258</v>
      </c>
      <c r="T150" s="229">
        <v>0.49628851989954942</v>
      </c>
      <c r="U150" s="229">
        <v>0.80039981274046224</v>
      </c>
      <c r="V150" s="229">
        <v>1.1280413896710371</v>
      </c>
      <c r="W150" s="229">
        <v>1.319152498297969</v>
      </c>
      <c r="X150" s="229">
        <v>1.781175862448757</v>
      </c>
      <c r="Y150" s="229">
        <v>1.4168004072359119</v>
      </c>
      <c r="DA150" s="73" t="s">
        <v>1395</v>
      </c>
    </row>
    <row r="151" spans="1:105" ht="12" customHeight="1" x14ac:dyDescent="0.25">
      <c r="A151" s="64" t="s">
        <v>35</v>
      </c>
      <c r="B151" s="229">
        <v>0.42984522687428339</v>
      </c>
      <c r="C151" s="229">
        <v>0.56796810892439842</v>
      </c>
      <c r="D151" s="229">
        <v>0.58331297393365789</v>
      </c>
      <c r="E151" s="229">
        <v>0.54687624534760526</v>
      </c>
      <c r="F151" s="229">
        <v>0.48715232131474229</v>
      </c>
      <c r="G151" s="229">
        <v>0.68289831934286815</v>
      </c>
      <c r="H151" s="229">
        <v>0.77875522512803941</v>
      </c>
      <c r="I151" s="229">
        <v>0.92269591616360203</v>
      </c>
      <c r="J151" s="229">
        <v>0.61887903020556956</v>
      </c>
      <c r="K151" s="229">
        <v>0.51149911698298978</v>
      </c>
      <c r="L151" s="229">
        <v>0.68577213164542428</v>
      </c>
      <c r="M151" s="229">
        <v>0.63800057325578452</v>
      </c>
      <c r="N151" s="229">
        <v>0.83130093192921195</v>
      </c>
      <c r="O151" s="229">
        <v>0.91706492851074484</v>
      </c>
      <c r="P151" s="229">
        <v>0.84467609563390245</v>
      </c>
      <c r="Q151" s="229">
        <v>0.65794025640608123</v>
      </c>
      <c r="R151" s="229">
        <v>0.76119131995128375</v>
      </c>
      <c r="S151" s="229">
        <v>0.90045952549674035</v>
      </c>
      <c r="T151" s="229">
        <v>0.92120053078209629</v>
      </c>
      <c r="U151" s="229">
        <v>1.0627443312116329</v>
      </c>
      <c r="V151" s="229">
        <v>1.1873983467071849</v>
      </c>
      <c r="W151" s="229">
        <v>1.152404118658406</v>
      </c>
      <c r="X151" s="229">
        <v>1.285800550523835</v>
      </c>
      <c r="Y151" s="229">
        <v>1.14481084791124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1.2304530638528219E-2</v>
      </c>
      <c r="E152" s="229">
        <v>1.02478907015058E-2</v>
      </c>
      <c r="F152" s="229">
        <v>3.2863400792468508E-3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1.07812209307054</v>
      </c>
      <c r="M152" s="229">
        <v>1.2261513295495079</v>
      </c>
      <c r="N152" s="229">
        <v>1.112373615304773</v>
      </c>
      <c r="O152" s="229">
        <v>1.1357665091525591</v>
      </c>
      <c r="P152" s="229">
        <v>1.19254765843788</v>
      </c>
      <c r="Q152" s="229">
        <v>0.89578528783110345</v>
      </c>
      <c r="R152" s="229">
        <v>1.076984119415036</v>
      </c>
      <c r="S152" s="229">
        <v>0.91538148844109357</v>
      </c>
      <c r="T152" s="229">
        <v>1.0935208394310549</v>
      </c>
      <c r="U152" s="229">
        <v>0.93367664033685416</v>
      </c>
      <c r="V152" s="229">
        <v>0.82158180232145284</v>
      </c>
      <c r="W152" s="229">
        <v>1.068583135739569</v>
      </c>
      <c r="X152" s="229">
        <v>1.252703528798766</v>
      </c>
      <c r="Y152" s="229">
        <v>1.316244868394969</v>
      </c>
      <c r="DA152" s="73" t="s">
        <v>1397</v>
      </c>
    </row>
    <row r="153" spans="1:105" ht="12" customHeight="1" x14ac:dyDescent="0.25">
      <c r="A153" s="64" t="s">
        <v>38</v>
      </c>
      <c r="B153" s="229">
        <v>7.6520184381903306E-2</v>
      </c>
      <c r="C153" s="229">
        <v>0.121120701255625</v>
      </c>
      <c r="D153" s="229">
        <v>0.10928074896260929</v>
      </c>
      <c r="E153" s="229">
        <v>0.1163662991698677</v>
      </c>
      <c r="F153" s="229">
        <v>5.7294625337158962E-2</v>
      </c>
      <c r="G153" s="229">
        <v>5.6618907002381792E-2</v>
      </c>
      <c r="H153" s="229">
        <v>5.9343298747554472E-2</v>
      </c>
      <c r="I153" s="229">
        <v>0.12924799714271709</v>
      </c>
      <c r="J153" s="229">
        <v>0.12475464525068571</v>
      </c>
      <c r="K153" s="229">
        <v>8.5060129301396253E-2</v>
      </c>
      <c r="L153" s="229">
        <v>7.2609074240888777E-2</v>
      </c>
      <c r="M153" s="229">
        <v>8.9705658077312789E-2</v>
      </c>
      <c r="N153" s="229">
        <v>0.1017163420381034</v>
      </c>
      <c r="O153" s="229">
        <v>9.5074810914655583E-2</v>
      </c>
      <c r="P153" s="229">
        <v>8.32565883517037E-2</v>
      </c>
      <c r="Q153" s="229">
        <v>6.5435113942267184E-2</v>
      </c>
      <c r="R153" s="229">
        <v>8.0432138628171071E-2</v>
      </c>
      <c r="S153" s="229">
        <v>7.2526133035433524E-2</v>
      </c>
      <c r="T153" s="229">
        <v>7.7943960212159227E-2</v>
      </c>
      <c r="U153" s="229">
        <v>8.0284398066559598E-2</v>
      </c>
      <c r="V153" s="229">
        <v>7.7426345030225815E-2</v>
      </c>
      <c r="W153" s="229">
        <v>7.4326436424416553E-2</v>
      </c>
      <c r="X153" s="229">
        <v>8.1768609737552941E-2</v>
      </c>
      <c r="Y153" s="229">
        <v>8.2175665487043956E-2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1.0000000000000002</v>
      </c>
      <c r="F160" s="232">
        <f t="shared" si="7"/>
        <v>1.0000000000000002</v>
      </c>
      <c r="G160" s="232">
        <f t="shared" si="7"/>
        <v>1</v>
      </c>
      <c r="H160" s="232">
        <f t="shared" si="7"/>
        <v>0.99999999999999989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0.99999999999999989</v>
      </c>
      <c r="O160" s="232">
        <f t="shared" si="7"/>
        <v>0.99999999999999978</v>
      </c>
      <c r="P160" s="232">
        <f t="shared" si="7"/>
        <v>1</v>
      </c>
      <c r="Q160" s="232">
        <f t="shared" si="7"/>
        <v>1</v>
      </c>
      <c r="R160" s="232">
        <f t="shared" si="7"/>
        <v>0.99999999999999989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0.99999999999999989</v>
      </c>
      <c r="X160" s="232">
        <f t="shared" si="7"/>
        <v>1</v>
      </c>
      <c r="Y160" s="232">
        <f t="shared" si="7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1.0783611640453052E-2</v>
      </c>
      <c r="C165" s="268">
        <f t="shared" si="12"/>
        <v>9.8588810240987246E-3</v>
      </c>
      <c r="D165" s="268">
        <f t="shared" si="12"/>
        <v>1.1530780032027767E-2</v>
      </c>
      <c r="E165" s="268">
        <f t="shared" si="12"/>
        <v>1.1096557004740085E-2</v>
      </c>
      <c r="F165" s="268">
        <f t="shared" si="12"/>
        <v>1.1903739254668231E-2</v>
      </c>
      <c r="G165" s="268">
        <f t="shared" si="12"/>
        <v>1.3090636884669717E-2</v>
      </c>
      <c r="H165" s="268">
        <f t="shared" si="12"/>
        <v>1.2874529894873064E-2</v>
      </c>
      <c r="I165" s="268">
        <f t="shared" si="12"/>
        <v>1.24664529077049E-2</v>
      </c>
      <c r="J165" s="268">
        <f t="shared" si="12"/>
        <v>9.284460328643291E-3</v>
      </c>
      <c r="K165" s="268">
        <f t="shared" si="12"/>
        <v>1.0019544199552087E-2</v>
      </c>
      <c r="L165" s="268">
        <f t="shared" si="12"/>
        <v>7.1206743360845643E-3</v>
      </c>
      <c r="M165" s="268">
        <f t="shared" si="12"/>
        <v>6.886323723212716E-3</v>
      </c>
      <c r="N165" s="268">
        <f t="shared" si="12"/>
        <v>7.6023373961911604E-3</v>
      </c>
      <c r="O165" s="268">
        <f t="shared" si="12"/>
        <v>8.2105701041311971E-3</v>
      </c>
      <c r="P165" s="268">
        <f t="shared" si="12"/>
        <v>5.6042710999834391E-3</v>
      </c>
      <c r="Q165" s="268">
        <f t="shared" si="12"/>
        <v>6.4624266140979091E-3</v>
      </c>
      <c r="R165" s="268">
        <f t="shared" si="12"/>
        <v>7.5187204443655344E-3</v>
      </c>
      <c r="S165" s="268">
        <f t="shared" si="12"/>
        <v>8.0465211067554526E-3</v>
      </c>
      <c r="T165" s="268">
        <f t="shared" si="12"/>
        <v>8.3629353536866617E-3</v>
      </c>
      <c r="U165" s="268">
        <f t="shared" si="12"/>
        <v>8.8182352301089274E-3</v>
      </c>
      <c r="V165" s="268">
        <f t="shared" si="12"/>
        <v>1.116799493724307E-2</v>
      </c>
      <c r="W165" s="268">
        <f t="shared" si="12"/>
        <v>9.4896714105325349E-3</v>
      </c>
      <c r="X165" s="268">
        <f t="shared" si="12"/>
        <v>9.0957679909212316E-3</v>
      </c>
      <c r="Y165" s="268">
        <f t="shared" si="12"/>
        <v>7.4263511413067088E-3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0.34255316526656687</v>
      </c>
      <c r="C167" s="269">
        <f t="shared" si="14"/>
        <v>0.29259351240896292</v>
      </c>
      <c r="D167" s="269">
        <f t="shared" si="14"/>
        <v>0.33295018706453916</v>
      </c>
      <c r="E167" s="269">
        <f t="shared" si="14"/>
        <v>0.36560471797106753</v>
      </c>
      <c r="F167" s="269">
        <f t="shared" si="14"/>
        <v>0.39224932394298229</v>
      </c>
      <c r="G167" s="269">
        <f t="shared" si="14"/>
        <v>0.39581653607235023</v>
      </c>
      <c r="H167" s="269">
        <f t="shared" si="14"/>
        <v>0.39152382521738011</v>
      </c>
      <c r="I167" s="269">
        <f t="shared" si="14"/>
        <v>0.34283924456348014</v>
      </c>
      <c r="J167" s="269">
        <f t="shared" si="14"/>
        <v>0.30255810612628209</v>
      </c>
      <c r="K167" s="269">
        <f t="shared" si="14"/>
        <v>0.35527576700110225</v>
      </c>
      <c r="L167" s="269">
        <f t="shared" si="14"/>
        <v>0.27077925033554828</v>
      </c>
      <c r="M167" s="269">
        <f t="shared" si="14"/>
        <v>0.27729278402062335</v>
      </c>
      <c r="N167" s="269">
        <f t="shared" si="14"/>
        <v>0.26283974013780848</v>
      </c>
      <c r="O167" s="269">
        <f t="shared" si="14"/>
        <v>0.25939912368631762</v>
      </c>
      <c r="P167" s="269">
        <f t="shared" si="14"/>
        <v>0.22189118889967699</v>
      </c>
      <c r="Q167" s="269">
        <f t="shared" si="14"/>
        <v>0.23564471225677522</v>
      </c>
      <c r="R167" s="269">
        <f t="shared" si="14"/>
        <v>0.26584962651166821</v>
      </c>
      <c r="S167" s="269">
        <f t="shared" si="14"/>
        <v>0.25589490945714849</v>
      </c>
      <c r="T167" s="269">
        <f t="shared" si="14"/>
        <v>0.26891288983487383</v>
      </c>
      <c r="U167" s="269">
        <f t="shared" si="14"/>
        <v>0.2651716817184398</v>
      </c>
      <c r="V167" s="269">
        <f t="shared" si="14"/>
        <v>0.3023663652720438</v>
      </c>
      <c r="W167" s="269">
        <f t="shared" si="14"/>
        <v>0.27993041213792308</v>
      </c>
      <c r="X167" s="269">
        <f t="shared" si="14"/>
        <v>0.28631693696708854</v>
      </c>
      <c r="Y167" s="269">
        <f t="shared" si="14"/>
        <v>0.29670108253005706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0.25645585254234871</v>
      </c>
      <c r="C168" s="269">
        <f t="shared" si="15"/>
        <v>0.23200160725817934</v>
      </c>
      <c r="D168" s="269">
        <f t="shared" si="15"/>
        <v>0.25783064144083756</v>
      </c>
      <c r="E168" s="269">
        <f t="shared" si="15"/>
        <v>0.26293197938996332</v>
      </c>
      <c r="F168" s="269">
        <f t="shared" si="15"/>
        <v>0.27411010224090832</v>
      </c>
      <c r="G168" s="269">
        <f t="shared" si="15"/>
        <v>0.27899709687247476</v>
      </c>
      <c r="H168" s="269">
        <f t="shared" si="15"/>
        <v>0.27551867141150882</v>
      </c>
      <c r="I168" s="269">
        <f t="shared" si="15"/>
        <v>0.25734471034565004</v>
      </c>
      <c r="J168" s="269">
        <f t="shared" si="15"/>
        <v>0.23141028513961151</v>
      </c>
      <c r="K168" s="269">
        <f t="shared" si="15"/>
        <v>0.25784245255118876</v>
      </c>
      <c r="L168" s="269">
        <f t="shared" si="15"/>
        <v>0.18414808669444069</v>
      </c>
      <c r="M168" s="269">
        <f t="shared" si="15"/>
        <v>0.18419980353661003</v>
      </c>
      <c r="N168" s="269">
        <f t="shared" si="15"/>
        <v>0.17623425416248933</v>
      </c>
      <c r="O168" s="269">
        <f t="shared" si="15"/>
        <v>0.17809308792762743</v>
      </c>
      <c r="P168" s="269">
        <f t="shared" si="15"/>
        <v>0.15285999703666353</v>
      </c>
      <c r="Q168" s="269">
        <f t="shared" si="15"/>
        <v>0.16320095888442812</v>
      </c>
      <c r="R168" s="269">
        <f t="shared" si="15"/>
        <v>0.19128559132829676</v>
      </c>
      <c r="S168" s="269">
        <f t="shared" si="15"/>
        <v>0.17510862825929582</v>
      </c>
      <c r="T168" s="269">
        <f t="shared" si="15"/>
        <v>0.18141256789925858</v>
      </c>
      <c r="U168" s="269">
        <f t="shared" si="15"/>
        <v>0.17604136680427915</v>
      </c>
      <c r="V168" s="269">
        <f t="shared" si="15"/>
        <v>0.19448284770362928</v>
      </c>
      <c r="W168" s="269">
        <f t="shared" si="15"/>
        <v>0.17483215459480506</v>
      </c>
      <c r="X168" s="269">
        <f t="shared" si="15"/>
        <v>0.17178307719955574</v>
      </c>
      <c r="Y168" s="269">
        <f t="shared" si="15"/>
        <v>0.18483661706724044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0.25645585254234871</v>
      </c>
      <c r="C169" s="318">
        <f t="shared" si="16"/>
        <v>0.23200160725817934</v>
      </c>
      <c r="D169" s="318">
        <f t="shared" si="16"/>
        <v>0.25783064144083756</v>
      </c>
      <c r="E169" s="318">
        <f t="shared" si="16"/>
        <v>0.26293197938996332</v>
      </c>
      <c r="F169" s="318">
        <f t="shared" si="16"/>
        <v>0.27411010224090832</v>
      </c>
      <c r="G169" s="318">
        <f t="shared" si="16"/>
        <v>0.27899709687247476</v>
      </c>
      <c r="H169" s="318">
        <f t="shared" si="16"/>
        <v>0.27551867141150882</v>
      </c>
      <c r="I169" s="318">
        <f t="shared" si="16"/>
        <v>0.25734471034565004</v>
      </c>
      <c r="J169" s="318">
        <f t="shared" si="16"/>
        <v>0.23141028513961151</v>
      </c>
      <c r="K169" s="318">
        <f t="shared" si="16"/>
        <v>0.25784245255118876</v>
      </c>
      <c r="L169" s="318">
        <f t="shared" si="16"/>
        <v>0.18414808669444069</v>
      </c>
      <c r="M169" s="318">
        <f t="shared" si="16"/>
        <v>0.18419980353661003</v>
      </c>
      <c r="N169" s="318">
        <f t="shared" si="16"/>
        <v>0.17623425416248933</v>
      </c>
      <c r="O169" s="318">
        <f t="shared" si="16"/>
        <v>0.17809308792762743</v>
      </c>
      <c r="P169" s="318">
        <f t="shared" si="16"/>
        <v>0.15285999703666353</v>
      </c>
      <c r="Q169" s="318">
        <f t="shared" si="16"/>
        <v>0.16320095888442812</v>
      </c>
      <c r="R169" s="318">
        <f t="shared" si="16"/>
        <v>0.19128559132829676</v>
      </c>
      <c r="S169" s="318">
        <f t="shared" si="16"/>
        <v>0.17510862825929582</v>
      </c>
      <c r="T169" s="318">
        <f t="shared" si="16"/>
        <v>0.18141256789925858</v>
      </c>
      <c r="U169" s="318">
        <f t="shared" si="16"/>
        <v>0.17604136680427915</v>
      </c>
      <c r="V169" s="318">
        <f t="shared" si="16"/>
        <v>0.19448284770362928</v>
      </c>
      <c r="W169" s="318">
        <f t="shared" si="16"/>
        <v>0.17483215459480506</v>
      </c>
      <c r="X169" s="318">
        <f t="shared" si="16"/>
        <v>0.17178307719955574</v>
      </c>
      <c r="Y169" s="318">
        <f t="shared" si="16"/>
        <v>0.18483661706724044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1.8898847375672125E-2</v>
      </c>
      <c r="C171" s="269">
        <f t="shared" si="18"/>
        <v>1.6766621008583706E-2</v>
      </c>
      <c r="D171" s="269">
        <f t="shared" si="18"/>
        <v>1.9386568984110251E-2</v>
      </c>
      <c r="E171" s="269">
        <f t="shared" si="18"/>
        <v>1.9793171000320738E-2</v>
      </c>
      <c r="F171" s="269">
        <f t="shared" si="18"/>
        <v>2.1243248817538862E-2</v>
      </c>
      <c r="G171" s="269">
        <f t="shared" si="18"/>
        <v>2.2481276396876481E-2</v>
      </c>
      <c r="H171" s="269">
        <f t="shared" si="18"/>
        <v>2.2181578781740017E-2</v>
      </c>
      <c r="I171" s="269">
        <f t="shared" si="18"/>
        <v>2.0528614484152934E-2</v>
      </c>
      <c r="J171" s="269">
        <f t="shared" si="18"/>
        <v>1.6479557602429338E-2</v>
      </c>
      <c r="K171" s="269">
        <f t="shared" si="18"/>
        <v>1.8530740317460808E-2</v>
      </c>
      <c r="L171" s="269">
        <f t="shared" si="18"/>
        <v>1.3647786026415542E-2</v>
      </c>
      <c r="M171" s="269">
        <f t="shared" si="18"/>
        <v>1.3616839275094463E-2</v>
      </c>
      <c r="N171" s="269">
        <f t="shared" si="18"/>
        <v>1.397551670577833E-2</v>
      </c>
      <c r="O171" s="269">
        <f t="shared" si="18"/>
        <v>1.4526771851286362E-2</v>
      </c>
      <c r="P171" s="269">
        <f t="shared" si="18"/>
        <v>1.1053827010288252E-2</v>
      </c>
      <c r="Q171" s="269">
        <f t="shared" si="18"/>
        <v>1.2272066284954978E-2</v>
      </c>
      <c r="R171" s="269">
        <f t="shared" si="18"/>
        <v>1.4118947272292966E-2</v>
      </c>
      <c r="S171" s="269">
        <f t="shared" si="18"/>
        <v>1.4416606651130015E-2</v>
      </c>
      <c r="T171" s="269">
        <f t="shared" si="18"/>
        <v>1.5127169415577927E-2</v>
      </c>
      <c r="U171" s="269">
        <f t="shared" si="18"/>
        <v>1.556396696739867E-2</v>
      </c>
      <c r="V171" s="269">
        <f t="shared" si="18"/>
        <v>1.8979428248450537E-2</v>
      </c>
      <c r="W171" s="269">
        <f t="shared" si="18"/>
        <v>1.677292388820362E-2</v>
      </c>
      <c r="X171" s="269">
        <f t="shared" si="18"/>
        <v>1.6940017346255852E-2</v>
      </c>
      <c r="Y171" s="269">
        <f t="shared" si="18"/>
        <v>1.5738859466375609E-2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1.0343351532073941E-2</v>
      </c>
      <c r="C172" s="318">
        <f t="shared" si="19"/>
        <v>9.4589011183567936E-3</v>
      </c>
      <c r="D172" s="318">
        <f t="shared" si="19"/>
        <v>1.1070913983990124E-2</v>
      </c>
      <c r="E172" s="318">
        <f t="shared" si="19"/>
        <v>1.0661947114045237E-2</v>
      </c>
      <c r="F172" s="318">
        <f t="shared" si="19"/>
        <v>1.144655796507831E-2</v>
      </c>
      <c r="G172" s="318">
        <f t="shared" si="19"/>
        <v>1.2595492020722202E-2</v>
      </c>
      <c r="H172" s="318">
        <f t="shared" si="19"/>
        <v>1.2403007748217922E-2</v>
      </c>
      <c r="I172" s="318">
        <f t="shared" si="19"/>
        <v>1.1965973617580651E-2</v>
      </c>
      <c r="J172" s="318">
        <f t="shared" si="19"/>
        <v>8.92296527785978E-3</v>
      </c>
      <c r="K172" s="318">
        <f t="shared" si="19"/>
        <v>9.6574889331281812E-3</v>
      </c>
      <c r="L172" s="318">
        <f t="shared" si="19"/>
        <v>6.8848920126479193E-3</v>
      </c>
      <c r="M172" s="318">
        <f t="shared" si="19"/>
        <v>6.6912653738809575E-3</v>
      </c>
      <c r="N172" s="318">
        <f t="shared" si="19"/>
        <v>7.4109173025541843E-3</v>
      </c>
      <c r="O172" s="318">
        <f t="shared" si="19"/>
        <v>8.0481041595010447E-3</v>
      </c>
      <c r="P172" s="318">
        <f t="shared" si="19"/>
        <v>5.5119452329443911E-3</v>
      </c>
      <c r="Q172" s="318">
        <f t="shared" si="19"/>
        <v>6.3866810055345355E-3</v>
      </c>
      <c r="R172" s="318">
        <f t="shared" si="19"/>
        <v>7.4791739312036675E-3</v>
      </c>
      <c r="S172" s="318">
        <f t="shared" si="19"/>
        <v>8.0254590680828714E-3</v>
      </c>
      <c r="T172" s="318">
        <f t="shared" si="19"/>
        <v>8.4108890113904419E-3</v>
      </c>
      <c r="U172" s="318">
        <f t="shared" si="19"/>
        <v>8.9411257537826104E-3</v>
      </c>
      <c r="V172" s="318">
        <f t="shared" si="19"/>
        <v>1.1427624780758738E-2</v>
      </c>
      <c r="W172" s="318">
        <f t="shared" si="19"/>
        <v>9.7814734496153837E-3</v>
      </c>
      <c r="X172" s="318">
        <f t="shared" si="19"/>
        <v>9.7890591518760613E-3</v>
      </c>
      <c r="Y172" s="318">
        <f t="shared" si="19"/>
        <v>8.3285502479462804E-3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8.5554958435981859E-3</v>
      </c>
      <c r="C173" s="318">
        <f t="shared" si="20"/>
        <v>7.3077198902269137E-3</v>
      </c>
      <c r="D173" s="318">
        <f t="shared" si="20"/>
        <v>8.3156550001201278E-3</v>
      </c>
      <c r="E173" s="318">
        <f t="shared" si="20"/>
        <v>9.1312238862755E-3</v>
      </c>
      <c r="F173" s="318">
        <f t="shared" si="20"/>
        <v>9.7966908524605503E-3</v>
      </c>
      <c r="G173" s="318">
        <f t="shared" si="20"/>
        <v>9.885784376154283E-3</v>
      </c>
      <c r="H173" s="318">
        <f t="shared" si="20"/>
        <v>9.7785710335220946E-3</v>
      </c>
      <c r="I173" s="318">
        <f t="shared" si="20"/>
        <v>8.5626408665722843E-3</v>
      </c>
      <c r="J173" s="318">
        <f t="shared" si="20"/>
        <v>7.556592324569557E-3</v>
      </c>
      <c r="K173" s="318">
        <f t="shared" si="20"/>
        <v>8.8732513843326286E-3</v>
      </c>
      <c r="L173" s="318">
        <f t="shared" si="20"/>
        <v>6.7628940137676218E-3</v>
      </c>
      <c r="M173" s="318">
        <f t="shared" si="20"/>
        <v>6.9255739012135057E-3</v>
      </c>
      <c r="N173" s="318">
        <f t="shared" si="20"/>
        <v>6.5645994032241467E-3</v>
      </c>
      <c r="O173" s="318">
        <f t="shared" si="20"/>
        <v>6.4786676917853161E-3</v>
      </c>
      <c r="P173" s="318">
        <f t="shared" si="20"/>
        <v>5.5418817773438614E-3</v>
      </c>
      <c r="Q173" s="318">
        <f t="shared" si="20"/>
        <v>5.8853852794204424E-3</v>
      </c>
      <c r="R173" s="318">
        <f t="shared" si="20"/>
        <v>6.639773341089299E-3</v>
      </c>
      <c r="S173" s="318">
        <f t="shared" si="20"/>
        <v>6.3911475830471434E-3</v>
      </c>
      <c r="T173" s="318">
        <f t="shared" si="20"/>
        <v>6.7162804041874845E-3</v>
      </c>
      <c r="U173" s="318">
        <f t="shared" si="20"/>
        <v>6.6228412136160571E-3</v>
      </c>
      <c r="V173" s="318">
        <f t="shared" si="20"/>
        <v>7.5518034676917986E-3</v>
      </c>
      <c r="W173" s="318">
        <f t="shared" si="20"/>
        <v>6.9914504385882384E-3</v>
      </c>
      <c r="X173" s="318">
        <f t="shared" si="20"/>
        <v>7.150958194379789E-3</v>
      </c>
      <c r="Y173" s="318">
        <f t="shared" si="20"/>
        <v>7.4103092184293279E-3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0.37130852317495916</v>
      </c>
      <c r="C176" s="310">
        <f t="shared" si="23"/>
        <v>0.44877937830017528</v>
      </c>
      <c r="D176" s="310">
        <f t="shared" si="23"/>
        <v>0.37830182247848526</v>
      </c>
      <c r="E176" s="310">
        <f t="shared" si="23"/>
        <v>0.34057357463390842</v>
      </c>
      <c r="F176" s="310">
        <f t="shared" si="23"/>
        <v>0.30049358574390239</v>
      </c>
      <c r="G176" s="310">
        <f t="shared" si="23"/>
        <v>0.28961445377362877</v>
      </c>
      <c r="H176" s="310">
        <f t="shared" si="23"/>
        <v>0.29790139469449795</v>
      </c>
      <c r="I176" s="310">
        <f t="shared" si="23"/>
        <v>0.36682097769901201</v>
      </c>
      <c r="J176" s="310">
        <f t="shared" si="23"/>
        <v>0.44026759080303385</v>
      </c>
      <c r="K176" s="310">
        <f t="shared" si="23"/>
        <v>0.35833149593069608</v>
      </c>
      <c r="L176" s="310">
        <f t="shared" si="23"/>
        <v>0.52430420260751087</v>
      </c>
      <c r="M176" s="310">
        <f t="shared" si="23"/>
        <v>0.51800424944445944</v>
      </c>
      <c r="N176" s="310">
        <f t="shared" si="23"/>
        <v>0.53934815159773264</v>
      </c>
      <c r="O176" s="310">
        <f t="shared" si="23"/>
        <v>0.53977044643063732</v>
      </c>
      <c r="P176" s="310">
        <f t="shared" si="23"/>
        <v>0.60859071595338776</v>
      </c>
      <c r="Q176" s="310">
        <f t="shared" si="23"/>
        <v>0.58241983595974389</v>
      </c>
      <c r="R176" s="310">
        <f t="shared" si="23"/>
        <v>0.52122711444337644</v>
      </c>
      <c r="S176" s="310">
        <f t="shared" si="23"/>
        <v>0.5465333345256701</v>
      </c>
      <c r="T176" s="310">
        <f t="shared" si="23"/>
        <v>0.52618443749660304</v>
      </c>
      <c r="U176" s="310">
        <f t="shared" si="23"/>
        <v>0.53440474927977344</v>
      </c>
      <c r="V176" s="310">
        <f t="shared" si="23"/>
        <v>0.47300336383863334</v>
      </c>
      <c r="W176" s="310">
        <f t="shared" si="23"/>
        <v>0.51897483796853561</v>
      </c>
      <c r="X176" s="310">
        <f t="shared" si="23"/>
        <v>0.51586420049617865</v>
      </c>
      <c r="Y176" s="310">
        <f t="shared" si="23"/>
        <v>0.49529708979502018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0.99999999999999989</v>
      </c>
      <c r="E178" s="232">
        <f t="shared" si="24"/>
        <v>1.0000000000000002</v>
      </c>
      <c r="F178" s="232">
        <f t="shared" si="24"/>
        <v>1</v>
      </c>
      <c r="G178" s="232">
        <f t="shared" si="24"/>
        <v>1</v>
      </c>
      <c r="H178" s="232">
        <f t="shared" si="24"/>
        <v>1</v>
      </c>
      <c r="I178" s="232">
        <f t="shared" si="24"/>
        <v>1</v>
      </c>
      <c r="J178" s="232">
        <f t="shared" si="24"/>
        <v>1.0000000000000002</v>
      </c>
      <c r="K178" s="232">
        <f t="shared" si="24"/>
        <v>0.99999999999999989</v>
      </c>
      <c r="L178" s="232">
        <f t="shared" si="24"/>
        <v>0.99999999999999989</v>
      </c>
      <c r="M178" s="232">
        <f t="shared" si="24"/>
        <v>1</v>
      </c>
      <c r="N178" s="232">
        <f t="shared" si="24"/>
        <v>1</v>
      </c>
      <c r="O178" s="232">
        <f t="shared" si="24"/>
        <v>1</v>
      </c>
      <c r="P178" s="232">
        <f t="shared" si="24"/>
        <v>1</v>
      </c>
      <c r="Q178" s="232">
        <f t="shared" si="24"/>
        <v>0.99999999999999978</v>
      </c>
      <c r="R178" s="232">
        <f t="shared" si="24"/>
        <v>1</v>
      </c>
      <c r="S178" s="232">
        <f t="shared" si="24"/>
        <v>1</v>
      </c>
      <c r="T178" s="232">
        <f t="shared" si="24"/>
        <v>1</v>
      </c>
      <c r="U178" s="232">
        <f t="shared" si="24"/>
        <v>1</v>
      </c>
      <c r="V178" s="232">
        <f t="shared" si="24"/>
        <v>1</v>
      </c>
      <c r="W178" s="232">
        <f t="shared" si="24"/>
        <v>0.99999999999999978</v>
      </c>
      <c r="X178" s="232">
        <f t="shared" si="24"/>
        <v>1</v>
      </c>
      <c r="Y178" s="232">
        <f t="shared" si="24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1.9526016644751995E-2</v>
      </c>
      <c r="C183" s="268">
        <f t="shared" si="29"/>
        <v>2.0378634902653698E-2</v>
      </c>
      <c r="D183" s="268">
        <f t="shared" si="29"/>
        <v>2.1116246768359506E-2</v>
      </c>
      <c r="E183" s="268">
        <f t="shared" si="29"/>
        <v>1.9142705841517678E-2</v>
      </c>
      <c r="F183" s="268">
        <f t="shared" si="29"/>
        <v>1.9345576718294271E-2</v>
      </c>
      <c r="G183" s="268">
        <f t="shared" si="29"/>
        <v>2.0940137216279266E-2</v>
      </c>
      <c r="H183" s="268">
        <f t="shared" si="29"/>
        <v>2.0837474229485734E-2</v>
      </c>
      <c r="I183" s="268">
        <f t="shared" si="29"/>
        <v>2.2390754143764322E-2</v>
      </c>
      <c r="J183" s="268">
        <f t="shared" si="29"/>
        <v>1.8895322404993097E-2</v>
      </c>
      <c r="K183" s="268">
        <f t="shared" si="29"/>
        <v>1.777511249221643E-2</v>
      </c>
      <c r="L183" s="268">
        <f t="shared" si="29"/>
        <v>1.7021454482266971E-2</v>
      </c>
      <c r="M183" s="268">
        <f t="shared" si="29"/>
        <v>1.6242567815625556E-2</v>
      </c>
      <c r="N183" s="268">
        <f t="shared" si="29"/>
        <v>1.8748373785643375E-2</v>
      </c>
      <c r="O183" s="268">
        <f t="shared" si="29"/>
        <v>2.0264920093756498E-2</v>
      </c>
      <c r="P183" s="268">
        <f t="shared" si="29"/>
        <v>1.6289037796043418E-2</v>
      </c>
      <c r="Q183" s="268">
        <f t="shared" si="29"/>
        <v>1.7599147188125726E-2</v>
      </c>
      <c r="R183" s="268">
        <f t="shared" si="29"/>
        <v>1.7870520180825775E-2</v>
      </c>
      <c r="S183" s="268">
        <f t="shared" si="29"/>
        <v>2.0153953116340322E-2</v>
      </c>
      <c r="T183" s="268">
        <f t="shared" si="29"/>
        <v>2.0041062843292708E-2</v>
      </c>
      <c r="U183" s="268">
        <f t="shared" si="29"/>
        <v>2.1485674993145978E-2</v>
      </c>
      <c r="V183" s="268">
        <f t="shared" si="29"/>
        <v>2.4001146791169947E-2</v>
      </c>
      <c r="W183" s="268">
        <f t="shared" si="29"/>
        <v>2.2343258631663556E-2</v>
      </c>
      <c r="X183" s="268">
        <f t="shared" si="29"/>
        <v>2.1264911099209079E-2</v>
      </c>
      <c r="Y183" s="268">
        <f t="shared" si="29"/>
        <v>1.6693476553777349E-2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0.56288243194138132</v>
      </c>
      <c r="C184" s="269">
        <f t="shared" si="30"/>
        <v>0.54884845807908966</v>
      </c>
      <c r="D184" s="269">
        <f t="shared" si="30"/>
        <v>0.55332156606017147</v>
      </c>
      <c r="E184" s="269">
        <f t="shared" si="30"/>
        <v>0.57235721483220914</v>
      </c>
      <c r="F184" s="269">
        <f t="shared" si="30"/>
        <v>0.57849654905238301</v>
      </c>
      <c r="G184" s="269">
        <f t="shared" si="30"/>
        <v>0.57458326611136312</v>
      </c>
      <c r="H184" s="269">
        <f t="shared" si="30"/>
        <v>0.57505870737178344</v>
      </c>
      <c r="I184" s="269">
        <f t="shared" si="30"/>
        <v>0.55880031588763346</v>
      </c>
      <c r="J184" s="269">
        <f t="shared" si="30"/>
        <v>0.5587875581904338</v>
      </c>
      <c r="K184" s="269">
        <f t="shared" si="30"/>
        <v>0.57196607617188522</v>
      </c>
      <c r="L184" s="269">
        <f t="shared" si="30"/>
        <v>0.58739631613496435</v>
      </c>
      <c r="M184" s="269">
        <f t="shared" si="30"/>
        <v>0.59353470080730431</v>
      </c>
      <c r="N184" s="269">
        <f t="shared" si="30"/>
        <v>0.58823083389493358</v>
      </c>
      <c r="O184" s="269">
        <f t="shared" si="30"/>
        <v>0.58100568197701574</v>
      </c>
      <c r="P184" s="269">
        <f t="shared" si="30"/>
        <v>0.58527051487856641</v>
      </c>
      <c r="Q184" s="269">
        <f t="shared" si="30"/>
        <v>0.58236329007820331</v>
      </c>
      <c r="R184" s="269">
        <f t="shared" si="30"/>
        <v>0.57341573247245059</v>
      </c>
      <c r="S184" s="269">
        <f t="shared" si="30"/>
        <v>0.58163968236810171</v>
      </c>
      <c r="T184" s="269">
        <f t="shared" si="30"/>
        <v>0.58480883215696466</v>
      </c>
      <c r="U184" s="269">
        <f t="shared" si="30"/>
        <v>0.58632006694878203</v>
      </c>
      <c r="V184" s="269">
        <f t="shared" si="30"/>
        <v>0.58969922496323435</v>
      </c>
      <c r="W184" s="269">
        <f t="shared" si="30"/>
        <v>0.59811640512314623</v>
      </c>
      <c r="X184" s="269">
        <f t="shared" si="30"/>
        <v>0.60745138918329522</v>
      </c>
      <c r="Y184" s="269">
        <f t="shared" si="30"/>
        <v>0.60524433771220421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0.56288243194138132</v>
      </c>
      <c r="C185" s="318">
        <f t="shared" si="31"/>
        <v>0.54884845807908966</v>
      </c>
      <c r="D185" s="318">
        <f t="shared" si="31"/>
        <v>0.55332156606017147</v>
      </c>
      <c r="E185" s="318">
        <f t="shared" si="31"/>
        <v>0.57235721483220914</v>
      </c>
      <c r="F185" s="318">
        <f t="shared" si="31"/>
        <v>0.57849654905238301</v>
      </c>
      <c r="G185" s="318">
        <f t="shared" si="31"/>
        <v>0.57458326611136312</v>
      </c>
      <c r="H185" s="318">
        <f t="shared" si="31"/>
        <v>0.57505870737178344</v>
      </c>
      <c r="I185" s="318">
        <f t="shared" si="31"/>
        <v>0.55880031588763346</v>
      </c>
      <c r="J185" s="318">
        <f t="shared" si="31"/>
        <v>0.5587875581904338</v>
      </c>
      <c r="K185" s="318">
        <f t="shared" si="31"/>
        <v>0.57196607617188522</v>
      </c>
      <c r="L185" s="318">
        <f t="shared" si="31"/>
        <v>0.58739631613496435</v>
      </c>
      <c r="M185" s="318">
        <f t="shared" si="31"/>
        <v>0.59353470080730431</v>
      </c>
      <c r="N185" s="318">
        <f t="shared" si="31"/>
        <v>0.58823083389493358</v>
      </c>
      <c r="O185" s="318">
        <f t="shared" si="31"/>
        <v>0.58100568197701574</v>
      </c>
      <c r="P185" s="318">
        <f t="shared" si="31"/>
        <v>0.58527051487856641</v>
      </c>
      <c r="Q185" s="318">
        <f t="shared" si="31"/>
        <v>0.58236329007820331</v>
      </c>
      <c r="R185" s="318">
        <f t="shared" si="31"/>
        <v>0.57341573247245059</v>
      </c>
      <c r="S185" s="318">
        <f t="shared" si="31"/>
        <v>0.58163968236810171</v>
      </c>
      <c r="T185" s="318">
        <f t="shared" si="31"/>
        <v>0.58480883215696466</v>
      </c>
      <c r="U185" s="318">
        <f t="shared" si="31"/>
        <v>0.58632006694878203</v>
      </c>
      <c r="V185" s="318">
        <f t="shared" si="31"/>
        <v>0.58969922496323435</v>
      </c>
      <c r="W185" s="318">
        <f t="shared" si="31"/>
        <v>0.59811640512314623</v>
      </c>
      <c r="X185" s="318">
        <f t="shared" si="31"/>
        <v>0.60745138918329522</v>
      </c>
      <c r="Y185" s="318">
        <f t="shared" si="31"/>
        <v>0.60524433771220421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0.38429298028393166</v>
      </c>
      <c r="C187" s="269">
        <f t="shared" si="33"/>
        <v>0.3968614157263668</v>
      </c>
      <c r="D187" s="269">
        <f t="shared" si="33"/>
        <v>0.39074460546255169</v>
      </c>
      <c r="E187" s="269">
        <f t="shared" si="33"/>
        <v>0.37536943678028395</v>
      </c>
      <c r="F187" s="269">
        <f t="shared" si="33"/>
        <v>0.36865806404462043</v>
      </c>
      <c r="G187" s="269">
        <f t="shared" si="33"/>
        <v>0.36933362761658489</v>
      </c>
      <c r="H187" s="269">
        <f t="shared" si="33"/>
        <v>0.36903295592783819</v>
      </c>
      <c r="I187" s="269">
        <f t="shared" si="33"/>
        <v>0.38250884934246188</v>
      </c>
      <c r="J187" s="269">
        <f t="shared" si="33"/>
        <v>0.38974515023328021</v>
      </c>
      <c r="K187" s="269">
        <f t="shared" si="33"/>
        <v>0.37854650128050238</v>
      </c>
      <c r="L187" s="269">
        <f t="shared" si="33"/>
        <v>0.36428658252644031</v>
      </c>
      <c r="M187" s="269">
        <f t="shared" si="33"/>
        <v>0.35954796673984568</v>
      </c>
      <c r="N187" s="269">
        <f t="shared" si="33"/>
        <v>0.35967247965729915</v>
      </c>
      <c r="O187" s="269">
        <f t="shared" si="33"/>
        <v>0.36376345559938766</v>
      </c>
      <c r="P187" s="269">
        <f t="shared" si="33"/>
        <v>0.36768047060898318</v>
      </c>
      <c r="Q187" s="269">
        <f t="shared" si="33"/>
        <v>0.36780626784786646</v>
      </c>
      <c r="R187" s="269">
        <f t="shared" si="33"/>
        <v>0.3762495032765687</v>
      </c>
      <c r="S187" s="269">
        <f t="shared" si="33"/>
        <v>0.36296107764328983</v>
      </c>
      <c r="T187" s="269">
        <f t="shared" si="33"/>
        <v>0.35977402231741823</v>
      </c>
      <c r="U187" s="269">
        <f t="shared" si="33"/>
        <v>0.35496250031286575</v>
      </c>
      <c r="V187" s="269">
        <f t="shared" si="33"/>
        <v>0.34589040141224936</v>
      </c>
      <c r="W187" s="269">
        <f t="shared" si="33"/>
        <v>0.34065680452036728</v>
      </c>
      <c r="X187" s="269">
        <f t="shared" si="33"/>
        <v>0.3323571269535634</v>
      </c>
      <c r="Y187" s="269">
        <f t="shared" si="33"/>
        <v>0.3438426484267233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0.38429298028393166</v>
      </c>
      <c r="C188" s="318">
        <f t="shared" si="34"/>
        <v>0.3968614157263668</v>
      </c>
      <c r="D188" s="318">
        <f t="shared" si="34"/>
        <v>0.39074460546255169</v>
      </c>
      <c r="E188" s="318">
        <f t="shared" si="34"/>
        <v>0.37536943678028395</v>
      </c>
      <c r="F188" s="318">
        <f t="shared" si="34"/>
        <v>0.36865806404462043</v>
      </c>
      <c r="G188" s="318">
        <f t="shared" si="34"/>
        <v>0.36933362761658489</v>
      </c>
      <c r="H188" s="318">
        <f t="shared" si="34"/>
        <v>0.36903295592783819</v>
      </c>
      <c r="I188" s="318">
        <f t="shared" si="34"/>
        <v>0.38250884934246188</v>
      </c>
      <c r="J188" s="318">
        <f t="shared" si="34"/>
        <v>0.38974515023328021</v>
      </c>
      <c r="K188" s="318">
        <f t="shared" si="34"/>
        <v>0.37854650128050238</v>
      </c>
      <c r="L188" s="318">
        <f t="shared" si="34"/>
        <v>0.36428658252644031</v>
      </c>
      <c r="M188" s="318">
        <f t="shared" si="34"/>
        <v>0.35954796673984568</v>
      </c>
      <c r="N188" s="318">
        <f t="shared" si="34"/>
        <v>0.35967247965729915</v>
      </c>
      <c r="O188" s="318">
        <f t="shared" si="34"/>
        <v>0.36376345559938766</v>
      </c>
      <c r="P188" s="318">
        <f t="shared" si="34"/>
        <v>0.36768047060898318</v>
      </c>
      <c r="Q188" s="318">
        <f t="shared" si="34"/>
        <v>0.36780626784786646</v>
      </c>
      <c r="R188" s="318">
        <f t="shared" si="34"/>
        <v>0.3762495032765687</v>
      </c>
      <c r="S188" s="318">
        <f t="shared" si="34"/>
        <v>0.36296107764328983</v>
      </c>
      <c r="T188" s="318">
        <f t="shared" si="34"/>
        <v>0.35977402231741823</v>
      </c>
      <c r="U188" s="318">
        <f t="shared" si="34"/>
        <v>0.35496250031286575</v>
      </c>
      <c r="V188" s="318">
        <f t="shared" si="34"/>
        <v>0.34589040141224936</v>
      </c>
      <c r="W188" s="318">
        <f t="shared" si="34"/>
        <v>0.34065680452036728</v>
      </c>
      <c r="X188" s="318">
        <f t="shared" si="34"/>
        <v>0.3323571269535634</v>
      </c>
      <c r="Y188" s="318">
        <f t="shared" si="34"/>
        <v>0.3438426484267233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3.3298571129935048E-2</v>
      </c>
      <c r="C190" s="269">
        <f t="shared" si="36"/>
        <v>3.3911491291889889E-2</v>
      </c>
      <c r="D190" s="269">
        <f t="shared" si="36"/>
        <v>3.4817581708917293E-2</v>
      </c>
      <c r="E190" s="269">
        <f t="shared" si="36"/>
        <v>3.3130642545989311E-2</v>
      </c>
      <c r="F190" s="269">
        <f t="shared" si="36"/>
        <v>3.3499810184702321E-2</v>
      </c>
      <c r="G190" s="269">
        <f t="shared" si="36"/>
        <v>3.5142969055772723E-2</v>
      </c>
      <c r="H190" s="269">
        <f t="shared" si="36"/>
        <v>3.507086247089268E-2</v>
      </c>
      <c r="I190" s="269">
        <f t="shared" si="36"/>
        <v>3.6300080626140346E-2</v>
      </c>
      <c r="J190" s="269">
        <f t="shared" si="36"/>
        <v>3.2571969171292986E-2</v>
      </c>
      <c r="K190" s="269">
        <f t="shared" si="36"/>
        <v>3.171231005539589E-2</v>
      </c>
      <c r="L190" s="269">
        <f t="shared" si="36"/>
        <v>3.1295646856328192E-2</v>
      </c>
      <c r="M190" s="269">
        <f t="shared" si="36"/>
        <v>3.0674764637224409E-2</v>
      </c>
      <c r="N190" s="269">
        <f t="shared" si="36"/>
        <v>3.3348312662123944E-2</v>
      </c>
      <c r="O190" s="269">
        <f t="shared" si="36"/>
        <v>3.4965942329839995E-2</v>
      </c>
      <c r="P190" s="269">
        <f t="shared" si="36"/>
        <v>3.0759976716407088E-2</v>
      </c>
      <c r="Q190" s="269">
        <f t="shared" si="36"/>
        <v>3.2231294885804326E-2</v>
      </c>
      <c r="R190" s="269">
        <f t="shared" si="36"/>
        <v>3.2464244070154989E-2</v>
      </c>
      <c r="S190" s="269">
        <f t="shared" si="36"/>
        <v>3.5245286872268189E-2</v>
      </c>
      <c r="T190" s="269">
        <f t="shared" si="36"/>
        <v>3.5376082682324499E-2</v>
      </c>
      <c r="U190" s="269">
        <f t="shared" si="36"/>
        <v>3.7231757745206213E-2</v>
      </c>
      <c r="V190" s="269">
        <f t="shared" si="36"/>
        <v>4.0409226833346412E-2</v>
      </c>
      <c r="W190" s="269">
        <f t="shared" si="36"/>
        <v>3.8883531724822742E-2</v>
      </c>
      <c r="X190" s="269">
        <f t="shared" si="36"/>
        <v>3.8926572763932236E-2</v>
      </c>
      <c r="Y190" s="269">
        <f t="shared" si="36"/>
        <v>3.4219537307295322E-2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2.0952319574209018E-2</v>
      </c>
      <c r="C191" s="318">
        <f t="shared" si="37"/>
        <v>2.1873060626989578E-2</v>
      </c>
      <c r="D191" s="318">
        <f t="shared" si="37"/>
        <v>2.2681037986588822E-2</v>
      </c>
      <c r="E191" s="318">
        <f t="shared" si="37"/>
        <v>2.0576571299386469E-2</v>
      </c>
      <c r="F191" s="318">
        <f t="shared" si="37"/>
        <v>2.0811078908996208E-2</v>
      </c>
      <c r="G191" s="318">
        <f t="shared" si="37"/>
        <v>2.2540071646708928E-2</v>
      </c>
      <c r="H191" s="318">
        <f t="shared" si="37"/>
        <v>2.2457536743110761E-2</v>
      </c>
      <c r="I191" s="318">
        <f t="shared" si="37"/>
        <v>2.4043366119039934E-2</v>
      </c>
      <c r="J191" s="318">
        <f t="shared" si="37"/>
        <v>2.0315534491257621E-2</v>
      </c>
      <c r="K191" s="318">
        <f t="shared" si="37"/>
        <v>1.9166818036033928E-2</v>
      </c>
      <c r="L191" s="318">
        <f t="shared" si="37"/>
        <v>1.841170827452452E-2</v>
      </c>
      <c r="M191" s="318">
        <f t="shared" si="37"/>
        <v>1.7656186853679912E-2</v>
      </c>
      <c r="N191" s="318">
        <f t="shared" si="37"/>
        <v>2.0446069785128879E-2</v>
      </c>
      <c r="O191" s="318">
        <f t="shared" si="37"/>
        <v>2.2222175784748364E-2</v>
      </c>
      <c r="P191" s="318">
        <f t="shared" si="37"/>
        <v>1.7922665415150158E-2</v>
      </c>
      <c r="Q191" s="318">
        <f t="shared" si="37"/>
        <v>1.9457750592855927E-2</v>
      </c>
      <c r="R191" s="318">
        <f t="shared" si="37"/>
        <v>1.9886955319645475E-2</v>
      </c>
      <c r="S191" s="318">
        <f t="shared" si="37"/>
        <v>2.2487614175784019E-2</v>
      </c>
      <c r="T191" s="318">
        <f t="shared" si="37"/>
        <v>2.2548897920281412E-2</v>
      </c>
      <c r="U191" s="318">
        <f t="shared" si="37"/>
        <v>2.4371425590669109E-2</v>
      </c>
      <c r="V191" s="318">
        <f t="shared" si="37"/>
        <v>2.7474776297197925E-2</v>
      </c>
      <c r="W191" s="318">
        <f t="shared" si="37"/>
        <v>2.5764458934101991E-2</v>
      </c>
      <c r="X191" s="318">
        <f t="shared" si="37"/>
        <v>2.5602746626979322E-2</v>
      </c>
      <c r="Y191" s="318">
        <f t="shared" si="37"/>
        <v>2.0944120591408443E-2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1.2346251555726032E-2</v>
      </c>
      <c r="C192" s="318">
        <f t="shared" si="38"/>
        <v>1.2038430664900315E-2</v>
      </c>
      <c r="D192" s="318">
        <f t="shared" si="38"/>
        <v>1.2136543722328473E-2</v>
      </c>
      <c r="E192" s="318">
        <f t="shared" si="38"/>
        <v>1.2554071246602842E-2</v>
      </c>
      <c r="F192" s="318">
        <f t="shared" si="38"/>
        <v>1.2688731275706112E-2</v>
      </c>
      <c r="G192" s="318">
        <f t="shared" si="38"/>
        <v>1.2602897409063793E-2</v>
      </c>
      <c r="H192" s="318">
        <f t="shared" si="38"/>
        <v>1.2613325727781916E-2</v>
      </c>
      <c r="I192" s="318">
        <f t="shared" si="38"/>
        <v>1.225671450710041E-2</v>
      </c>
      <c r="J192" s="318">
        <f t="shared" si="38"/>
        <v>1.2256434680035368E-2</v>
      </c>
      <c r="K192" s="318">
        <f t="shared" si="38"/>
        <v>1.254549201936196E-2</v>
      </c>
      <c r="L192" s="318">
        <f t="shared" si="38"/>
        <v>1.2883938581803676E-2</v>
      </c>
      <c r="M192" s="318">
        <f t="shared" si="38"/>
        <v>1.3018577783544497E-2</v>
      </c>
      <c r="N192" s="318">
        <f t="shared" si="38"/>
        <v>1.2902242876995065E-2</v>
      </c>
      <c r="O192" s="318">
        <f t="shared" si="38"/>
        <v>1.2743766545091633E-2</v>
      </c>
      <c r="P192" s="318">
        <f t="shared" si="38"/>
        <v>1.283731130125693E-2</v>
      </c>
      <c r="Q192" s="318">
        <f t="shared" si="38"/>
        <v>1.2773544292948398E-2</v>
      </c>
      <c r="R192" s="318">
        <f t="shared" si="38"/>
        <v>1.2577288750509513E-2</v>
      </c>
      <c r="S192" s="318">
        <f t="shared" si="38"/>
        <v>1.2757672696484168E-2</v>
      </c>
      <c r="T192" s="318">
        <f t="shared" si="38"/>
        <v>1.282718476204309E-2</v>
      </c>
      <c r="U192" s="318">
        <f t="shared" si="38"/>
        <v>1.2860332154537106E-2</v>
      </c>
      <c r="V192" s="318">
        <f t="shared" si="38"/>
        <v>1.2934450536148485E-2</v>
      </c>
      <c r="W192" s="318">
        <f t="shared" si="38"/>
        <v>1.3119072790720752E-2</v>
      </c>
      <c r="X192" s="318">
        <f t="shared" si="38"/>
        <v>1.3323826136952915E-2</v>
      </c>
      <c r="Y192" s="318">
        <f t="shared" si="38"/>
        <v>1.3275416715886872E-2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0.99999999999999978</v>
      </c>
      <c r="C197" s="232">
        <f t="shared" si="42"/>
        <v>0.99999999999999989</v>
      </c>
      <c r="D197" s="232">
        <f t="shared" si="42"/>
        <v>1.0000000000000002</v>
      </c>
      <c r="E197" s="232">
        <f t="shared" si="42"/>
        <v>0.99999999999999989</v>
      </c>
      <c r="F197" s="232">
        <f t="shared" si="42"/>
        <v>0.99999999999999956</v>
      </c>
      <c r="G197" s="232">
        <f t="shared" si="42"/>
        <v>1.0000000000000002</v>
      </c>
      <c r="H197" s="232">
        <f t="shared" si="42"/>
        <v>1.0000000000000002</v>
      </c>
      <c r="I197" s="232">
        <f t="shared" si="42"/>
        <v>1.0000000000000007</v>
      </c>
      <c r="J197" s="232">
        <f t="shared" si="42"/>
        <v>1</v>
      </c>
      <c r="K197" s="232">
        <f t="shared" si="42"/>
        <v>0.99999999999999978</v>
      </c>
      <c r="L197" s="232">
        <f t="shared" si="42"/>
        <v>1</v>
      </c>
      <c r="M197" s="232">
        <f t="shared" si="42"/>
        <v>1.0000000000000002</v>
      </c>
      <c r="N197" s="232">
        <f t="shared" si="42"/>
        <v>0.99999999999999978</v>
      </c>
      <c r="O197" s="232">
        <f t="shared" si="42"/>
        <v>1</v>
      </c>
      <c r="P197" s="232">
        <f t="shared" si="42"/>
        <v>1.0000000000000002</v>
      </c>
      <c r="Q197" s="232">
        <f t="shared" si="42"/>
        <v>1</v>
      </c>
      <c r="R197" s="232">
        <f t="shared" si="42"/>
        <v>1</v>
      </c>
      <c r="S197" s="232">
        <f t="shared" si="42"/>
        <v>0.99999999999999967</v>
      </c>
      <c r="T197" s="232">
        <f t="shared" si="42"/>
        <v>1.0000000000000002</v>
      </c>
      <c r="U197" s="232">
        <f t="shared" si="42"/>
        <v>1</v>
      </c>
      <c r="V197" s="232">
        <f t="shared" si="42"/>
        <v>1</v>
      </c>
      <c r="W197" s="232">
        <f t="shared" si="42"/>
        <v>1.0000000000000004</v>
      </c>
      <c r="X197" s="232">
        <f t="shared" si="42"/>
        <v>1.0000000000000007</v>
      </c>
      <c r="Y197" s="232">
        <f t="shared" si="42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3.4420542253612331E-2</v>
      </c>
      <c r="C202" s="268">
        <f t="shared" si="47"/>
        <v>3.5802520258865031E-2</v>
      </c>
      <c r="D202" s="268">
        <f t="shared" si="47"/>
        <v>3.7007604723754868E-2</v>
      </c>
      <c r="E202" s="268">
        <f t="shared" si="47"/>
        <v>3.3796173490186765E-2</v>
      </c>
      <c r="F202" s="268">
        <f t="shared" si="47"/>
        <v>3.4135111010389345E-2</v>
      </c>
      <c r="G202" s="268">
        <f t="shared" si="47"/>
        <v>3.6739835977321021E-2</v>
      </c>
      <c r="H202" s="268">
        <f t="shared" si="47"/>
        <v>3.657067680385738E-2</v>
      </c>
      <c r="I202" s="268">
        <f t="shared" si="47"/>
        <v>3.9076658521974707E-2</v>
      </c>
      <c r="J202" s="268">
        <f t="shared" si="47"/>
        <v>3.3374285451198415E-2</v>
      </c>
      <c r="K202" s="268">
        <f t="shared" si="47"/>
        <v>3.1526315860792076E-2</v>
      </c>
      <c r="L202" s="268">
        <f t="shared" si="47"/>
        <v>3.0278941978111439E-2</v>
      </c>
      <c r="M202" s="268">
        <f t="shared" si="47"/>
        <v>2.897173820062926E-2</v>
      </c>
      <c r="N202" s="268">
        <f t="shared" si="47"/>
        <v>3.3136879777586448E-2</v>
      </c>
      <c r="O202" s="268">
        <f t="shared" si="47"/>
        <v>3.560915317666527E-2</v>
      </c>
      <c r="P202" s="268">
        <f t="shared" si="47"/>
        <v>2.9027034810477997E-2</v>
      </c>
      <c r="Q202" s="268">
        <f t="shared" si="47"/>
        <v>3.1205816896037675E-2</v>
      </c>
      <c r="R202" s="268">
        <f t="shared" si="47"/>
        <v>3.1637860185599449E-2</v>
      </c>
      <c r="S202" s="268">
        <f t="shared" si="47"/>
        <v>3.5394901745470463E-2</v>
      </c>
      <c r="T202" s="268">
        <f t="shared" si="47"/>
        <v>3.5197841497174143E-2</v>
      </c>
      <c r="U202" s="268">
        <f t="shared" si="47"/>
        <v>3.7524583079388177E-2</v>
      </c>
      <c r="V202" s="268">
        <f t="shared" si="47"/>
        <v>4.1522709183526442E-2</v>
      </c>
      <c r="W202" s="268">
        <f t="shared" si="47"/>
        <v>3.8876489546962309E-2</v>
      </c>
      <c r="X202" s="268">
        <f t="shared" si="47"/>
        <v>3.7056978428400472E-2</v>
      </c>
      <c r="Y202" s="268">
        <f t="shared" si="47"/>
        <v>2.9532947402354438E-2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0.47577945966335583</v>
      </c>
      <c r="C203" s="269">
        <f t="shared" si="48"/>
        <v>0.46235429984248749</v>
      </c>
      <c r="D203" s="269">
        <f t="shared" si="48"/>
        <v>0.46498162143038008</v>
      </c>
      <c r="E203" s="269">
        <f t="shared" si="48"/>
        <v>0.48452401656590688</v>
      </c>
      <c r="F203" s="269">
        <f t="shared" si="48"/>
        <v>0.48944551463987734</v>
      </c>
      <c r="G203" s="269">
        <f t="shared" si="48"/>
        <v>0.48338659821128849</v>
      </c>
      <c r="H203" s="269">
        <f t="shared" si="48"/>
        <v>0.48393167355364636</v>
      </c>
      <c r="I203" s="269">
        <f t="shared" si="48"/>
        <v>0.46761591464920588</v>
      </c>
      <c r="J203" s="269">
        <f t="shared" si="48"/>
        <v>0.47324751179370345</v>
      </c>
      <c r="K203" s="269">
        <f t="shared" si="48"/>
        <v>0.48642409284398497</v>
      </c>
      <c r="L203" s="269">
        <f t="shared" si="48"/>
        <v>0.50102475975317873</v>
      </c>
      <c r="M203" s="269">
        <f t="shared" si="48"/>
        <v>0.50763308590899447</v>
      </c>
      <c r="N203" s="269">
        <f t="shared" si="48"/>
        <v>0.49851672845050182</v>
      </c>
      <c r="O203" s="269">
        <f t="shared" si="48"/>
        <v>0.48953198365711775</v>
      </c>
      <c r="P203" s="269">
        <f t="shared" si="48"/>
        <v>0.50008960837542504</v>
      </c>
      <c r="Q203" s="269">
        <f t="shared" si="48"/>
        <v>0.49513299182095577</v>
      </c>
      <c r="R203" s="269">
        <f t="shared" si="48"/>
        <v>0.48676960764069072</v>
      </c>
      <c r="S203" s="269">
        <f t="shared" si="48"/>
        <v>0.48979961307726233</v>
      </c>
      <c r="T203" s="269">
        <f t="shared" si="48"/>
        <v>0.49248515755924277</v>
      </c>
      <c r="U203" s="269">
        <f t="shared" si="48"/>
        <v>0.49100461474536716</v>
      </c>
      <c r="V203" s="269">
        <f t="shared" si="48"/>
        <v>0.48917943097156086</v>
      </c>
      <c r="W203" s="269">
        <f t="shared" si="48"/>
        <v>0.49901107678086981</v>
      </c>
      <c r="X203" s="269">
        <f t="shared" si="48"/>
        <v>0.50757696525474483</v>
      </c>
      <c r="Y203" s="269">
        <f t="shared" si="48"/>
        <v>0.51342224045420504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0.47577945966335583</v>
      </c>
      <c r="C204" s="318">
        <f t="shared" si="49"/>
        <v>0.46235429984248749</v>
      </c>
      <c r="D204" s="318">
        <f t="shared" si="49"/>
        <v>0.46498162143038008</v>
      </c>
      <c r="E204" s="318">
        <f t="shared" si="49"/>
        <v>0.48452401656590688</v>
      </c>
      <c r="F204" s="318">
        <f t="shared" si="49"/>
        <v>0.48944551463987734</v>
      </c>
      <c r="G204" s="318">
        <f t="shared" si="49"/>
        <v>0.48338659821128849</v>
      </c>
      <c r="H204" s="318">
        <f t="shared" si="49"/>
        <v>0.48393167355364636</v>
      </c>
      <c r="I204" s="318">
        <f t="shared" si="49"/>
        <v>0.46761591464920588</v>
      </c>
      <c r="J204" s="318">
        <f t="shared" si="49"/>
        <v>0.47324751179370345</v>
      </c>
      <c r="K204" s="318">
        <f t="shared" si="49"/>
        <v>0.48642409284398497</v>
      </c>
      <c r="L204" s="318">
        <f t="shared" si="49"/>
        <v>0.50102475975317873</v>
      </c>
      <c r="M204" s="318">
        <f t="shared" si="49"/>
        <v>0.50763308590899447</v>
      </c>
      <c r="N204" s="318">
        <f t="shared" si="49"/>
        <v>0.49851672845050182</v>
      </c>
      <c r="O204" s="318">
        <f t="shared" si="49"/>
        <v>0.48953198365711775</v>
      </c>
      <c r="P204" s="318">
        <f t="shared" si="49"/>
        <v>0.50008960837542504</v>
      </c>
      <c r="Q204" s="318">
        <f t="shared" si="49"/>
        <v>0.49513299182095577</v>
      </c>
      <c r="R204" s="318">
        <f t="shared" si="49"/>
        <v>0.48676960764069072</v>
      </c>
      <c r="S204" s="318">
        <f t="shared" si="49"/>
        <v>0.48979961307726233</v>
      </c>
      <c r="T204" s="318">
        <f t="shared" si="49"/>
        <v>0.49248515755924277</v>
      </c>
      <c r="U204" s="318">
        <f t="shared" si="49"/>
        <v>0.49100461474536716</v>
      </c>
      <c r="V204" s="318">
        <f t="shared" si="49"/>
        <v>0.48917943097156086</v>
      </c>
      <c r="W204" s="318">
        <f t="shared" si="49"/>
        <v>0.49901107678086981</v>
      </c>
      <c r="X204" s="318">
        <f t="shared" si="49"/>
        <v>0.50757696525474483</v>
      </c>
      <c r="Y204" s="318">
        <f t="shared" si="49"/>
        <v>0.51342224045420504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0.36470664771449407</v>
      </c>
      <c r="C206" s="269">
        <f t="shared" si="51"/>
        <v>0.37536568086150723</v>
      </c>
      <c r="D206" s="269">
        <f t="shared" si="51"/>
        <v>0.36867561598144472</v>
      </c>
      <c r="E206" s="269">
        <f t="shared" si="51"/>
        <v>0.35677982590785329</v>
      </c>
      <c r="F206" s="269">
        <f t="shared" si="51"/>
        <v>0.3502035562295423</v>
      </c>
      <c r="G206" s="269">
        <f t="shared" si="51"/>
        <v>0.34886204079960814</v>
      </c>
      <c r="H206" s="269">
        <f t="shared" si="51"/>
        <v>0.34868257885949777</v>
      </c>
      <c r="I206" s="269">
        <f t="shared" si="51"/>
        <v>0.3593911354723997</v>
      </c>
      <c r="J206" s="269">
        <f t="shared" si="51"/>
        <v>0.37060866132995207</v>
      </c>
      <c r="K206" s="269">
        <f t="shared" si="51"/>
        <v>0.36145752996478475</v>
      </c>
      <c r="L206" s="269">
        <f t="shared" si="51"/>
        <v>0.34887060543366766</v>
      </c>
      <c r="M206" s="269">
        <f t="shared" si="51"/>
        <v>0.34526604973789782</v>
      </c>
      <c r="N206" s="269">
        <f t="shared" si="51"/>
        <v>0.34224128128435388</v>
      </c>
      <c r="O206" s="269">
        <f t="shared" si="51"/>
        <v>0.34412243907460799</v>
      </c>
      <c r="P206" s="269">
        <f t="shared" si="51"/>
        <v>0.35274021967043812</v>
      </c>
      <c r="Q206" s="269">
        <f t="shared" si="51"/>
        <v>0.35110760280560249</v>
      </c>
      <c r="R206" s="269">
        <f t="shared" si="51"/>
        <v>0.35861051441201958</v>
      </c>
      <c r="S206" s="269">
        <f t="shared" si="51"/>
        <v>0.34317662455614462</v>
      </c>
      <c r="T206" s="269">
        <f t="shared" si="51"/>
        <v>0.34017489425674746</v>
      </c>
      <c r="U206" s="269">
        <f t="shared" si="51"/>
        <v>0.3337540342273273</v>
      </c>
      <c r="V206" s="269">
        <f t="shared" si="51"/>
        <v>0.32215833669022492</v>
      </c>
      <c r="W206" s="269">
        <f t="shared" si="51"/>
        <v>0.31910585538783348</v>
      </c>
      <c r="X206" s="269">
        <f t="shared" si="51"/>
        <v>0.3118089700735972</v>
      </c>
      <c r="Y206" s="269">
        <f t="shared" si="51"/>
        <v>0.32748915235049963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0.36470664771449407</v>
      </c>
      <c r="C207" s="318">
        <f t="shared" si="52"/>
        <v>0.37536568086150723</v>
      </c>
      <c r="D207" s="318">
        <f t="shared" si="52"/>
        <v>0.36867561598144472</v>
      </c>
      <c r="E207" s="318">
        <f t="shared" si="52"/>
        <v>0.35677982590785329</v>
      </c>
      <c r="F207" s="318">
        <f t="shared" si="52"/>
        <v>0.3502035562295423</v>
      </c>
      <c r="G207" s="318">
        <f t="shared" si="52"/>
        <v>0.34886204079960814</v>
      </c>
      <c r="H207" s="318">
        <f t="shared" si="52"/>
        <v>0.34868257885949777</v>
      </c>
      <c r="I207" s="318">
        <f t="shared" si="52"/>
        <v>0.3593911354723997</v>
      </c>
      <c r="J207" s="318">
        <f t="shared" si="52"/>
        <v>0.37060866132995207</v>
      </c>
      <c r="K207" s="318">
        <f t="shared" si="52"/>
        <v>0.36145752996478475</v>
      </c>
      <c r="L207" s="318">
        <f t="shared" si="52"/>
        <v>0.34887060543366766</v>
      </c>
      <c r="M207" s="318">
        <f t="shared" si="52"/>
        <v>0.34526604973789782</v>
      </c>
      <c r="N207" s="318">
        <f t="shared" si="52"/>
        <v>0.34224128128435388</v>
      </c>
      <c r="O207" s="318">
        <f t="shared" si="52"/>
        <v>0.34412243907460799</v>
      </c>
      <c r="P207" s="318">
        <f t="shared" si="52"/>
        <v>0.35274021967043812</v>
      </c>
      <c r="Q207" s="318">
        <f t="shared" si="52"/>
        <v>0.35110760280560249</v>
      </c>
      <c r="R207" s="318">
        <f t="shared" si="52"/>
        <v>0.35861051441201958</v>
      </c>
      <c r="S207" s="318">
        <f t="shared" si="52"/>
        <v>0.34317662455614462</v>
      </c>
      <c r="T207" s="318">
        <f t="shared" si="52"/>
        <v>0.34017489425674746</v>
      </c>
      <c r="U207" s="318">
        <f t="shared" si="52"/>
        <v>0.3337540342273273</v>
      </c>
      <c r="V207" s="318">
        <f t="shared" si="52"/>
        <v>0.32215833669022492</v>
      </c>
      <c r="W207" s="318">
        <f t="shared" si="52"/>
        <v>0.31910585538783348</v>
      </c>
      <c r="X207" s="318">
        <f t="shared" si="52"/>
        <v>0.3118089700735972</v>
      </c>
      <c r="Y207" s="318">
        <f t="shared" si="52"/>
        <v>0.32748915235049963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0.12509335036853761</v>
      </c>
      <c r="C209" s="269">
        <f t="shared" si="54"/>
        <v>0.12647749903714012</v>
      </c>
      <c r="D209" s="269">
        <f t="shared" si="54"/>
        <v>0.12933515786442046</v>
      </c>
      <c r="E209" s="269">
        <f t="shared" si="54"/>
        <v>0.12489998403605299</v>
      </c>
      <c r="F209" s="269">
        <f t="shared" si="54"/>
        <v>0.12621581812019073</v>
      </c>
      <c r="G209" s="269">
        <f t="shared" si="54"/>
        <v>0.13101152501178262</v>
      </c>
      <c r="H209" s="269">
        <f t="shared" si="54"/>
        <v>0.1308150707829987</v>
      </c>
      <c r="I209" s="269">
        <f t="shared" si="54"/>
        <v>0.13391629135642036</v>
      </c>
      <c r="J209" s="269">
        <f t="shared" si="54"/>
        <v>0.12276954142514604</v>
      </c>
      <c r="K209" s="269">
        <f t="shared" si="54"/>
        <v>0.12059206133043797</v>
      </c>
      <c r="L209" s="269">
        <f t="shared" si="54"/>
        <v>0.11982569283504214</v>
      </c>
      <c r="M209" s="269">
        <f t="shared" si="54"/>
        <v>0.11812912615247853</v>
      </c>
      <c r="N209" s="269">
        <f t="shared" si="54"/>
        <v>0.12610511048755776</v>
      </c>
      <c r="O209" s="269">
        <f t="shared" si="54"/>
        <v>0.13073642409160896</v>
      </c>
      <c r="P209" s="269">
        <f t="shared" si="54"/>
        <v>0.11814313714365914</v>
      </c>
      <c r="Q209" s="269">
        <f t="shared" si="54"/>
        <v>0.12255358847740412</v>
      </c>
      <c r="R209" s="269">
        <f t="shared" si="54"/>
        <v>0.12298201776169021</v>
      </c>
      <c r="S209" s="269">
        <f t="shared" si="54"/>
        <v>0.1316288606211222</v>
      </c>
      <c r="T209" s="269">
        <f t="shared" si="54"/>
        <v>0.13214210668683571</v>
      </c>
      <c r="U209" s="269">
        <f t="shared" si="54"/>
        <v>0.13771676794791737</v>
      </c>
      <c r="V209" s="269">
        <f t="shared" si="54"/>
        <v>0.14713952315468765</v>
      </c>
      <c r="W209" s="269">
        <f t="shared" si="54"/>
        <v>0.1430065782843348</v>
      </c>
      <c r="X209" s="269">
        <f t="shared" si="54"/>
        <v>0.14355708624325805</v>
      </c>
      <c r="Y209" s="269">
        <f t="shared" si="54"/>
        <v>0.12955565979294056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7.1584814982696296E-2</v>
      </c>
      <c r="C210" s="318">
        <f t="shared" si="55"/>
        <v>7.447882420695158E-2</v>
      </c>
      <c r="D210" s="318">
        <f t="shared" si="55"/>
        <v>7.7041001320382399E-2</v>
      </c>
      <c r="E210" s="318">
        <f t="shared" si="55"/>
        <v>7.0407992086566118E-2</v>
      </c>
      <c r="F210" s="318">
        <f t="shared" si="55"/>
        <v>7.1170329905798427E-2</v>
      </c>
      <c r="G210" s="318">
        <f t="shared" si="55"/>
        <v>7.664745281385392E-2</v>
      </c>
      <c r="H210" s="318">
        <f t="shared" si="55"/>
        <v>7.6389696688461947E-2</v>
      </c>
      <c r="I210" s="318">
        <f t="shared" si="55"/>
        <v>8.132586903408251E-2</v>
      </c>
      <c r="J210" s="318">
        <f t="shared" si="55"/>
        <v>6.9545761548242102E-2</v>
      </c>
      <c r="K210" s="318">
        <f t="shared" si="55"/>
        <v>6.5886377308507979E-2</v>
      </c>
      <c r="L210" s="318">
        <f t="shared" si="55"/>
        <v>6.3477944856588531E-2</v>
      </c>
      <c r="M210" s="318">
        <f t="shared" si="55"/>
        <v>6.1038172794373069E-2</v>
      </c>
      <c r="N210" s="318">
        <f t="shared" si="55"/>
        <v>7.0039428241414334E-2</v>
      </c>
      <c r="O210" s="318">
        <f t="shared" si="55"/>
        <v>7.5681211139473528E-2</v>
      </c>
      <c r="P210" s="318">
        <f t="shared" si="55"/>
        <v>6.1900560961867496E-2</v>
      </c>
      <c r="Q210" s="318">
        <f t="shared" si="55"/>
        <v>6.6868458160313157E-2</v>
      </c>
      <c r="R210" s="318">
        <f t="shared" si="55"/>
        <v>6.8237475419270791E-2</v>
      </c>
      <c r="S210" s="318">
        <f t="shared" si="55"/>
        <v>7.6543548727119409E-2</v>
      </c>
      <c r="T210" s="318">
        <f t="shared" si="55"/>
        <v>7.6754765041388881E-2</v>
      </c>
      <c r="U210" s="318">
        <f t="shared" si="55"/>
        <v>8.2495935545224677E-2</v>
      </c>
      <c r="V210" s="318">
        <f t="shared" si="55"/>
        <v>9.2123960039188393E-2</v>
      </c>
      <c r="W210" s="318">
        <f t="shared" si="55"/>
        <v>8.6885299154822029E-2</v>
      </c>
      <c r="X210" s="318">
        <f t="shared" si="55"/>
        <v>8.6472444494350514E-2</v>
      </c>
      <c r="Y210" s="318">
        <f t="shared" si="55"/>
        <v>7.1813629187709588E-2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5.3508535385841313E-2</v>
      </c>
      <c r="C211" s="318">
        <f t="shared" si="56"/>
        <v>5.1998674830188531E-2</v>
      </c>
      <c r="D211" s="318">
        <f t="shared" si="56"/>
        <v>5.2294156544038052E-2</v>
      </c>
      <c r="E211" s="318">
        <f t="shared" si="56"/>
        <v>5.4491991949486875E-2</v>
      </c>
      <c r="F211" s="318">
        <f t="shared" si="56"/>
        <v>5.5045488214392299E-2</v>
      </c>
      <c r="G211" s="318">
        <f t="shared" si="56"/>
        <v>5.4364072197928721E-2</v>
      </c>
      <c r="H211" s="318">
        <f t="shared" si="56"/>
        <v>5.4425374094536752E-2</v>
      </c>
      <c r="I211" s="318">
        <f t="shared" si="56"/>
        <v>5.2590422322337842E-2</v>
      </c>
      <c r="J211" s="318">
        <f t="shared" si="56"/>
        <v>5.3223779876903944E-2</v>
      </c>
      <c r="K211" s="318">
        <f t="shared" si="56"/>
        <v>5.470568402192999E-2</v>
      </c>
      <c r="L211" s="318">
        <f t="shared" si="56"/>
        <v>5.6347747978453613E-2</v>
      </c>
      <c r="M211" s="318">
        <f t="shared" si="56"/>
        <v>5.7090953358105455E-2</v>
      </c>
      <c r="N211" s="318">
        <f t="shared" si="56"/>
        <v>5.6065682246143431E-2</v>
      </c>
      <c r="O211" s="318">
        <f t="shared" si="56"/>
        <v>5.5055212952135432E-2</v>
      </c>
      <c r="P211" s="318">
        <f t="shared" si="56"/>
        <v>5.6242576181791633E-2</v>
      </c>
      <c r="Q211" s="318">
        <f t="shared" si="56"/>
        <v>5.5685130317090964E-2</v>
      </c>
      <c r="R211" s="318">
        <f t="shared" si="56"/>
        <v>5.4744542342419406E-2</v>
      </c>
      <c r="S211" s="318">
        <f t="shared" si="56"/>
        <v>5.5085311894002793E-2</v>
      </c>
      <c r="T211" s="318">
        <f t="shared" si="56"/>
        <v>5.5387341645446835E-2</v>
      </c>
      <c r="U211" s="318">
        <f t="shared" si="56"/>
        <v>5.522083240269271E-2</v>
      </c>
      <c r="V211" s="318">
        <f t="shared" si="56"/>
        <v>5.5015563115499259E-2</v>
      </c>
      <c r="W211" s="318">
        <f t="shared" si="56"/>
        <v>5.6121279129512765E-2</v>
      </c>
      <c r="X211" s="318">
        <f t="shared" si="56"/>
        <v>5.7084641748907525E-2</v>
      </c>
      <c r="Y211" s="318">
        <f t="shared" si="56"/>
        <v>5.774203060523099E-2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2.5237202827715159</v>
      </c>
      <c r="C217" s="320">
        <f>IF(C$5=0,0,(C$5-C$16-C$59)/(CHI_fec!C$5-CHI_fec!C$16))</f>
        <v>2.1610844504106232</v>
      </c>
      <c r="D217" s="320">
        <f>IF(D$5=0,0,(D$5-D$16-D$59)/(CHI_fec!D$5-CHI_fec!D$16))</f>
        <v>2.2355669380947281</v>
      </c>
      <c r="E217" s="320">
        <f>IF(E$5=0,0,(E$5-E$16-E$59)/(CHI_fec!E$5-CHI_fec!E$16))</f>
        <v>2.4679712536107834</v>
      </c>
      <c r="F217" s="320">
        <f>IF(F$5=0,0,(F$5-F$16-F$59)/(CHI_fec!F$5-CHI_fec!F$16))</f>
        <v>2.6051985738127512</v>
      </c>
      <c r="G217" s="320">
        <f>IF(G$5=0,0,(G$5-G$16-G$59)/(CHI_fec!G$5-CHI_fec!G$16))</f>
        <v>2.5405430455134783</v>
      </c>
      <c r="H217" s="320">
        <f>IF(H$5=0,0,(H$5-H$16-H$59)/(CHI_fec!H$5-CHI_fec!H$16))</f>
        <v>2.5227102969676847</v>
      </c>
      <c r="I217" s="320">
        <f>IF(I$5=0,0,(I$5-I$16-I$59)/(CHI_fec!I$5-CHI_fec!I$16))</f>
        <v>2.1655980681622613</v>
      </c>
      <c r="J217" s="320">
        <f>IF(J$5=0,0,(J$5-J$16-J$59)/(CHI_fec!J$5-CHI_fec!J$16))</f>
        <v>2.2112575753939376</v>
      </c>
      <c r="K217" s="320">
        <f>IF(K$5=0,0,(K$5-K$16-K$59)/(CHI_fec!K$5-CHI_fec!K$16))</f>
        <v>2.5223462508829861</v>
      </c>
      <c r="L217" s="320">
        <f>IF(L$5=0,0,(L$5-L$16-L$59)/(CHI_fec!L$5-CHI_fec!L$16))</f>
        <v>1.8914012531621072</v>
      </c>
      <c r="M217" s="320">
        <f>IF(M$5=0,0,(M$5-M$16-M$59)/(CHI_fec!M$5-CHI_fec!M$16))</f>
        <v>1.8523002212244799</v>
      </c>
      <c r="N217" s="320">
        <f>IF(N$5=0,0,(N$5-N$16-N$59)/(CHI_fec!N$5-CHI_fec!N$16))</f>
        <v>1.7849554752705326</v>
      </c>
      <c r="O217" s="320">
        <f>IF(O$5=0,0,(O$5-O$16-O$59)/(CHI_fec!O$5-CHI_fec!O$16))</f>
        <v>1.794141465491025</v>
      </c>
      <c r="P217" s="320">
        <f>IF(P$5=0,0,(P$5-P$16-P$59)/(CHI_fec!P$5-CHI_fec!P$16))</f>
        <v>1.6542390679069505</v>
      </c>
      <c r="Q217" s="320">
        <f>IF(Q$5=0,0,(Q$5-Q$16-Q$59)/(CHI_fec!Q$5-CHI_fec!Q$16))</f>
        <v>1.6541685385347331</v>
      </c>
      <c r="R217" s="320">
        <f>IF(R$5=0,0,(R$5-R$16-R$59)/(CHI_fec!R$5-CHI_fec!R$16))</f>
        <v>1.6969359975494986</v>
      </c>
      <c r="S217" s="320">
        <f>IF(S$5=0,0,(S$5-S$16-S$59)/(CHI_fec!S$5-CHI_fec!S$16))</f>
        <v>1.9482021819850857</v>
      </c>
      <c r="T217" s="320">
        <f>IF(T$5=0,0,(T$5-T$16-T$59)/(CHI_fec!T$5-CHI_fec!T$16))</f>
        <v>1.9566563782998871</v>
      </c>
      <c r="U217" s="320">
        <f>IF(U$5=0,0,(U$5-U$16-U$59)/(CHI_fec!U$5-CHI_fec!U$16))</f>
        <v>1.9074866528183032</v>
      </c>
      <c r="V217" s="320">
        <f>IF(V$5=0,0,(V$5-V$16-V$59)/(CHI_fec!V$5-CHI_fec!V$16))</f>
        <v>1.9680207983220461</v>
      </c>
      <c r="W217" s="320">
        <f>IF(W$5=0,0,(W$5-W$16-W$59)/(CHI_fec!W$5-CHI_fec!W$16))</f>
        <v>1.956132024916162</v>
      </c>
      <c r="X217" s="320">
        <f>IF(X$5=0,0,(X$5-X$16-X$59)/(CHI_fec!X$5-CHI_fec!X$16))</f>
        <v>1.9422723005387164</v>
      </c>
      <c r="Y217" s="320">
        <f>IF(Y$5=0,0,(Y$5-Y$16-Y$59)/(CHI_fec!Y$5-CHI_fec!Y$16))</f>
        <v>1.9781370808363292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2.012915129415481</v>
      </c>
      <c r="C222" s="275">
        <f>IF(C$10=0,0,C$10/CHI_fec!C$10)</f>
        <v>1.7259797630475184</v>
      </c>
      <c r="D222" s="275">
        <f>IF(D$10=0,0,D$10/CHI_fec!D$10)</f>
        <v>1.8352800033217411</v>
      </c>
      <c r="E222" s="275">
        <f>IF(E$10=0,0,E$10/CHI_fec!E$10)</f>
        <v>1.8718678159575988</v>
      </c>
      <c r="F222" s="275">
        <f>IF(F$10=0,0,F$10/CHI_fec!F$10)</f>
        <v>2.0235784403696924</v>
      </c>
      <c r="G222" s="275">
        <f>IF(G$10=0,0,G$10/CHI_fec!G$10)</f>
        <v>2.0412612564433044</v>
      </c>
      <c r="H222" s="275">
        <f>IF(H$10=0,0,H$10/CHI_fec!H$10)</f>
        <v>1.9947952258202297</v>
      </c>
      <c r="I222" s="275">
        <f>IF(I$10=0,0,I$10/CHI_fec!I$10)</f>
        <v>1.8078929894666786</v>
      </c>
      <c r="J222" s="275">
        <f>IF(J$10=0,0,J$10/CHI_fec!J$10)</f>
        <v>1.6611189443840073</v>
      </c>
      <c r="K222" s="275">
        <f>IF(K$10=0,0,K$10/CHI_fec!K$10)</f>
        <v>1.859326816185803</v>
      </c>
      <c r="L222" s="275">
        <f>IF(L$10=0,0,L$10/CHI_fec!L$10)</f>
        <v>1.2886507757562622</v>
      </c>
      <c r="M222" s="275">
        <f>IF(M$10=0,0,M$10/CHI_fec!M$10)</f>
        <v>1.1914928859593688</v>
      </c>
      <c r="N222" s="275">
        <f>IF(N$10=0,0,N$10/CHI_fec!N$10)</f>
        <v>1.2816945411936786</v>
      </c>
      <c r="O222" s="275">
        <f>IF(O$10=0,0,O$10/CHI_fec!O$10)</f>
        <v>1.3728676761943142</v>
      </c>
      <c r="P222" s="275">
        <f>IF(P$10=0,0,P$10/CHI_fec!P$10)</f>
        <v>1.0020988700634956</v>
      </c>
      <c r="Q222" s="275">
        <f>IF(Q$10=0,0,Q$10/CHI_fec!Q$10)</f>
        <v>1.0780148899772828</v>
      </c>
      <c r="R222" s="275">
        <f>IF(R$10=0,0,R$10/CHI_fec!R$10)</f>
        <v>1.1186090542606784</v>
      </c>
      <c r="S222" s="275">
        <f>IF(S$10=0,0,S$10/CHI_fec!S$10)</f>
        <v>1.4247663343996511</v>
      </c>
      <c r="T222" s="275">
        <f>IF(T$10=0,0,T$10/CHI_fec!T$10)</f>
        <v>1.4271889793217665</v>
      </c>
      <c r="U222" s="275">
        <f>IF(U$10=0,0,U$10/CHI_fec!U$10)</f>
        <v>1.4603632485095841</v>
      </c>
      <c r="V222" s="275">
        <f>IF(V$10=0,0,V$10/CHI_fec!V$10)</f>
        <v>1.6363381388714016</v>
      </c>
      <c r="W222" s="275">
        <f>IF(W$10=0,0,W$10/CHI_fec!W$10)</f>
        <v>1.536691249185461</v>
      </c>
      <c r="X222" s="275">
        <f>IF(X$10=0,0,X$10/CHI_fec!X$10)</f>
        <v>1.4038700869697891</v>
      </c>
      <c r="Y222" s="275">
        <f>IF(Y$10=0,0,Y$10/CHI_fec!Y$10)</f>
        <v>1.0967698022908081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2.7394109340010209</v>
      </c>
      <c r="C224" s="276">
        <f>IF(C$25=0,0,C$25/CHI_fec!C$25)</f>
        <v>2.4192083118975853</v>
      </c>
      <c r="D224" s="276">
        <f>IF(D$25=0,0,D$25/CHI_fec!D$25)</f>
        <v>2.4921340651020079</v>
      </c>
      <c r="E224" s="276">
        <f>IF(E$25=0,0,E$25/CHI_fec!E$25)</f>
        <v>2.8284272118657223</v>
      </c>
      <c r="F224" s="276">
        <f>IF(F$25=0,0,F$25/CHI_fec!F$25)</f>
        <v>2.9280430550174894</v>
      </c>
      <c r="G224" s="276">
        <f>IF(G$25=0,0,G$25/CHI_fec!G$25)</f>
        <v>2.8607684903960453</v>
      </c>
      <c r="H224" s="276">
        <f>IF(H$25=0,0,H$25/CHI_fec!H$25)</f>
        <v>2.881742996527449</v>
      </c>
      <c r="I224" s="276">
        <f>IF(I$25=0,0,I$25/CHI_fec!I$25)</f>
        <v>2.5072468632699416</v>
      </c>
      <c r="J224" s="276">
        <f>IF(J$25=0,0,J$25/CHI_fec!J$25)</f>
        <v>2.5351249292058351</v>
      </c>
      <c r="K224" s="276">
        <f>IF(K$25=0,0,K$25/CHI_fec!K$25)</f>
        <v>2.8433236138696638</v>
      </c>
      <c r="L224" s="276">
        <f>IF(L$25=0,0,L$25/CHI_fec!L$25)</f>
        <v>2.2847636584434272</v>
      </c>
      <c r="M224" s="276">
        <f>IF(M$25=0,0,M$25/CHI_fec!M$25)</f>
        <v>2.2781449087730228</v>
      </c>
      <c r="N224" s="276">
        <f>IF(N$25=0,0,N$25/CHI_fec!N$25)</f>
        <v>2.2038486411378226</v>
      </c>
      <c r="O224" s="276">
        <f>IF(O$25=0,0,O$25/CHI_fec!O$25)</f>
        <v>2.1824160803101766</v>
      </c>
      <c r="P224" s="276">
        <f>IF(P$25=0,0,P$25/CHI_fec!P$25)</f>
        <v>2.1058599348271532</v>
      </c>
      <c r="Q224" s="276">
        <f>IF(Q$25=0,0,Q$25/CHI_fec!Q$25)</f>
        <v>2.1086640235624348</v>
      </c>
      <c r="R224" s="276">
        <f>IF(R$25=0,0,R$25/CHI_fec!R$25)</f>
        <v>2.1414748749881118</v>
      </c>
      <c r="S224" s="276">
        <f>IF(S$25=0,0,S$25/CHI_fec!S$25)</f>
        <v>2.4124459016482902</v>
      </c>
      <c r="T224" s="276">
        <f>IF(T$25=0,0,T$25/CHI_fec!T$25)</f>
        <v>2.4032519399993233</v>
      </c>
      <c r="U224" s="276">
        <f>IF(U$25=0,0,U$25/CHI_fec!U$25)</f>
        <v>2.3471646255600485</v>
      </c>
      <c r="V224" s="276">
        <f>IF(V$25=0,0,V$25/CHI_fec!V$25)</f>
        <v>2.3689073536968088</v>
      </c>
      <c r="W224" s="276">
        <f>IF(W$25=0,0,W$25/CHI_fec!W$25)</f>
        <v>2.3918999885251173</v>
      </c>
      <c r="X224" s="276">
        <f>IF(X$25=0,0,X$25/CHI_fec!X$25)</f>
        <v>2.4095613970402558</v>
      </c>
      <c r="Y224" s="276">
        <f>IF(Y$25=0,0,Y$25/CHI_fec!Y$25)</f>
        <v>2.5382167809886362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3.7817296166433318</v>
      </c>
      <c r="C225" s="276">
        <f>IF(C$36=0,0,C$36/CHI_fec!C$36)</f>
        <v>3.6305397170034368</v>
      </c>
      <c r="D225" s="276">
        <f>IF(D$36=0,0,D$36/CHI_fec!D$36)</f>
        <v>3.6238848208618153</v>
      </c>
      <c r="E225" s="276">
        <f>IF(E$36=0,0,E$36/CHI_fec!E$36)</f>
        <v>3.7284548535506512</v>
      </c>
      <c r="F225" s="276">
        <f>IF(F$36=0,0,F$36/CHI_fec!F$36)</f>
        <v>3.6965244274094848</v>
      </c>
      <c r="G225" s="276">
        <f>IF(G$36=0,0,G$36/CHI_fec!G$36)</f>
        <v>3.652789913733173</v>
      </c>
      <c r="H225" s="276">
        <f>IF(H$36=0,0,H$36/CHI_fec!H$36)</f>
        <v>3.6752776040263369</v>
      </c>
      <c r="I225" s="276">
        <f>IF(I$36=0,0,I$36/CHI_fec!I$36)</f>
        <v>3.5032659703980706</v>
      </c>
      <c r="J225" s="276">
        <f>IF(J$36=0,0,J$36/CHI_fec!J$36)</f>
        <v>3.6257244739081282</v>
      </c>
      <c r="K225" s="276">
        <f>IF(K$36=0,0,K$36/CHI_fec!K$36)</f>
        <v>3.7754859749443801</v>
      </c>
      <c r="L225" s="276">
        <f>IF(L$36=0,0,L$36/CHI_fec!L$36)</f>
        <v>3.3474568207777238</v>
      </c>
      <c r="M225" s="276">
        <f>IF(M$36=0,0,M$36/CHI_fec!M$36)</f>
        <v>3.3192615745712324</v>
      </c>
      <c r="N225" s="276">
        <f>IF(N$36=0,0,N$36/CHI_fec!N$36)</f>
        <v>3.2001452187598054</v>
      </c>
      <c r="O225" s="276">
        <f>IF(O$36=0,0,O$36/CHI_fec!O$36)</f>
        <v>3.1976634918356339</v>
      </c>
      <c r="P225" s="276">
        <f>IF(P$36=0,0,P$36/CHI_fec!P$36)</f>
        <v>3.1376443581734788</v>
      </c>
      <c r="Q225" s="276">
        <f>IF(Q$36=0,0,Q$36/CHI_fec!Q$36)</f>
        <v>3.1137044553712934</v>
      </c>
      <c r="R225" s="276">
        <f>IF(R$36=0,0,R$36/CHI_fec!R$36)</f>
        <v>3.1921246676052175</v>
      </c>
      <c r="S225" s="276">
        <f>IF(S$36=0,0,S$36/CHI_fec!S$36)</f>
        <v>3.2957894314631546</v>
      </c>
      <c r="T225" s="276">
        <f>IF(T$36=0,0,T$36/CHI_fec!T$36)</f>
        <v>3.2932742221315685</v>
      </c>
      <c r="U225" s="276">
        <f>IF(U$36=0,0,U$36/CHI_fec!U$36)</f>
        <v>3.1956901471106969</v>
      </c>
      <c r="V225" s="276">
        <f>IF(V$36=0,0,V$36/CHI_fec!V$36)</f>
        <v>3.1409374764681606</v>
      </c>
      <c r="W225" s="276">
        <f>IF(W$36=0,0,W$36/CHI_fec!W$36)</f>
        <v>3.1390064643279545</v>
      </c>
      <c r="X225" s="276">
        <f>IF(X$36=0,0,X$36/CHI_fec!X$36)</f>
        <v>3.0915215553707576</v>
      </c>
      <c r="Y225" s="276">
        <f>IF(Y$36=0,0,Y$36/CHI_fec!Y$36)</f>
        <v>3.2633095086786947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2.2884995180686301</v>
      </c>
      <c r="C226" s="276">
        <f>IF(C$44=0,0,C$44/CHI_fec!C$44)</f>
        <v>1.9738084868233823</v>
      </c>
      <c r="D226" s="276">
        <f>IF(D$44=0,0,D$44/CHI_fec!D$44)</f>
        <v>2.0725886898900523</v>
      </c>
      <c r="E226" s="276">
        <f>IF(E$44=0,0,E$44/CHI_fec!E$44)</f>
        <v>2.223454631387654</v>
      </c>
      <c r="F226" s="276">
        <f>IF(F$44=0,0,F$44/CHI_fec!F$44)</f>
        <v>2.3676812141782642</v>
      </c>
      <c r="G226" s="276">
        <f>IF(G$44=0,0,G$44/CHI_fec!G$44)</f>
        <v>2.3451983406025674</v>
      </c>
      <c r="H226" s="276">
        <f>IF(H$44=0,0,H$44/CHI_fec!H$44)</f>
        <v>2.3211846467292063</v>
      </c>
      <c r="I226" s="276">
        <f>IF(I$44=0,0,I$44/CHI_fec!I$44)</f>
        <v>2.0486531949167937</v>
      </c>
      <c r="J226" s="276">
        <f>IF(J$44=0,0,J$44/CHI_fec!J$44)</f>
        <v>1.9786009008953092</v>
      </c>
      <c r="K226" s="276">
        <f>IF(K$44=0,0,K$44/CHI_fec!K$44)</f>
        <v>2.2422823908118055</v>
      </c>
      <c r="L226" s="276">
        <f>IF(L$44=0,0,L$44/CHI_fec!L$44)</f>
        <v>1.6606179717630245</v>
      </c>
      <c r="M226" s="276">
        <f>IF(M$44=0,0,M$44/CHI_fec!M$44)</f>
        <v>1.5990471690942196</v>
      </c>
      <c r="N226" s="276">
        <f>IF(N$44=0,0,N$44/CHI_fec!N$44)</f>
        <v>1.6285746488262172</v>
      </c>
      <c r="O226" s="276">
        <f>IF(O$44=0,0,O$44/CHI_fec!O$44)</f>
        <v>1.6912084798925227</v>
      </c>
      <c r="P226" s="276">
        <f>IF(P$44=0,0,P$44/CHI_fec!P$44)</f>
        <v>1.4042322731140231</v>
      </c>
      <c r="Q226" s="276">
        <f>IF(Q$44=0,0,Q$44/CHI_fec!Q$44)</f>
        <v>1.4639227267015644</v>
      </c>
      <c r="R226" s="276">
        <f>IF(R$44=0,0,R$44/CHI_fec!R$44)</f>
        <v>1.5126684250442897</v>
      </c>
      <c r="S226" s="276">
        <f>IF(S$44=0,0,S$44/CHI_fec!S$44)</f>
        <v>1.8307141136639886</v>
      </c>
      <c r="T226" s="276">
        <f>IF(T$44=0,0,T$44/CHI_fec!T$44)</f>
        <v>1.8501708764462259</v>
      </c>
      <c r="U226" s="276">
        <f>IF(U$44=0,0,U$44/CHI_fec!U$44)</f>
        <v>1.8694042304169514</v>
      </c>
      <c r="V226" s="276">
        <f>IF(V$44=0,0,V$44/CHI_fec!V$44)</f>
        <v>2.0281348391718774</v>
      </c>
      <c r="W226" s="276">
        <f>IF(W$44=0,0,W$44/CHI_fec!W$44)</f>
        <v>1.9805546181739493</v>
      </c>
      <c r="X226" s="276">
        <f>IF(X$44=0,0,X$44/CHI_fec!X$44)</f>
        <v>1.9782667899629596</v>
      </c>
      <c r="Y226" s="276">
        <f>IF(Y$44=0,0,Y$44/CHI_fec!Y$44)</f>
        <v>1.8395761165651927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2.5540102514778642</v>
      </c>
      <c r="C229" s="320">
        <f>IF(C$61=0,0,(C$61-C$108)/CHI_fec!C$61)</f>
        <v>2.1573634884251485</v>
      </c>
      <c r="D229" s="320">
        <f>IF(D$61=0,0,(D$61-D$108)/CHI_fec!D$61)</f>
        <v>2.2401926200824023</v>
      </c>
      <c r="E229" s="320">
        <f>IF(E$61=0,0,(E$61-E$108)/CHI_fec!E$61)</f>
        <v>2.4830059932315525</v>
      </c>
      <c r="F229" s="320">
        <f>IF(F$61=0,0,(F$61-F$108)/CHI_fec!F$61)</f>
        <v>2.6415936368808062</v>
      </c>
      <c r="G229" s="320">
        <f>IF(G$61=0,0,(G$61-G$108)/CHI_fec!G$61)</f>
        <v>2.5725389202595546</v>
      </c>
      <c r="H229" s="320">
        <f>IF(H$61=0,0,(H$61-H$108)/CHI_fec!H$61)</f>
        <v>2.5477718239102081</v>
      </c>
      <c r="I229" s="320">
        <f>IF(I$61=0,0,(I$61-I$108)/CHI_fec!I$61)</f>
        <v>2.163519669203533</v>
      </c>
      <c r="J229" s="320">
        <f>IF(J$61=0,0,(J$61-J$108)/CHI_fec!J$61)</f>
        <v>2.2076420699677635</v>
      </c>
      <c r="K229" s="320">
        <f>IF(K$61=0,0,(K$61-K$108)/CHI_fec!K$61)</f>
        <v>2.5435121704549157</v>
      </c>
      <c r="L229" s="320">
        <f>IF(L$61=0,0,(L$61-L$108)/CHI_fec!L$61)</f>
        <v>1.8725286874849676</v>
      </c>
      <c r="M229" s="320">
        <f>IF(M$61=0,0,(M$61-M$108)/CHI_fec!M$61)</f>
        <v>1.8298560522463796</v>
      </c>
      <c r="N229" s="320">
        <f>IF(N$61=0,0,(N$61-N$108)/CHI_fec!N$61)</f>
        <v>1.7626398962899432</v>
      </c>
      <c r="O229" s="320">
        <f>IF(O$61=0,0,(O$61-O$108)/CHI_fec!O$61)</f>
        <v>1.7743993165957777</v>
      </c>
      <c r="P229" s="320">
        <f>IF(P$61=0,0,(P$61-P$108)/CHI_fec!P$61)</f>
        <v>1.6222886324636654</v>
      </c>
      <c r="Q229" s="320">
        <f>IF(Q$61=0,0,(Q$61-Q$108)/CHI_fec!Q$61)</f>
        <v>1.6338532437572493</v>
      </c>
      <c r="R229" s="320">
        <f>IF(R$61=0,0,(R$61-R$108)/CHI_fec!R$61)</f>
        <v>1.6841573278776796</v>
      </c>
      <c r="S229" s="320">
        <f>IF(S$61=0,0,(S$61-S$108)/CHI_fec!S$61)</f>
        <v>1.9309366743971976</v>
      </c>
      <c r="T229" s="320">
        <f>IF(T$61=0,0,(T$61-T$108)/CHI_fec!T$61)</f>
        <v>1.9415735603500273</v>
      </c>
      <c r="U229" s="320">
        <f>IF(U$61=0,0,(U$61-U$108)/CHI_fec!U$61)</f>
        <v>1.8938940536762545</v>
      </c>
      <c r="V229" s="320">
        <f>IF(V$61=0,0,(V$61-V$108)/CHI_fec!V$61)</f>
        <v>1.966577530678338</v>
      </c>
      <c r="W229" s="320">
        <f>IF(W$61=0,0,(W$61-W$108)/CHI_fec!W$61)</f>
        <v>1.9515393602021085</v>
      </c>
      <c r="X229" s="320">
        <f>IF(X$61=0,0,(X$61-X$108)/CHI_fec!X$61)</f>
        <v>1.9373556072112375</v>
      </c>
      <c r="Y229" s="320">
        <f>IF(Y$61=0,0,(Y$61-Y$108)/CHI_fec!Y$61)</f>
        <v>1.9601058411710481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2.0129151294154815</v>
      </c>
      <c r="C234" s="275">
        <f>IF(C$66=0,0,C$66/CHI_fec!C$66)</f>
        <v>1.7259797630475187</v>
      </c>
      <c r="D234" s="275">
        <f>IF(D$66=0,0,D$66/CHI_fec!D$66)</f>
        <v>1.8352800033217407</v>
      </c>
      <c r="E234" s="275">
        <f>IF(E$66=0,0,E$66/CHI_fec!E$66)</f>
        <v>1.871867815957599</v>
      </c>
      <c r="F234" s="275">
        <f>IF(F$66=0,0,F$66/CHI_fec!F$66)</f>
        <v>2.0235784403696924</v>
      </c>
      <c r="G234" s="275">
        <f>IF(G$66=0,0,G$66/CHI_fec!G$66)</f>
        <v>2.0412612564433044</v>
      </c>
      <c r="H234" s="275">
        <f>IF(H$66=0,0,H$66/CHI_fec!H$66)</f>
        <v>1.9947952258202304</v>
      </c>
      <c r="I234" s="275">
        <f>IF(I$66=0,0,I$66/CHI_fec!I$66)</f>
        <v>1.8078929894666782</v>
      </c>
      <c r="J234" s="275">
        <f>IF(J$66=0,0,J$66/CHI_fec!J$66)</f>
        <v>1.6611189443840069</v>
      </c>
      <c r="K234" s="275">
        <f>IF(K$66=0,0,K$66/CHI_fec!K$66)</f>
        <v>1.859326816185803</v>
      </c>
      <c r="L234" s="275">
        <f>IF(L$66=0,0,L$66/CHI_fec!L$66)</f>
        <v>1.2886507757562622</v>
      </c>
      <c r="M234" s="275">
        <f>IF(M$66=0,0,M$66/CHI_fec!M$66)</f>
        <v>1.1914928859593683</v>
      </c>
      <c r="N234" s="275">
        <f>IF(N$66=0,0,N$66/CHI_fec!N$66)</f>
        <v>1.2816945411936786</v>
      </c>
      <c r="O234" s="275">
        <f>IF(O$66=0,0,O$66/CHI_fec!O$66)</f>
        <v>1.3728676761943142</v>
      </c>
      <c r="P234" s="275">
        <f>IF(P$66=0,0,P$66/CHI_fec!P$66)</f>
        <v>1.0020988700634956</v>
      </c>
      <c r="Q234" s="275">
        <f>IF(Q$66=0,0,Q$66/CHI_fec!Q$66)</f>
        <v>1.0780148899772832</v>
      </c>
      <c r="R234" s="275">
        <f>IF(R$66=0,0,R$66/CHI_fec!R$66)</f>
        <v>1.1186090542606784</v>
      </c>
      <c r="S234" s="275">
        <f>IF(S$66=0,0,S$66/CHI_fec!S$66)</f>
        <v>1.4247663343996506</v>
      </c>
      <c r="T234" s="275">
        <f>IF(T$66=0,0,T$66/CHI_fec!T$66)</f>
        <v>1.4271889793217662</v>
      </c>
      <c r="U234" s="275">
        <f>IF(U$66=0,0,U$66/CHI_fec!U$66)</f>
        <v>1.4603632485095841</v>
      </c>
      <c r="V234" s="275">
        <f>IF(V$66=0,0,V$66/CHI_fec!V$66)</f>
        <v>1.6363381388714016</v>
      </c>
      <c r="W234" s="275">
        <f>IF(W$66=0,0,W$66/CHI_fec!W$66)</f>
        <v>1.536691249185461</v>
      </c>
      <c r="X234" s="275">
        <f>IF(X$66=0,0,X$66/CHI_fec!X$66)</f>
        <v>1.4038700869697891</v>
      </c>
      <c r="Y234" s="275">
        <f>IF(Y$66=0,0,Y$66/CHI_fec!Y$66)</f>
        <v>1.0967698022908081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2.7384413643326626</v>
      </c>
      <c r="C235" s="276">
        <f>IF(C$72=0,0,C$72/CHI_fec!C$72)</f>
        <v>2.4179396968346829</v>
      </c>
      <c r="D235" s="276">
        <f>IF(D$72=0,0,D$72/CHI_fec!D$72)</f>
        <v>2.4909359836788267</v>
      </c>
      <c r="E235" s="276">
        <f>IF(E$72=0,0,E$72/CHI_fec!E$72)</f>
        <v>2.8271687687447473</v>
      </c>
      <c r="F235" s="276">
        <f>IF(F$72=0,0,F$72/CHI_fec!F$72)</f>
        <v>2.9270139505952302</v>
      </c>
      <c r="G235" s="276">
        <f>IF(G$72=0,0,G$72/CHI_fec!G$72)</f>
        <v>2.8597103407489244</v>
      </c>
      <c r="H235" s="276">
        <f>IF(H$72=0,0,H$72/CHI_fec!H$72)</f>
        <v>2.880574920493999</v>
      </c>
      <c r="I235" s="276">
        <f>IF(I$72=0,0,I$72/CHI_fec!I$72)</f>
        <v>2.5058853024379517</v>
      </c>
      <c r="J235" s="276">
        <f>IF(J$72=0,0,J$72/CHI_fec!J$72)</f>
        <v>2.5337738303172901</v>
      </c>
      <c r="K235" s="276">
        <f>IF(K$72=0,0,K$72/CHI_fec!K$72)</f>
        <v>2.8421632345123764</v>
      </c>
      <c r="L235" s="276">
        <f>IF(L$72=0,0,L$72/CHI_fec!L$72)</f>
        <v>2.2833036988580084</v>
      </c>
      <c r="M235" s="276">
        <f>IF(M$72=0,0,M$72/CHI_fec!M$72)</f>
        <v>2.2766167599830935</v>
      </c>
      <c r="N235" s="276">
        <f>IF(N$72=0,0,N$72/CHI_fec!N$72)</f>
        <v>2.2023229379373985</v>
      </c>
      <c r="O235" s="276">
        <f>IF(O$72=0,0,O$72/CHI_fec!O$72)</f>
        <v>2.1809472705670636</v>
      </c>
      <c r="P235" s="276">
        <f>IF(P$72=0,0,P$72/CHI_fec!P$72)</f>
        <v>2.104185432267569</v>
      </c>
      <c r="Q235" s="276">
        <f>IF(Q$72=0,0,Q$72/CHI_fec!Q$72)</f>
        <v>2.107009921241755</v>
      </c>
      <c r="R235" s="276">
        <f>IF(R$72=0,0,R$72/CHI_fec!R$72)</f>
        <v>2.1398259820641603</v>
      </c>
      <c r="S235" s="276">
        <f>IF(S$72=0,0,S$72/CHI_fec!S$72)</f>
        <v>2.4108341204647852</v>
      </c>
      <c r="T235" s="276">
        <f>IF(T$72=0,0,T$72/CHI_fec!T$72)</f>
        <v>2.4017081518344949</v>
      </c>
      <c r="U235" s="276">
        <f>IF(U$72=0,0,U$72/CHI_fec!U$72)</f>
        <v>2.3456582867484874</v>
      </c>
      <c r="V235" s="276">
        <f>IF(V$72=0,0,V$72/CHI_fec!V$72)</f>
        <v>2.3675835940244845</v>
      </c>
      <c r="W235" s="276">
        <f>IF(W$72=0,0,W$72/CHI_fec!W$72)</f>
        <v>2.3905145475823661</v>
      </c>
      <c r="X235" s="276">
        <f>IF(X$72=0,0,X$72/CHI_fec!X$72)</f>
        <v>2.4081532352825863</v>
      </c>
      <c r="Y235" s="276">
        <f>IF(Y$72=0,0,Y$72/CHI_fec!Y$72)</f>
        <v>2.5365130884563252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3.7817296166433323</v>
      </c>
      <c r="C236" s="276">
        <f>IF(C$85=0,0,C$85/CHI_fec!C$85)</f>
        <v>3.6305397170034359</v>
      </c>
      <c r="D236" s="276">
        <f>IF(D$85=0,0,D$85/CHI_fec!D$85)</f>
        <v>3.6238848208618157</v>
      </c>
      <c r="E236" s="276">
        <f>IF(E$85=0,0,E$85/CHI_fec!E$85)</f>
        <v>3.7284548535506503</v>
      </c>
      <c r="F236" s="276">
        <f>IF(F$85=0,0,F$85/CHI_fec!F$85)</f>
        <v>3.6965244274094848</v>
      </c>
      <c r="G236" s="276">
        <f>IF(G$85=0,0,G$85/CHI_fec!G$85)</f>
        <v>3.652789913733173</v>
      </c>
      <c r="H236" s="276">
        <f>IF(H$85=0,0,H$85/CHI_fec!H$85)</f>
        <v>3.6752776040263386</v>
      </c>
      <c r="I236" s="276">
        <f>IF(I$85=0,0,I$85/CHI_fec!I$85)</f>
        <v>3.5032659703980684</v>
      </c>
      <c r="J236" s="276">
        <f>IF(J$85=0,0,J$85/CHI_fec!J$85)</f>
        <v>3.6257244739081296</v>
      </c>
      <c r="K236" s="276">
        <f>IF(K$85=0,0,K$85/CHI_fec!K$85)</f>
        <v>3.7754859749443819</v>
      </c>
      <c r="L236" s="276">
        <f>IF(L$85=0,0,L$85/CHI_fec!L$85)</f>
        <v>3.3474568207777238</v>
      </c>
      <c r="M236" s="276">
        <f>IF(M$85=0,0,M$85/CHI_fec!M$85)</f>
        <v>3.3192615745712311</v>
      </c>
      <c r="N236" s="276">
        <f>IF(N$85=0,0,N$85/CHI_fec!N$85)</f>
        <v>3.2001452187598054</v>
      </c>
      <c r="O236" s="276">
        <f>IF(O$85=0,0,O$85/CHI_fec!O$85)</f>
        <v>3.1976634918356357</v>
      </c>
      <c r="P236" s="276">
        <f>IF(P$85=0,0,P$85/CHI_fec!P$85)</f>
        <v>3.1376443581734788</v>
      </c>
      <c r="Q236" s="276">
        <f>IF(Q$85=0,0,Q$85/CHI_fec!Q$85)</f>
        <v>3.1137044553712947</v>
      </c>
      <c r="R236" s="276">
        <f>IF(R$85=0,0,R$85/CHI_fec!R$85)</f>
        <v>3.1921246676052188</v>
      </c>
      <c r="S236" s="276">
        <f>IF(S$85=0,0,S$85/CHI_fec!S$85)</f>
        <v>3.2957894314631537</v>
      </c>
      <c r="T236" s="276">
        <f>IF(T$85=0,0,T$85/CHI_fec!T$85)</f>
        <v>3.2932742221315694</v>
      </c>
      <c r="U236" s="276">
        <f>IF(U$85=0,0,U$85/CHI_fec!U$85)</f>
        <v>3.1956901471106969</v>
      </c>
      <c r="V236" s="276">
        <f>IF(V$85=0,0,V$85/CHI_fec!V$85)</f>
        <v>3.1409374764681588</v>
      </c>
      <c r="W236" s="276">
        <f>IF(W$85=0,0,W$85/CHI_fec!W$85)</f>
        <v>3.1390064643279554</v>
      </c>
      <c r="X236" s="276">
        <f>IF(X$85=0,0,X$85/CHI_fec!X$85)</f>
        <v>3.091521555370758</v>
      </c>
      <c r="Y236" s="276">
        <f>IF(Y$85=0,0,Y$85/CHI_fec!Y$85)</f>
        <v>3.2633095086786952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2.2334688080529341</v>
      </c>
      <c r="C237" s="276">
        <f>IF(C$93=0,0,C$93/CHI_fec!C$93)</f>
        <v>1.9230655605516838</v>
      </c>
      <c r="D237" s="276">
        <f>IF(D$93=0,0,D$93/CHI_fec!D$93)</f>
        <v>2.0246230988390255</v>
      </c>
      <c r="E237" s="276">
        <f>IF(E$93=0,0,E$93/CHI_fec!E$93)</f>
        <v>2.1530060393419559</v>
      </c>
      <c r="F237" s="276">
        <f>IF(F$93=0,0,F$93/CHI_fec!F$93)</f>
        <v>2.3003611339283507</v>
      </c>
      <c r="G237" s="276">
        <f>IF(G$93=0,0,G$93/CHI_fec!G$93)</f>
        <v>2.285561909315422</v>
      </c>
      <c r="H237" s="276">
        <f>IF(H$93=0,0,H$93/CHI_fec!H$93)</f>
        <v>2.2574253101278519</v>
      </c>
      <c r="I237" s="276">
        <f>IF(I$93=0,0,I$93/CHI_fec!I$93)</f>
        <v>1.9988161880339055</v>
      </c>
      <c r="J237" s="276">
        <f>IF(J$93=0,0,J$93/CHI_fec!J$93)</f>
        <v>1.9147455325888141</v>
      </c>
      <c r="K237" s="276">
        <f>IF(K$93=0,0,K$93/CHI_fec!K$93)</f>
        <v>2.1690523173667353</v>
      </c>
      <c r="L237" s="276">
        <f>IF(L$93=0,0,L$93/CHI_fec!L$93)</f>
        <v>1.5884944759475177</v>
      </c>
      <c r="M237" s="276">
        <f>IF(M$93=0,0,M$93/CHI_fec!M$93)</f>
        <v>1.5213433885057459</v>
      </c>
      <c r="N237" s="276">
        <f>IF(N$93=0,0,N$93/CHI_fec!N$93)</f>
        <v>1.56477505781488</v>
      </c>
      <c r="O237" s="276">
        <f>IF(O$93=0,0,O$93/CHI_fec!O$93)</f>
        <v>1.6369947803033413</v>
      </c>
      <c r="P237" s="276">
        <f>IF(P$93=0,0,P$93/CHI_fec!P$93)</f>
        <v>1.3295932823097878</v>
      </c>
      <c r="Q237" s="276">
        <f>IF(Q$93=0,0,Q$93/CHI_fec!Q$93)</f>
        <v>1.3956465990797884</v>
      </c>
      <c r="R237" s="276">
        <f>IF(R$93=0,0,R$93/CHI_fec!R$93)</f>
        <v>1.4462467545496318</v>
      </c>
      <c r="S237" s="276">
        <f>IF(S$93=0,0,S$93/CHI_fec!S$93)</f>
        <v>1.7683984257418393</v>
      </c>
      <c r="T237" s="276">
        <f>IF(T$93=0,0,T$93/CHI_fec!T$93)</f>
        <v>1.7898712602786844</v>
      </c>
      <c r="U237" s="276">
        <f>IF(U$93=0,0,U$93/CHI_fec!U$93)</f>
        <v>1.8178060439396464</v>
      </c>
      <c r="V237" s="276">
        <f>IF(V$93=0,0,V$93/CHI_fec!V$93)</f>
        <v>1.9911210752577313</v>
      </c>
      <c r="W237" s="276">
        <f>IF(W$93=0,0,W$93/CHI_fec!W$93)</f>
        <v>1.9352217266733482</v>
      </c>
      <c r="X237" s="276">
        <f>IF(X$93=0,0,X$93/CHI_fec!X$93)</f>
        <v>1.9305167168253745</v>
      </c>
      <c r="Y237" s="276">
        <f>IF(Y$93=0,0,Y$93/CHI_fec!Y$93)</f>
        <v>1.7635490259759476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2.5698001558401837</v>
      </c>
      <c r="C240" s="320">
        <f>IF(C$110=0,0,C$110/CHI_fec!C$110)</f>
        <v>2.1918516412120939</v>
      </c>
      <c r="D240" s="320">
        <f>IF(D$110=0,0,D$110/CHI_fec!D$110)</f>
        <v>2.2742855877285928</v>
      </c>
      <c r="E240" s="320">
        <f>IF(E$110=0,0,E$110/CHI_fec!E$110)</f>
        <v>2.5007996859814248</v>
      </c>
      <c r="F240" s="320">
        <f>IF(F$110=0,0,F$110/CHI_fec!F$110)</f>
        <v>2.6502806771522645</v>
      </c>
      <c r="G240" s="320">
        <f>IF(G$110=0,0,G$110/CHI_fec!G$110)</f>
        <v>2.5879007535325176</v>
      </c>
      <c r="H240" s="320">
        <f>IF(H$110=0,0,H$110/CHI_fec!H$110)</f>
        <v>2.5650628210750477</v>
      </c>
      <c r="I240" s="320">
        <f>IF(I$110=0,0,I$110/CHI_fec!I$110)</f>
        <v>2.2037391960769073</v>
      </c>
      <c r="J240" s="320">
        <f>IF(J$110=0,0,J$110/CHI_fec!J$110)</f>
        <v>2.2346709016656932</v>
      </c>
      <c r="K240" s="320">
        <f>IF(K$110=0,0,K$110/CHI_fec!K$110)</f>
        <v>2.5555286636134857</v>
      </c>
      <c r="L240" s="320">
        <f>IF(L$110=0,0,L$110/CHI_fec!L$110)</f>
        <v>1.8976542946991917</v>
      </c>
      <c r="M240" s="320">
        <f>IF(M$110=0,0,M$110/CHI_fec!M$110)</f>
        <v>1.8514656988800799</v>
      </c>
      <c r="N240" s="320">
        <f>IF(N$110=0,0,N$110/CHI_fec!N$110)</f>
        <v>1.796069597256432</v>
      </c>
      <c r="O240" s="320">
        <f>IF(O$110=0,0,O$110/CHI_fec!O$110)</f>
        <v>1.8147924032397946</v>
      </c>
      <c r="P240" s="320">
        <f>IF(P$110=0,0,P$110/CHI_fec!P$110)</f>
        <v>1.6436959705456464</v>
      </c>
      <c r="Q240" s="320">
        <f>IF(Q$110=0,0,Q$110/CHI_fec!Q$110)</f>
        <v>1.6016979526910049</v>
      </c>
      <c r="R240" s="320">
        <f>IF(R$110=0,0,R$110/CHI_fec!R$110)</f>
        <v>1.6824668485871828</v>
      </c>
      <c r="S240" s="320">
        <f>IF(S$110=0,0,S$110/CHI_fec!S$110)</f>
        <v>1.9499235593829243</v>
      </c>
      <c r="T240" s="320">
        <f>IF(T$110=0,0,T$110/CHI_fec!T$110)</f>
        <v>1.9406866641698812</v>
      </c>
      <c r="U240" s="320">
        <f>IF(U$110=0,0,U$110/CHI_fec!U$110)</f>
        <v>1.8826552227991744</v>
      </c>
      <c r="V240" s="320">
        <f>IF(V$110=0,0,V$110/CHI_fec!V$110)</f>
        <v>1.9571590464651663</v>
      </c>
      <c r="W240" s="320">
        <f>IF(W$110=0,0,W$110/CHI_fec!W$110)</f>
        <v>1.9472711266794165</v>
      </c>
      <c r="X240" s="320">
        <f>IF(X$110=0,0,X$110/CHI_fec!X$110)</f>
        <v>2.0660486357362018</v>
      </c>
      <c r="Y240" s="320">
        <f>IF(Y$110=0,0,Y$110/CHI_fec!Y$110)</f>
        <v>2.0772120376112717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2.0129151294154801</v>
      </c>
      <c r="C245" s="275">
        <f>IF(C$115=0,0,C$115/CHI_fec!C$115)</f>
        <v>1.7259797630475184</v>
      </c>
      <c r="D245" s="275">
        <f>IF(D$115=0,0,D$115/CHI_fec!D$115)</f>
        <v>1.8352800033217409</v>
      </c>
      <c r="E245" s="275">
        <f>IF(E$115=0,0,E$115/CHI_fec!E$115)</f>
        <v>1.8718678159575992</v>
      </c>
      <c r="F245" s="275">
        <f>IF(F$115=0,0,F$115/CHI_fec!F$115)</f>
        <v>2.0235784403696924</v>
      </c>
      <c r="G245" s="275">
        <f>IF(G$115=0,0,G$115/CHI_fec!G$115)</f>
        <v>2.0412612564433044</v>
      </c>
      <c r="H245" s="275">
        <f>IF(H$115=0,0,H$115/CHI_fec!H$115)</f>
        <v>1.9947952258202297</v>
      </c>
      <c r="I245" s="275">
        <f>IF(I$115=0,0,I$115/CHI_fec!I$115)</f>
        <v>1.807892989466678</v>
      </c>
      <c r="J245" s="275">
        <f>IF(J$115=0,0,J$115/CHI_fec!J$115)</f>
        <v>1.6611189443840071</v>
      </c>
      <c r="K245" s="275">
        <f>IF(K$115=0,0,K$115/CHI_fec!K$115)</f>
        <v>1.8593268161858034</v>
      </c>
      <c r="L245" s="275">
        <f>IF(L$115=0,0,L$115/CHI_fec!L$115)</f>
        <v>1.2886507757562622</v>
      </c>
      <c r="M245" s="275">
        <f>IF(M$115=0,0,M$115/CHI_fec!M$115)</f>
        <v>1.1914928859593685</v>
      </c>
      <c r="N245" s="275">
        <f>IF(N$115=0,0,N$115/CHI_fec!N$115)</f>
        <v>1.2816945411936786</v>
      </c>
      <c r="O245" s="275">
        <f>IF(O$115=0,0,O$115/CHI_fec!O$115)</f>
        <v>1.3728676761943139</v>
      </c>
      <c r="P245" s="275">
        <f>IF(P$115=0,0,P$115/CHI_fec!P$115)</f>
        <v>1.0020988700634954</v>
      </c>
      <c r="Q245" s="275">
        <f>IF(Q$115=0,0,Q$115/CHI_fec!Q$115)</f>
        <v>1.0780148899772828</v>
      </c>
      <c r="R245" s="275">
        <f>IF(R$115=0,0,R$115/CHI_fec!R$115)</f>
        <v>1.1186090542606786</v>
      </c>
      <c r="S245" s="275">
        <f>IF(S$115=0,0,S$115/CHI_fec!S$115)</f>
        <v>1.4247663343996506</v>
      </c>
      <c r="T245" s="275">
        <f>IF(T$115=0,0,T$115/CHI_fec!T$115)</f>
        <v>1.4271889793217665</v>
      </c>
      <c r="U245" s="275">
        <f>IF(U$115=0,0,U$115/CHI_fec!U$115)</f>
        <v>1.4603632485095843</v>
      </c>
      <c r="V245" s="275">
        <f>IF(V$115=0,0,V$115/CHI_fec!V$115)</f>
        <v>1.6363381388714013</v>
      </c>
      <c r="W245" s="275">
        <f>IF(W$115=0,0,W$115/CHI_fec!W$115)</f>
        <v>1.5366912491854607</v>
      </c>
      <c r="X245" s="275">
        <f>IF(X$115=0,0,X$115/CHI_fec!X$115)</f>
        <v>1.4038700869697891</v>
      </c>
      <c r="Y245" s="275">
        <f>IF(Y$115=0,0,Y$115/CHI_fec!Y$115)</f>
        <v>1.0967698022908083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2.7380388896786614</v>
      </c>
      <c r="C246" s="276">
        <f>IF(C$121=0,0,C$121/CHI_fec!C$121)</f>
        <v>2.4174132135627096</v>
      </c>
      <c r="D246" s="276">
        <f>IF(D$121=0,0,D$121/CHI_fec!D$121)</f>
        <v>2.4904387415881248</v>
      </c>
      <c r="E246" s="276">
        <f>IF(E$121=0,0,E$121/CHI_fec!E$121)</f>
        <v>2.8266464481346829</v>
      </c>
      <c r="F246" s="276">
        <f>IF(F$121=0,0,F$121/CHI_fec!F$121)</f>
        <v>2.9265867611860772</v>
      </c>
      <c r="G246" s="276">
        <f>IF(G$121=0,0,G$121/CHI_fec!G$121)</f>
        <v>2.8592711058887952</v>
      </c>
      <c r="H246" s="276">
        <f>IF(H$121=0,0,H$121/CHI_fec!H$121)</f>
        <v>2.8800900798431108</v>
      </c>
      <c r="I246" s="276">
        <f>IF(I$121=0,0,I$121/CHI_fec!I$121)</f>
        <v>2.5053202610096386</v>
      </c>
      <c r="J246" s="276">
        <f>IF(J$121=0,0,J$121/CHI_fec!J$121)</f>
        <v>2.5332131225305043</v>
      </c>
      <c r="K246" s="276">
        <f>IF(K$121=0,0,K$121/CHI_fec!K$121)</f>
        <v>2.8416815904578949</v>
      </c>
      <c r="L246" s="276">
        <f>IF(L$121=0,0,L$121/CHI_fec!L$121)</f>
        <v>2.2826979047022902</v>
      </c>
      <c r="M246" s="276">
        <f>IF(M$121=0,0,M$121/CHI_fec!M$121)</f>
        <v>2.27598270000603</v>
      </c>
      <c r="N246" s="276">
        <f>IF(N$121=0,0,N$121/CHI_fec!N$121)</f>
        <v>2.2016899119590887</v>
      </c>
      <c r="O246" s="276">
        <f>IF(O$121=0,0,O$121/CHI_fec!O$121)</f>
        <v>2.1803378334932937</v>
      </c>
      <c r="P246" s="276">
        <f>IF(P$121=0,0,P$121/CHI_fec!P$121)</f>
        <v>2.1034907694846661</v>
      </c>
      <c r="Q246" s="276">
        <f>IF(Q$121=0,0,Q$121/CHI_fec!Q$121)</f>
        <v>2.1063237110142863</v>
      </c>
      <c r="R246" s="276">
        <f>IF(R$121=0,0,R$121/CHI_fec!R$121)</f>
        <v>2.1391419189759109</v>
      </c>
      <c r="S246" s="276">
        <f>IF(S$121=0,0,S$121/CHI_fec!S$121)</f>
        <v>2.4101653571751145</v>
      </c>
      <c r="T246" s="276">
        <f>IF(T$121=0,0,T$121/CHI_fec!T$121)</f>
        <v>2.4010675769951288</v>
      </c>
      <c r="U246" s="276">
        <f>IF(U$121=0,0,U$121/CHI_fec!U$121)</f>
        <v>2.3450332504961593</v>
      </c>
      <c r="V246" s="276">
        <f>IF(V$121=0,0,V$121/CHI_fec!V$121)</f>
        <v>2.3670342521561749</v>
      </c>
      <c r="W246" s="276">
        <f>IF(W$121=0,0,W$121/CHI_fec!W$121)</f>
        <v>2.3899396254621053</v>
      </c>
      <c r="X246" s="276">
        <f>IF(X$121=0,0,X$121/CHI_fec!X$121)</f>
        <v>2.4075688889011495</v>
      </c>
      <c r="Y246" s="276">
        <f>IF(Y$121=0,0,Y$121/CHI_fec!Y$121)</f>
        <v>2.5358061922446247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3.7817296166433318</v>
      </c>
      <c r="C247" s="276">
        <f>IF(C$134=0,0,C$134/CHI_fec!C$134)</f>
        <v>3.6305397170034368</v>
      </c>
      <c r="D247" s="276">
        <f>IF(D$134=0,0,D$134/CHI_fec!D$134)</f>
        <v>3.6238848208618162</v>
      </c>
      <c r="E247" s="276">
        <f>IF(E$134=0,0,E$134/CHI_fec!E$134)</f>
        <v>3.7284548535506503</v>
      </c>
      <c r="F247" s="276">
        <f>IF(F$134=0,0,F$134/CHI_fec!F$134)</f>
        <v>3.6965244274094862</v>
      </c>
      <c r="G247" s="276">
        <f>IF(G$134=0,0,G$134/CHI_fec!G$134)</f>
        <v>3.6527899137331721</v>
      </c>
      <c r="H247" s="276">
        <f>IF(H$134=0,0,H$134/CHI_fec!H$134)</f>
        <v>3.67527760402634</v>
      </c>
      <c r="I247" s="276">
        <f>IF(I$134=0,0,I$134/CHI_fec!I$134)</f>
        <v>3.5032659703980698</v>
      </c>
      <c r="J247" s="276">
        <f>IF(J$134=0,0,J$134/CHI_fec!J$134)</f>
        <v>3.6257244739081287</v>
      </c>
      <c r="K247" s="276">
        <f>IF(K$134=0,0,K$134/CHI_fec!K$134)</f>
        <v>3.775485974944381</v>
      </c>
      <c r="L247" s="276">
        <f>IF(L$134=0,0,L$134/CHI_fec!L$134)</f>
        <v>3.3474568207777242</v>
      </c>
      <c r="M247" s="276">
        <f>IF(M$134=0,0,M$134/CHI_fec!M$134)</f>
        <v>3.3192615745712306</v>
      </c>
      <c r="N247" s="276">
        <f>IF(N$134=0,0,N$134/CHI_fec!N$134)</f>
        <v>3.200145218759805</v>
      </c>
      <c r="O247" s="276">
        <f>IF(O$134=0,0,O$134/CHI_fec!O$134)</f>
        <v>3.1976634918356353</v>
      </c>
      <c r="P247" s="276">
        <f>IF(P$134=0,0,P$134/CHI_fec!P$134)</f>
        <v>3.1376443581734783</v>
      </c>
      <c r="Q247" s="276">
        <f>IF(Q$134=0,0,Q$134/CHI_fec!Q$134)</f>
        <v>3.1137044553712934</v>
      </c>
      <c r="R247" s="276">
        <f>IF(R$134=0,0,R$134/CHI_fec!R$134)</f>
        <v>3.1921246676052193</v>
      </c>
      <c r="S247" s="276">
        <f>IF(S$134=0,0,S$134/CHI_fec!S$134)</f>
        <v>3.2957894314631542</v>
      </c>
      <c r="T247" s="276">
        <f>IF(T$134=0,0,T$134/CHI_fec!T$134)</f>
        <v>3.2932742221315685</v>
      </c>
      <c r="U247" s="276">
        <f>IF(U$134=0,0,U$134/CHI_fec!U$134)</f>
        <v>3.1956901471106969</v>
      </c>
      <c r="V247" s="276">
        <f>IF(V$134=0,0,V$134/CHI_fec!V$134)</f>
        <v>3.1409374764681592</v>
      </c>
      <c r="W247" s="276">
        <f>IF(W$134=0,0,W$134/CHI_fec!W$134)</f>
        <v>3.1390064643279563</v>
      </c>
      <c r="X247" s="276">
        <f>IF(X$134=0,0,X$134/CHI_fec!X$134)</f>
        <v>3.0915215553707585</v>
      </c>
      <c r="Y247" s="276">
        <f>IF(Y$134=0,0,Y$134/CHI_fec!Y$134)</f>
        <v>3.2633095086786947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2.2714547327050552</v>
      </c>
      <c r="C248" s="276">
        <f>IF(C$142=0,0,C$142/CHI_fec!C$142)</f>
        <v>1.9580128952486791</v>
      </c>
      <c r="D248" s="276">
        <f>IF(D$142=0,0,D$142/CHI_fec!D$142)</f>
        <v>2.0576613450443459</v>
      </c>
      <c r="E248" s="276">
        <f>IF(E$142=0,0,E$142/CHI_fec!E$142)</f>
        <v>2.2015590795657944</v>
      </c>
      <c r="F248" s="276">
        <f>IF(F$142=0,0,F$142/CHI_fec!F$142)</f>
        <v>2.346805530652369</v>
      </c>
      <c r="G248" s="276">
        <f>IF(G$142=0,0,G$142/CHI_fec!G$142)</f>
        <v>2.3266543175797092</v>
      </c>
      <c r="H248" s="276">
        <f>IF(H$142=0,0,H$142/CHI_fec!H$142)</f>
        <v>2.3013349615837169</v>
      </c>
      <c r="I248" s="276">
        <f>IF(I$142=0,0,I$142/CHI_fec!I$142)</f>
        <v>2.0330890534462225</v>
      </c>
      <c r="J248" s="276">
        <f>IF(J$142=0,0,J$142/CHI_fec!J$142)</f>
        <v>1.9587335681238849</v>
      </c>
      <c r="K248" s="276">
        <f>IF(K$142=0,0,K$142/CHI_fec!K$142)</f>
        <v>2.2195978205444575</v>
      </c>
      <c r="L248" s="276">
        <f>IF(L$142=0,0,L$142/CHI_fec!L$142)</f>
        <v>1.6381894833553197</v>
      </c>
      <c r="M248" s="276">
        <f>IF(M$142=0,0,M$142/CHI_fec!M$142)</f>
        <v>1.5748664320101808</v>
      </c>
      <c r="N248" s="276">
        <f>IF(N$142=0,0,N$142/CHI_fec!N$142)</f>
        <v>1.6086774952527669</v>
      </c>
      <c r="O248" s="276">
        <f>IF(O$142=0,0,O$142/CHI_fec!O$142)</f>
        <v>1.6742952720443611</v>
      </c>
      <c r="P248" s="276">
        <f>IF(P$142=0,0,P$142/CHI_fec!P$142)</f>
        <v>1.3808892372570869</v>
      </c>
      <c r="Q248" s="276">
        <f>IF(Q$142=0,0,Q$142/CHI_fec!Q$142)</f>
        <v>1.4425632437527667</v>
      </c>
      <c r="R248" s="276">
        <f>IF(R$142=0,0,R$142/CHI_fec!R$142)</f>
        <v>1.4918856601596404</v>
      </c>
      <c r="S248" s="276">
        <f>IF(S$142=0,0,S$142/CHI_fec!S$142)</f>
        <v>1.8112341089885107</v>
      </c>
      <c r="T248" s="276">
        <f>IF(T$142=0,0,T$142/CHI_fec!T$142)</f>
        <v>1.8313433561155474</v>
      </c>
      <c r="U248" s="276">
        <f>IF(U$142=0,0,U$142/CHI_fec!U$142)</f>
        <v>1.8532833369740882</v>
      </c>
      <c r="V248" s="276">
        <f>IF(V$142=0,0,V$142/CHI_fec!V$142)</f>
        <v>2.0165750038855013</v>
      </c>
      <c r="W248" s="276">
        <f>IF(W$142=0,0,W$142/CHI_fec!W$142)</f>
        <v>1.9664105641491301</v>
      </c>
      <c r="X248" s="276">
        <f>IF(X$142=0,0,X$142/CHI_fec!X$142)</f>
        <v>1.9633732440237279</v>
      </c>
      <c r="Y248" s="276">
        <f>IF(Y$142=0,0,Y$142/CHI_fec!Y$142)</f>
        <v>1.8158349665996927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CZ: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3569.9023763777932</v>
      </c>
      <c r="C3" s="203">
        <f t="shared" si="0"/>
        <v>3627.4605036600524</v>
      </c>
      <c r="D3" s="203">
        <f t="shared" si="0"/>
        <v>3228.6018915664285</v>
      </c>
      <c r="E3" s="203">
        <f t="shared" si="0"/>
        <v>3048.3892421208557</v>
      </c>
      <c r="F3" s="203">
        <f t="shared" si="0"/>
        <v>3149.1890365669951</v>
      </c>
      <c r="G3" s="203">
        <f t="shared" si="0"/>
        <v>3237.6551834210341</v>
      </c>
      <c r="H3" s="203">
        <f t="shared" si="0"/>
        <v>3478.7266544117642</v>
      </c>
      <c r="I3" s="203">
        <f t="shared" si="0"/>
        <v>3553.129629918888</v>
      </c>
      <c r="J3" s="203">
        <f t="shared" si="0"/>
        <v>3424.7419194017448</v>
      </c>
      <c r="K3" s="203">
        <f t="shared" si="0"/>
        <v>2790.212055496786</v>
      </c>
      <c r="L3" s="203">
        <f t="shared" si="0"/>
        <v>2601.7997879109221</v>
      </c>
      <c r="M3" s="203">
        <f t="shared" si="0"/>
        <v>2795.4952329797243</v>
      </c>
      <c r="N3" s="203">
        <f t="shared" si="0"/>
        <v>2598.7358607154661</v>
      </c>
      <c r="O3" s="203">
        <f t="shared" si="0"/>
        <v>2574.4258237822351</v>
      </c>
      <c r="P3" s="203">
        <f t="shared" si="0"/>
        <v>2785.1505182486976</v>
      </c>
      <c r="Q3" s="203">
        <f t="shared" si="0"/>
        <v>3047.9577479999998</v>
      </c>
      <c r="R3" s="203">
        <f t="shared" si="0"/>
        <v>2883.8854709203515</v>
      </c>
      <c r="S3" s="203">
        <f t="shared" si="0"/>
        <v>2946.8689879876792</v>
      </c>
      <c r="T3" s="203">
        <f t="shared" si="0"/>
        <v>3129.4371243266241</v>
      </c>
      <c r="U3" s="203">
        <f t="shared" si="0"/>
        <v>3194.4443036357607</v>
      </c>
      <c r="V3" s="203">
        <f t="shared" si="0"/>
        <v>2891.792197763627</v>
      </c>
      <c r="W3" s="203">
        <f t="shared" si="0"/>
        <v>3049.5207316029105</v>
      </c>
      <c r="X3" s="203">
        <f t="shared" si="0"/>
        <v>2989.1689124726786</v>
      </c>
      <c r="Y3" s="203">
        <f t="shared" si="0"/>
        <v>2805.3</v>
      </c>
      <c r="DA3" s="112"/>
    </row>
    <row r="4" spans="1:105" ht="12" customHeight="1" x14ac:dyDescent="0.25">
      <c r="A4" s="50" t="s">
        <v>51</v>
      </c>
      <c r="B4" s="241">
        <v>1379.469511761883</v>
      </c>
      <c r="C4" s="241">
        <v>1184.2540490020151</v>
      </c>
      <c r="D4" s="241">
        <v>1049.0943670443071</v>
      </c>
      <c r="E4" s="241">
        <v>1011.307547595016</v>
      </c>
      <c r="F4" s="241">
        <v>1120.06888331351</v>
      </c>
      <c r="G4" s="241">
        <v>1177.830649768119</v>
      </c>
      <c r="H4" s="241">
        <v>1325.884212004268</v>
      </c>
      <c r="I4" s="241">
        <v>1410.9542508554709</v>
      </c>
      <c r="J4" s="241">
        <v>1445.41517422982</v>
      </c>
      <c r="K4" s="241">
        <v>1191.072942887228</v>
      </c>
      <c r="L4" s="241">
        <v>996.11792092008409</v>
      </c>
      <c r="M4" s="241">
        <v>1125.879295434308</v>
      </c>
      <c r="N4" s="241">
        <v>947.23806010026215</v>
      </c>
      <c r="O4" s="241">
        <v>890.9186258710406</v>
      </c>
      <c r="P4" s="241">
        <v>979.56112227620531</v>
      </c>
      <c r="Q4" s="241">
        <v>1088.7889445723699</v>
      </c>
      <c r="R4" s="241">
        <v>1036.1617240579831</v>
      </c>
      <c r="S4" s="241">
        <v>1045.248576826217</v>
      </c>
      <c r="T4" s="241">
        <v>1162.649698334558</v>
      </c>
      <c r="U4" s="241">
        <v>1237.4817513592479</v>
      </c>
      <c r="V4" s="241">
        <v>1211.337317037402</v>
      </c>
      <c r="W4" s="241">
        <v>1380.70433741231</v>
      </c>
      <c r="X4" s="241">
        <v>1343.7516732935619</v>
      </c>
      <c r="Y4" s="241">
        <v>1231.4108040192391</v>
      </c>
      <c r="DA4" s="83" t="s">
        <v>1404</v>
      </c>
    </row>
    <row r="5" spans="1:105" ht="12" customHeight="1" x14ac:dyDescent="0.25">
      <c r="A5" s="144" t="s">
        <v>52</v>
      </c>
      <c r="B5" s="282">
        <v>1275.681913235718</v>
      </c>
      <c r="C5" s="282">
        <v>1533.250208923708</v>
      </c>
      <c r="D5" s="282">
        <v>1182.0054636814609</v>
      </c>
      <c r="E5" s="282">
        <v>1109.8917398298761</v>
      </c>
      <c r="F5" s="282">
        <v>926.65370825836908</v>
      </c>
      <c r="G5" s="282">
        <v>949.40825000929453</v>
      </c>
      <c r="H5" s="282">
        <v>911.65539223389737</v>
      </c>
      <c r="I5" s="282">
        <v>1039.7277694305481</v>
      </c>
      <c r="J5" s="282">
        <v>922.20498645196267</v>
      </c>
      <c r="K5" s="282">
        <v>752.19543697375116</v>
      </c>
      <c r="L5" s="282">
        <v>722.6456273984337</v>
      </c>
      <c r="M5" s="282">
        <v>737.76834147204158</v>
      </c>
      <c r="N5" s="282">
        <v>682.94527043352457</v>
      </c>
      <c r="O5" s="282">
        <v>690.17519678033443</v>
      </c>
      <c r="P5" s="282">
        <v>748.87186364721219</v>
      </c>
      <c r="Q5" s="282">
        <v>799.3543234730937</v>
      </c>
      <c r="R5" s="282">
        <v>780.14522117562456</v>
      </c>
      <c r="S5" s="282">
        <v>803.14604974154054</v>
      </c>
      <c r="T5" s="282">
        <v>891.55707298623588</v>
      </c>
      <c r="U5" s="282">
        <v>913.30141622632323</v>
      </c>
      <c r="V5" s="282">
        <v>769.33958163934199</v>
      </c>
      <c r="W5" s="282">
        <v>701.79350477925948</v>
      </c>
      <c r="X5" s="282">
        <v>761.70948897145956</v>
      </c>
      <c r="Y5" s="282">
        <v>753.20788797964997</v>
      </c>
      <c r="DA5" s="94" t="s">
        <v>1405</v>
      </c>
    </row>
    <row r="6" spans="1:105" ht="12" customHeight="1" x14ac:dyDescent="0.25">
      <c r="A6" s="49" t="s">
        <v>60</v>
      </c>
      <c r="B6" s="242">
        <v>914.75095138019253</v>
      </c>
      <c r="C6" s="242">
        <v>909.95624573432929</v>
      </c>
      <c r="D6" s="242">
        <v>997.50206084066076</v>
      </c>
      <c r="E6" s="242">
        <v>927.18995469596359</v>
      </c>
      <c r="F6" s="242">
        <v>1102.466444995116</v>
      </c>
      <c r="G6" s="242">
        <v>1110.416283643621</v>
      </c>
      <c r="H6" s="242">
        <v>1241.1870501735989</v>
      </c>
      <c r="I6" s="242">
        <v>1102.447609632869</v>
      </c>
      <c r="J6" s="242">
        <v>1057.1217587199619</v>
      </c>
      <c r="K6" s="242">
        <v>846.94367563580681</v>
      </c>
      <c r="L6" s="242">
        <v>883.03623959240429</v>
      </c>
      <c r="M6" s="242">
        <v>931.84759607337446</v>
      </c>
      <c r="N6" s="242">
        <v>968.55253018167934</v>
      </c>
      <c r="O6" s="242">
        <v>993.33200113086002</v>
      </c>
      <c r="P6" s="242">
        <v>1056.71753232528</v>
      </c>
      <c r="Q6" s="242">
        <v>1159.814479954536</v>
      </c>
      <c r="R6" s="242">
        <v>1067.5785256867439</v>
      </c>
      <c r="S6" s="242">
        <v>1098.4743614199219</v>
      </c>
      <c r="T6" s="242">
        <v>1075.23035300583</v>
      </c>
      <c r="U6" s="242">
        <v>1043.661136050189</v>
      </c>
      <c r="V6" s="242">
        <v>911.11529908688294</v>
      </c>
      <c r="W6" s="242">
        <v>967.022889411341</v>
      </c>
      <c r="X6" s="242">
        <v>883.70775020765711</v>
      </c>
      <c r="Y6" s="242">
        <v>820.68130800111089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4093</v>
      </c>
      <c r="C9" s="241">
        <v>3550</v>
      </c>
      <c r="D9" s="241">
        <v>3217</v>
      </c>
      <c r="E9" s="241">
        <v>3502</v>
      </c>
      <c r="F9" s="241">
        <v>3828.6770000000001</v>
      </c>
      <c r="G9" s="241">
        <v>3978.056</v>
      </c>
      <c r="H9" s="241">
        <v>4238.8180000000002</v>
      </c>
      <c r="I9" s="241">
        <v>4898.53</v>
      </c>
      <c r="J9" s="241">
        <v>4710</v>
      </c>
      <c r="K9" s="241">
        <v>3422</v>
      </c>
      <c r="L9" s="241">
        <v>3379</v>
      </c>
      <c r="M9" s="241">
        <v>3831</v>
      </c>
      <c r="N9" s="241">
        <v>3434</v>
      </c>
      <c r="O9" s="241">
        <v>3211</v>
      </c>
      <c r="P9" s="241">
        <v>3691</v>
      </c>
      <c r="Q9" s="241">
        <v>3781</v>
      </c>
      <c r="R9" s="241">
        <v>3937</v>
      </c>
      <c r="S9" s="241">
        <v>4033.8539999999998</v>
      </c>
      <c r="T9" s="241">
        <v>4427.7129999999997</v>
      </c>
      <c r="U9" s="241">
        <v>4569.3789999999999</v>
      </c>
      <c r="V9" s="241">
        <v>4513.4089999999997</v>
      </c>
      <c r="W9" s="241">
        <v>4721.0360000000001</v>
      </c>
      <c r="X9" s="241">
        <v>4476</v>
      </c>
      <c r="Y9" s="241">
        <v>3647</v>
      </c>
      <c r="DA9" s="83" t="s">
        <v>1408</v>
      </c>
    </row>
    <row r="10" spans="1:105" ht="12" customHeight="1" x14ac:dyDescent="0.25">
      <c r="A10" s="144" t="s">
        <v>1409</v>
      </c>
      <c r="B10" s="282">
        <v>10465.596495697069</v>
      </c>
      <c r="C10" s="282">
        <v>12708.329228264411</v>
      </c>
      <c r="D10" s="282">
        <v>10021.85095894639</v>
      </c>
      <c r="E10" s="282">
        <v>10626.8723175874</v>
      </c>
      <c r="F10" s="282">
        <v>8758.170894953877</v>
      </c>
      <c r="G10" s="282">
        <v>8866.1074918429658</v>
      </c>
      <c r="H10" s="282">
        <v>8058.641308992499</v>
      </c>
      <c r="I10" s="282">
        <v>9980.7788615511326</v>
      </c>
      <c r="J10" s="282">
        <v>8308.98</v>
      </c>
      <c r="K10" s="282">
        <v>6901.3175000000001</v>
      </c>
      <c r="L10" s="282">
        <v>7940.1217761900098</v>
      </c>
      <c r="M10" s="282">
        <v>8336.1023074902278</v>
      </c>
      <c r="N10" s="282">
        <v>7953.3776523059996</v>
      </c>
      <c r="O10" s="282">
        <v>7495.394086440002</v>
      </c>
      <c r="P10" s="282">
        <v>7669.5435592749982</v>
      </c>
      <c r="Q10" s="282">
        <v>8076.5975723249994</v>
      </c>
      <c r="R10" s="282">
        <v>8764.5969854874984</v>
      </c>
      <c r="S10" s="282">
        <v>7325.2715414999993</v>
      </c>
      <c r="T10" s="282">
        <v>8324.7738924004007</v>
      </c>
      <c r="U10" s="282">
        <v>8937.0134050004999</v>
      </c>
      <c r="V10" s="282">
        <v>7445.5793167880001</v>
      </c>
      <c r="W10" s="282">
        <v>7063.2910754651894</v>
      </c>
      <c r="X10" s="282">
        <v>8174.6988912904008</v>
      </c>
      <c r="Y10" s="282">
        <v>5731.6981518899993</v>
      </c>
      <c r="DA10" s="94" t="s">
        <v>1410</v>
      </c>
    </row>
    <row r="11" spans="1:105" ht="12" customHeight="1" x14ac:dyDescent="0.25">
      <c r="A11" s="49" t="s">
        <v>1411</v>
      </c>
      <c r="B11" s="242">
        <v>1197</v>
      </c>
      <c r="C11" s="242">
        <v>1203</v>
      </c>
      <c r="D11" s="242">
        <v>1349</v>
      </c>
      <c r="E11" s="242">
        <v>1416</v>
      </c>
      <c r="F11" s="242">
        <v>1662</v>
      </c>
      <c r="G11" s="242">
        <v>1654</v>
      </c>
      <c r="H11" s="242">
        <v>1750</v>
      </c>
      <c r="I11" s="242">
        <v>1688</v>
      </c>
      <c r="J11" s="242">
        <v>1519.2</v>
      </c>
      <c r="K11" s="242">
        <v>1329.3</v>
      </c>
      <c r="L11" s="242">
        <v>1372.5029999999999</v>
      </c>
      <c r="M11" s="242">
        <v>1135.471</v>
      </c>
      <c r="N11" s="242">
        <v>1488.4390000000001</v>
      </c>
      <c r="O11" s="242">
        <v>1457.569</v>
      </c>
      <c r="P11" s="242">
        <v>1469.2760000000001</v>
      </c>
      <c r="Q11" s="242">
        <v>1604.664</v>
      </c>
      <c r="R11" s="242">
        <v>1545.259</v>
      </c>
      <c r="S11" s="242">
        <v>1524.481</v>
      </c>
      <c r="T11" s="242">
        <v>1549.4079999999999</v>
      </c>
      <c r="U11" s="242">
        <v>1179.0419999999999</v>
      </c>
      <c r="V11" s="242">
        <v>1151.7380000000001</v>
      </c>
      <c r="W11" s="242">
        <v>1200.5319999999999</v>
      </c>
      <c r="X11" s="242">
        <v>1298.7570000000001</v>
      </c>
      <c r="Y11" s="242">
        <v>1182.3230000000001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4675</v>
      </c>
      <c r="C14" s="241">
        <v>4675</v>
      </c>
      <c r="D14" s="241">
        <v>4675</v>
      </c>
      <c r="E14" s="241">
        <v>4263.4945659523191</v>
      </c>
      <c r="F14" s="241">
        <v>4263.4945659523191</v>
      </c>
      <c r="G14" s="241">
        <v>4263.4945659523191</v>
      </c>
      <c r="H14" s="241">
        <v>4675</v>
      </c>
      <c r="I14" s="241">
        <v>5498.0108680953617</v>
      </c>
      <c r="J14" s="241">
        <v>5498.0108680953617</v>
      </c>
      <c r="K14" s="241">
        <v>5498.0108680953617</v>
      </c>
      <c r="L14" s="241">
        <v>5498.0108680953617</v>
      </c>
      <c r="M14" s="241">
        <v>5086.5054340476809</v>
      </c>
      <c r="N14" s="241">
        <v>5086.5054340476809</v>
      </c>
      <c r="O14" s="241">
        <v>5086.5054340476809</v>
      </c>
      <c r="P14" s="241">
        <v>5086.5054340476809</v>
      </c>
      <c r="Q14" s="241">
        <v>4675</v>
      </c>
      <c r="R14" s="241">
        <v>4675</v>
      </c>
      <c r="S14" s="241">
        <v>4675</v>
      </c>
      <c r="T14" s="241">
        <v>4675</v>
      </c>
      <c r="U14" s="241">
        <v>5086.5054340476809</v>
      </c>
      <c r="V14" s="241">
        <v>5086.5054340476809</v>
      </c>
      <c r="W14" s="241">
        <v>5086.5054340476809</v>
      </c>
      <c r="X14" s="241">
        <v>5086.5054340476809</v>
      </c>
      <c r="Y14" s="241">
        <v>5086.5054340476809</v>
      </c>
      <c r="DA14" s="83" t="s">
        <v>1413</v>
      </c>
    </row>
    <row r="15" spans="1:105" ht="12" customHeight="1" x14ac:dyDescent="0.25">
      <c r="A15" s="107" t="s">
        <v>1409</v>
      </c>
      <c r="B15" s="282">
        <v>11052.63157894737</v>
      </c>
      <c r="C15" s="282">
        <v>13414.235863065271</v>
      </c>
      <c r="D15" s="282">
        <v>13414.235863065271</v>
      </c>
      <c r="E15" s="282">
        <v>12233.43372100632</v>
      </c>
      <c r="F15" s="282">
        <v>12233.43372100632</v>
      </c>
      <c r="G15" s="282">
        <v>12233.43372100632</v>
      </c>
      <c r="H15" s="282">
        <v>12233.43372100632</v>
      </c>
      <c r="I15" s="282">
        <v>11052.63157894737</v>
      </c>
      <c r="J15" s="282">
        <v>11052.63157894737</v>
      </c>
      <c r="K15" s="282">
        <v>11052.63157894737</v>
      </c>
      <c r="L15" s="282">
        <v>9871.8294368884144</v>
      </c>
      <c r="M15" s="282">
        <v>9871.8294368884144</v>
      </c>
      <c r="N15" s="282">
        <v>9871.8294368884144</v>
      </c>
      <c r="O15" s="282">
        <v>8691.0272948294623</v>
      </c>
      <c r="P15" s="282">
        <v>8691.0272948294623</v>
      </c>
      <c r="Q15" s="282">
        <v>8691.0272948294623</v>
      </c>
      <c r="R15" s="282">
        <v>9871.8294368884144</v>
      </c>
      <c r="S15" s="282">
        <v>9871.8294368884144</v>
      </c>
      <c r="T15" s="282">
        <v>9871.8294368884144</v>
      </c>
      <c r="U15" s="282">
        <v>9871.8294368884144</v>
      </c>
      <c r="V15" s="282">
        <v>9871.8294368884144</v>
      </c>
      <c r="W15" s="282">
        <v>9871.8294368884144</v>
      </c>
      <c r="X15" s="282">
        <v>9871.8294368884144</v>
      </c>
      <c r="Y15" s="282">
        <v>9871.8294368884144</v>
      </c>
      <c r="DA15" s="94" t="s">
        <v>1414</v>
      </c>
    </row>
    <row r="16" spans="1:105" ht="12" customHeight="1" x14ac:dyDescent="0.25">
      <c r="A16" s="49" t="s">
        <v>1411</v>
      </c>
      <c r="B16" s="242">
        <v>1330</v>
      </c>
      <c r="C16" s="242">
        <v>1378.0246992050099</v>
      </c>
      <c r="D16" s="242">
        <v>1498.0864472175349</v>
      </c>
      <c r="E16" s="242">
        <v>1594.135845627555</v>
      </c>
      <c r="F16" s="242">
        <v>1859.9255804529039</v>
      </c>
      <c r="G16" s="242">
        <v>1931.9626292604189</v>
      </c>
      <c r="H16" s="242">
        <v>2127.369204476046</v>
      </c>
      <c r="I16" s="242">
        <v>2005.6535672657269</v>
      </c>
      <c r="J16" s="242">
        <v>2005.6535672657269</v>
      </c>
      <c r="K16" s="242">
        <v>1883.937930055409</v>
      </c>
      <c r="L16" s="242">
        <v>1859.925580452903</v>
      </c>
      <c r="M16" s="242">
        <v>1762.2222928450899</v>
      </c>
      <c r="N16" s="242">
        <v>1738.209943242585</v>
      </c>
      <c r="O16" s="242">
        <v>1738.209943242585</v>
      </c>
      <c r="P16" s="242">
        <v>1714.19759364008</v>
      </c>
      <c r="Q16" s="242">
        <v>1714.19759364008</v>
      </c>
      <c r="R16" s="242">
        <v>1714.19759364008</v>
      </c>
      <c r="S16" s="242">
        <v>1714.19759364008</v>
      </c>
      <c r="T16" s="242">
        <v>1714.19759364008</v>
      </c>
      <c r="U16" s="242">
        <v>1714.19759364008</v>
      </c>
      <c r="V16" s="242">
        <v>1714.19759364008</v>
      </c>
      <c r="W16" s="242">
        <v>1714.19759364008</v>
      </c>
      <c r="X16" s="242">
        <v>1714.19759364008</v>
      </c>
      <c r="Y16" s="242">
        <v>1714.19759364008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411.50543404768098</v>
      </c>
      <c r="I18" s="241">
        <v>1234.516302143043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823.01086809536207</v>
      </c>
      <c r="V18" s="241">
        <v>0</v>
      </c>
      <c r="W18" s="241">
        <v>0</v>
      </c>
      <c r="X18" s="241">
        <v>0</v>
      </c>
      <c r="Y18" s="241">
        <v>411.50543404768098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2361.6042841179028</v>
      </c>
      <c r="D19" s="282">
        <v>0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2361.6042841179028</v>
      </c>
      <c r="S19" s="282">
        <v>0</v>
      </c>
      <c r="T19" s="282">
        <v>0</v>
      </c>
      <c r="U19" s="282">
        <v>1180.8021420589509</v>
      </c>
      <c r="V19" s="282">
        <v>0</v>
      </c>
      <c r="W19" s="282">
        <v>0</v>
      </c>
      <c r="X19" s="282">
        <v>0</v>
      </c>
      <c r="Y19" s="282">
        <v>1180.8021420589509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72.03704880751495</v>
      </c>
      <c r="D20" s="242">
        <v>241.7773852228438</v>
      </c>
      <c r="E20" s="242">
        <v>96.049398410019933</v>
      </c>
      <c r="F20" s="242">
        <v>387.50537203566768</v>
      </c>
      <c r="G20" s="242">
        <v>96.049398410019933</v>
      </c>
      <c r="H20" s="242">
        <v>293.10986282344169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  <c r="O20" s="242">
        <v>97.70328760781392</v>
      </c>
      <c r="P20" s="242">
        <v>0</v>
      </c>
      <c r="Q20" s="242">
        <v>121.7156372103189</v>
      </c>
      <c r="R20" s="242">
        <v>0</v>
      </c>
      <c r="S20" s="242">
        <v>121.7156372103189</v>
      </c>
      <c r="T20" s="242">
        <v>0</v>
      </c>
      <c r="U20" s="242">
        <v>121.7156372103189</v>
      </c>
      <c r="V20" s="242">
        <v>24.01234960250498</v>
      </c>
      <c r="W20" s="242">
        <v>97.70328760781392</v>
      </c>
      <c r="X20" s="242">
        <v>24.01234960250498</v>
      </c>
      <c r="Y20" s="242">
        <v>97.70328760781392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411.50543404768086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411.50543404768177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411.50543404768086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411.50543404768086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411.50543404768086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411.50543404768086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0</v>
      </c>
      <c r="E23" s="282">
        <f t="shared" si="2"/>
        <v>1180.8021420589503</v>
      </c>
      <c r="F23" s="282">
        <f t="shared" si="2"/>
        <v>0</v>
      </c>
      <c r="G23" s="282">
        <f t="shared" si="2"/>
        <v>0</v>
      </c>
      <c r="H23" s="282">
        <f t="shared" si="2"/>
        <v>0</v>
      </c>
      <c r="I23" s="282">
        <f t="shared" si="2"/>
        <v>1180.8021420589503</v>
      </c>
      <c r="J23" s="282">
        <f t="shared" si="2"/>
        <v>0</v>
      </c>
      <c r="K23" s="282">
        <f t="shared" si="2"/>
        <v>0</v>
      </c>
      <c r="L23" s="282">
        <f t="shared" si="2"/>
        <v>1180.8021420589557</v>
      </c>
      <c r="M23" s="282">
        <f t="shared" si="2"/>
        <v>0</v>
      </c>
      <c r="N23" s="282">
        <f t="shared" si="2"/>
        <v>0</v>
      </c>
      <c r="O23" s="282">
        <f t="shared" si="2"/>
        <v>1180.8021420589521</v>
      </c>
      <c r="P23" s="282">
        <f t="shared" si="2"/>
        <v>0</v>
      </c>
      <c r="Q23" s="282">
        <f t="shared" si="2"/>
        <v>0</v>
      </c>
      <c r="R23" s="282">
        <f t="shared" si="2"/>
        <v>1180.8021420589503</v>
      </c>
      <c r="S23" s="282">
        <f t="shared" si="2"/>
        <v>0</v>
      </c>
      <c r="T23" s="282">
        <f t="shared" si="2"/>
        <v>0</v>
      </c>
      <c r="U23" s="282">
        <f t="shared" si="2"/>
        <v>1180.8021420589503</v>
      </c>
      <c r="V23" s="282">
        <f t="shared" si="2"/>
        <v>0</v>
      </c>
      <c r="W23" s="282">
        <f t="shared" si="2"/>
        <v>0</v>
      </c>
      <c r="X23" s="282">
        <f t="shared" si="2"/>
        <v>0</v>
      </c>
      <c r="Y23" s="282">
        <f t="shared" si="2"/>
        <v>1180.8021420589503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24.012349602505083</v>
      </c>
      <c r="D24" s="242">
        <f t="shared" si="3"/>
        <v>121.71563721031885</v>
      </c>
      <c r="E24" s="242">
        <f t="shared" si="3"/>
        <v>0</v>
      </c>
      <c r="F24" s="242">
        <f t="shared" si="3"/>
        <v>121.71563721031885</v>
      </c>
      <c r="G24" s="242">
        <f t="shared" si="3"/>
        <v>24.012349602504855</v>
      </c>
      <c r="H24" s="242">
        <f t="shared" si="3"/>
        <v>97.703287607814673</v>
      </c>
      <c r="I24" s="242">
        <f t="shared" si="3"/>
        <v>121.71563721031907</v>
      </c>
      <c r="J24" s="242">
        <f t="shared" si="3"/>
        <v>0</v>
      </c>
      <c r="K24" s="242">
        <f t="shared" si="3"/>
        <v>121.71563721031794</v>
      </c>
      <c r="L24" s="242">
        <f t="shared" si="3"/>
        <v>24.012349602505992</v>
      </c>
      <c r="M24" s="242">
        <f t="shared" si="3"/>
        <v>97.703287607813081</v>
      </c>
      <c r="N24" s="242">
        <f t="shared" si="3"/>
        <v>24.012349602504855</v>
      </c>
      <c r="O24" s="242">
        <f t="shared" si="3"/>
        <v>97.703287607813991</v>
      </c>
      <c r="P24" s="242">
        <f t="shared" si="3"/>
        <v>24.012349602505083</v>
      </c>
      <c r="Q24" s="242">
        <f t="shared" si="3"/>
        <v>121.71563721031885</v>
      </c>
      <c r="R24" s="242">
        <f t="shared" si="3"/>
        <v>0</v>
      </c>
      <c r="S24" s="242">
        <f t="shared" si="3"/>
        <v>121.71563721031885</v>
      </c>
      <c r="T24" s="242">
        <f t="shared" si="3"/>
        <v>0</v>
      </c>
      <c r="U24" s="242">
        <f t="shared" si="3"/>
        <v>121.71563721031885</v>
      </c>
      <c r="V24" s="242">
        <f t="shared" si="3"/>
        <v>24.012349602505083</v>
      </c>
      <c r="W24" s="242">
        <f t="shared" si="3"/>
        <v>97.703287607813991</v>
      </c>
      <c r="X24" s="242">
        <f t="shared" si="3"/>
        <v>24.012349602505083</v>
      </c>
      <c r="Y24" s="242">
        <f t="shared" si="3"/>
        <v>97.703287607813991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582</v>
      </c>
      <c r="C26" s="241">
        <f t="shared" si="4"/>
        <v>1125</v>
      </c>
      <c r="D26" s="241">
        <f t="shared" si="4"/>
        <v>1458</v>
      </c>
      <c r="E26" s="241">
        <f t="shared" si="4"/>
        <v>761.49456595231914</v>
      </c>
      <c r="F26" s="241">
        <f t="shared" si="4"/>
        <v>434.817565952319</v>
      </c>
      <c r="G26" s="241">
        <f t="shared" si="4"/>
        <v>285.4385659523191</v>
      </c>
      <c r="H26" s="241">
        <f t="shared" si="4"/>
        <v>436.18199999999979</v>
      </c>
      <c r="I26" s="241">
        <f t="shared" si="4"/>
        <v>599.48086809536198</v>
      </c>
      <c r="J26" s="241">
        <f t="shared" si="4"/>
        <v>788.01086809536173</v>
      </c>
      <c r="K26" s="241">
        <f t="shared" si="4"/>
        <v>2076.0108680953617</v>
      </c>
      <c r="L26" s="241">
        <f t="shared" si="4"/>
        <v>2119.0108680953617</v>
      </c>
      <c r="M26" s="241">
        <f t="shared" si="4"/>
        <v>1255.5054340476809</v>
      </c>
      <c r="N26" s="241">
        <f t="shared" si="4"/>
        <v>1652.5054340476809</v>
      </c>
      <c r="O26" s="241">
        <f t="shared" si="4"/>
        <v>1875.5054340476809</v>
      </c>
      <c r="P26" s="241">
        <f t="shared" si="4"/>
        <v>1395.5054340476809</v>
      </c>
      <c r="Q26" s="241">
        <f t="shared" si="4"/>
        <v>894</v>
      </c>
      <c r="R26" s="241">
        <f t="shared" si="4"/>
        <v>738</v>
      </c>
      <c r="S26" s="241">
        <f t="shared" si="4"/>
        <v>641.14600000000019</v>
      </c>
      <c r="T26" s="241">
        <f t="shared" si="4"/>
        <v>247.28700000000026</v>
      </c>
      <c r="U26" s="241">
        <f t="shared" si="4"/>
        <v>517.12643404768096</v>
      </c>
      <c r="V26" s="241">
        <f t="shared" si="4"/>
        <v>573.09643404768121</v>
      </c>
      <c r="W26" s="241">
        <f t="shared" si="4"/>
        <v>365.46943404768081</v>
      </c>
      <c r="X26" s="241">
        <f t="shared" si="4"/>
        <v>610.50543404768086</v>
      </c>
      <c r="Y26" s="241">
        <f t="shared" si="4"/>
        <v>1439.5054340476809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587.03508325030089</v>
      </c>
      <c r="C27" s="282">
        <f t="shared" si="5"/>
        <v>705.90663480086005</v>
      </c>
      <c r="D27" s="282">
        <f t="shared" si="5"/>
        <v>3392.3849041188805</v>
      </c>
      <c r="E27" s="282">
        <f t="shared" si="5"/>
        <v>1606.5614034189202</v>
      </c>
      <c r="F27" s="282">
        <f t="shared" si="5"/>
        <v>3475.2628260524434</v>
      </c>
      <c r="G27" s="282">
        <f t="shared" si="5"/>
        <v>3367.3262291633546</v>
      </c>
      <c r="H27" s="282">
        <f t="shared" si="5"/>
        <v>4174.7924120138214</v>
      </c>
      <c r="I27" s="282">
        <f t="shared" si="5"/>
        <v>1071.8527173962375</v>
      </c>
      <c r="J27" s="282">
        <f t="shared" si="5"/>
        <v>2743.6515789473706</v>
      </c>
      <c r="K27" s="282">
        <f t="shared" si="5"/>
        <v>4151.31407894737</v>
      </c>
      <c r="L27" s="282">
        <f t="shared" si="5"/>
        <v>1931.7076606984047</v>
      </c>
      <c r="M27" s="282">
        <f t="shared" si="5"/>
        <v>1535.7271293981867</v>
      </c>
      <c r="N27" s="282">
        <f t="shared" si="5"/>
        <v>1918.4517845824148</v>
      </c>
      <c r="O27" s="282">
        <f t="shared" si="5"/>
        <v>1195.6332083894604</v>
      </c>
      <c r="P27" s="282">
        <f t="shared" si="5"/>
        <v>1021.4837355544641</v>
      </c>
      <c r="Q27" s="282">
        <f t="shared" si="5"/>
        <v>614.42972250446292</v>
      </c>
      <c r="R27" s="282">
        <f t="shared" si="5"/>
        <v>1107.232451400916</v>
      </c>
      <c r="S27" s="282">
        <f t="shared" si="5"/>
        <v>2546.5578953884151</v>
      </c>
      <c r="T27" s="282">
        <f t="shared" si="5"/>
        <v>1547.0555444880138</v>
      </c>
      <c r="U27" s="282">
        <f t="shared" si="5"/>
        <v>934.81603188791451</v>
      </c>
      <c r="V27" s="282">
        <f t="shared" si="5"/>
        <v>2426.2501201004143</v>
      </c>
      <c r="W27" s="282">
        <f t="shared" si="5"/>
        <v>2808.5383614232251</v>
      </c>
      <c r="X27" s="282">
        <f t="shared" si="5"/>
        <v>1697.1305455980137</v>
      </c>
      <c r="Y27" s="282">
        <f t="shared" si="5"/>
        <v>4140.1312849984151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133</v>
      </c>
      <c r="C28" s="242">
        <f t="shared" si="6"/>
        <v>175.02469920500994</v>
      </c>
      <c r="D28" s="242">
        <f t="shared" si="6"/>
        <v>149.0864472175349</v>
      </c>
      <c r="E28" s="242">
        <f t="shared" si="6"/>
        <v>178.135845627555</v>
      </c>
      <c r="F28" s="242">
        <f t="shared" si="6"/>
        <v>197.92558045290389</v>
      </c>
      <c r="G28" s="242">
        <f t="shared" si="6"/>
        <v>277.96262926041891</v>
      </c>
      <c r="H28" s="242">
        <f t="shared" si="6"/>
        <v>377.36920447604598</v>
      </c>
      <c r="I28" s="242">
        <f t="shared" si="6"/>
        <v>317.65356726572691</v>
      </c>
      <c r="J28" s="242">
        <f t="shared" si="6"/>
        <v>486.45356726572686</v>
      </c>
      <c r="K28" s="242">
        <f t="shared" si="6"/>
        <v>554.63793005540902</v>
      </c>
      <c r="L28" s="242">
        <f t="shared" si="6"/>
        <v>487.42258045290305</v>
      </c>
      <c r="M28" s="242">
        <f t="shared" si="6"/>
        <v>626.75129284508989</v>
      </c>
      <c r="N28" s="242">
        <f t="shared" si="6"/>
        <v>249.77094324258496</v>
      </c>
      <c r="O28" s="242">
        <f t="shared" si="6"/>
        <v>280.64094324258508</v>
      </c>
      <c r="P28" s="242">
        <f t="shared" si="6"/>
        <v>244.92159364007989</v>
      </c>
      <c r="Q28" s="242">
        <f t="shared" si="6"/>
        <v>109.53359364007997</v>
      </c>
      <c r="R28" s="242">
        <f t="shared" si="6"/>
        <v>168.93859364007994</v>
      </c>
      <c r="S28" s="242">
        <f t="shared" si="6"/>
        <v>189.71659364007996</v>
      </c>
      <c r="T28" s="242">
        <f t="shared" si="6"/>
        <v>164.78959364008006</v>
      </c>
      <c r="U28" s="242">
        <f t="shared" si="6"/>
        <v>535.15559364008004</v>
      </c>
      <c r="V28" s="242">
        <f t="shared" si="6"/>
        <v>562.4595936400799</v>
      </c>
      <c r="W28" s="242">
        <f t="shared" si="6"/>
        <v>513.66559364008003</v>
      </c>
      <c r="X28" s="242">
        <f t="shared" si="6"/>
        <v>415.4405936400799</v>
      </c>
      <c r="Y28" s="242">
        <f t="shared" si="6"/>
        <v>531.87459364007987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1181.5488942369559</v>
      </c>
      <c r="C31" s="210">
        <v>1217.8456957010619</v>
      </c>
      <c r="D31" s="210">
        <v>1146.506174365378</v>
      </c>
      <c r="E31" s="210">
        <v>1146.211631516838</v>
      </c>
      <c r="F31" s="210">
        <v>1189.9532680303851</v>
      </c>
      <c r="G31" s="210">
        <v>1171.102269382365</v>
      </c>
      <c r="H31" s="210">
        <v>1184.4891103559769</v>
      </c>
      <c r="I31" s="210">
        <v>1270.877362515188</v>
      </c>
      <c r="J31" s="210">
        <v>1255.424116751494</v>
      </c>
      <c r="K31" s="210">
        <v>977.90316338667992</v>
      </c>
      <c r="L31" s="210">
        <v>1059.734576539053</v>
      </c>
      <c r="M31" s="210">
        <v>1044.478556368312</v>
      </c>
      <c r="N31" s="210">
        <v>1038.484115635202</v>
      </c>
      <c r="O31" s="210">
        <v>951.23889200746135</v>
      </c>
      <c r="P31" s="210">
        <v>1004.722492001308</v>
      </c>
      <c r="Q31" s="210">
        <v>1059.1016641938261</v>
      </c>
      <c r="R31" s="210">
        <v>1120.4757808135671</v>
      </c>
      <c r="S31" s="210">
        <v>1150.0887259111439</v>
      </c>
      <c r="T31" s="210">
        <v>1173.2910541193089</v>
      </c>
      <c r="U31" s="210">
        <v>1175.58633567017</v>
      </c>
      <c r="V31" s="210">
        <v>1143.6174540781651</v>
      </c>
      <c r="W31" s="210">
        <v>1154.9141485951341</v>
      </c>
      <c r="X31" s="210">
        <v>1110.9900977949919</v>
      </c>
      <c r="Y31" s="210">
        <v>945.7914173887807</v>
      </c>
      <c r="DA31" s="109" t="s">
        <v>1419</v>
      </c>
    </row>
    <row r="32" spans="1:105" ht="12" customHeight="1" x14ac:dyDescent="0.25">
      <c r="A32" s="24" t="s">
        <v>28</v>
      </c>
      <c r="B32" s="213">
        <v>228.05631986242469</v>
      </c>
      <c r="C32" s="213">
        <v>240.16190885640589</v>
      </c>
      <c r="D32" s="213">
        <v>208.88478073946689</v>
      </c>
      <c r="E32" s="213">
        <v>159.21633705932931</v>
      </c>
      <c r="F32" s="213">
        <v>159.15683576956141</v>
      </c>
      <c r="G32" s="213">
        <v>142.22957867583841</v>
      </c>
      <c r="H32" s="213">
        <v>160.9935511607911</v>
      </c>
      <c r="I32" s="213">
        <v>212.7816852966466</v>
      </c>
      <c r="J32" s="213">
        <v>202.88495270851249</v>
      </c>
      <c r="K32" s="213">
        <v>142.49320722269991</v>
      </c>
      <c r="L32" s="213">
        <v>162.91410146173689</v>
      </c>
      <c r="M32" s="213">
        <v>199.23284608770419</v>
      </c>
      <c r="N32" s="213">
        <v>203.4067927773001</v>
      </c>
      <c r="O32" s="213">
        <v>148.47644024075669</v>
      </c>
      <c r="P32" s="213">
        <v>146.8703353396389</v>
      </c>
      <c r="Q32" s="213">
        <v>140.95417024935509</v>
      </c>
      <c r="R32" s="213">
        <v>145.56672398968189</v>
      </c>
      <c r="S32" s="213">
        <v>173.15219260533101</v>
      </c>
      <c r="T32" s="213">
        <v>172.13018056749789</v>
      </c>
      <c r="U32" s="213">
        <v>173.44582975064489</v>
      </c>
      <c r="V32" s="213">
        <v>139.2776440240757</v>
      </c>
      <c r="W32" s="213">
        <v>146.7237317282889</v>
      </c>
      <c r="X32" s="213">
        <v>152.4414445399828</v>
      </c>
      <c r="Y32" s="213">
        <v>115.1402407566638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111.61934651762684</v>
      </c>
      <c r="C33" s="204">
        <f t="shared" si="7"/>
        <v>84.287274290627678</v>
      </c>
      <c r="D33" s="204">
        <f t="shared" si="7"/>
        <v>67.760017196904556</v>
      </c>
      <c r="E33" s="204">
        <f t="shared" si="7"/>
        <v>52.256921754084253</v>
      </c>
      <c r="F33" s="204">
        <f t="shared" si="7"/>
        <v>61.507050730868443</v>
      </c>
      <c r="G33" s="204">
        <f t="shared" si="7"/>
        <v>52.558383490971629</v>
      </c>
      <c r="H33" s="204">
        <f t="shared" si="7"/>
        <v>38.126655202063617</v>
      </c>
      <c r="I33" s="204">
        <f t="shared" si="7"/>
        <v>47.561306964746343</v>
      </c>
      <c r="J33" s="204">
        <f t="shared" si="7"/>
        <v>33.516595012897675</v>
      </c>
      <c r="K33" s="204">
        <f t="shared" si="7"/>
        <v>35.418142734307821</v>
      </c>
      <c r="L33" s="204">
        <f t="shared" si="7"/>
        <v>29.589079965606182</v>
      </c>
      <c r="M33" s="204">
        <f t="shared" si="7"/>
        <v>23.005159071367149</v>
      </c>
      <c r="N33" s="204">
        <f t="shared" si="7"/>
        <v>16.285984522785895</v>
      </c>
      <c r="O33" s="204">
        <f t="shared" si="7"/>
        <v>13.3871883061049</v>
      </c>
      <c r="P33" s="204">
        <f t="shared" si="7"/>
        <v>10.529578675838348</v>
      </c>
      <c r="Q33" s="204">
        <f t="shared" si="7"/>
        <v>13.570593293207221</v>
      </c>
      <c r="R33" s="204">
        <f t="shared" si="7"/>
        <v>13.90223559759243</v>
      </c>
      <c r="S33" s="204">
        <f t="shared" si="7"/>
        <v>5.86603611349957</v>
      </c>
      <c r="T33" s="204">
        <f t="shared" si="7"/>
        <v>14.357007738607049</v>
      </c>
      <c r="U33" s="204">
        <f t="shared" si="7"/>
        <v>5.86603611349957</v>
      </c>
      <c r="V33" s="204">
        <f t="shared" si="7"/>
        <v>12.554858125537402</v>
      </c>
      <c r="W33" s="204">
        <f t="shared" si="7"/>
        <v>11.61547721410146</v>
      </c>
      <c r="X33" s="204">
        <f t="shared" si="7"/>
        <v>6.8972484952708513</v>
      </c>
      <c r="Y33" s="204">
        <f t="shared" si="7"/>
        <v>10.788736027515046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2.1974204643164228</v>
      </c>
      <c r="C35" s="204">
        <v>2.1171969045571801</v>
      </c>
      <c r="D35" s="204">
        <v>3.1771281169389511</v>
      </c>
      <c r="E35" s="204">
        <v>2.1194325021496132</v>
      </c>
      <c r="F35" s="204">
        <v>1.058985382631126</v>
      </c>
      <c r="G35" s="204">
        <v>1.058985382631126</v>
      </c>
      <c r="H35" s="204">
        <v>1.093981083404987</v>
      </c>
      <c r="I35" s="204">
        <v>1.093981083404987</v>
      </c>
      <c r="J35" s="204">
        <v>2.093551160791058</v>
      </c>
      <c r="K35" s="204">
        <v>1.046517626827171</v>
      </c>
      <c r="L35" s="204">
        <v>1.0466895958727429</v>
      </c>
      <c r="M35" s="204">
        <v>1.046517626827171</v>
      </c>
      <c r="N35" s="204">
        <v>1.0461736887360269</v>
      </c>
      <c r="O35" s="204">
        <v>1.0461736887360269</v>
      </c>
      <c r="P35" s="204">
        <v>1.0461736887360269</v>
      </c>
      <c r="Q35" s="204">
        <v>2.0922613929492688</v>
      </c>
      <c r="R35" s="204">
        <v>2.0922613929492688</v>
      </c>
      <c r="S35" s="204">
        <v>2.0922613929492688</v>
      </c>
      <c r="T35" s="204">
        <v>2.0922613929492688</v>
      </c>
      <c r="U35" s="204">
        <v>2.0922613929492688</v>
      </c>
      <c r="V35" s="204">
        <v>2.0922613929492688</v>
      </c>
      <c r="W35" s="204">
        <v>2.0922613929492688</v>
      </c>
      <c r="X35" s="204">
        <v>2.0922613929492688</v>
      </c>
      <c r="Y35" s="204">
        <v>4.184608770421324</v>
      </c>
      <c r="DA35" s="71" t="s">
        <v>1422</v>
      </c>
    </row>
    <row r="36" spans="1:105" ht="12" customHeight="1" x14ac:dyDescent="0.25">
      <c r="A36" s="18" t="s">
        <v>71</v>
      </c>
      <c r="B36" s="204">
        <v>16.314531384350811</v>
      </c>
      <c r="C36" s="204">
        <v>15.01865864144454</v>
      </c>
      <c r="D36" s="204">
        <v>18.030954428202921</v>
      </c>
      <c r="E36" s="204">
        <v>5.0073086844368007</v>
      </c>
      <c r="F36" s="204">
        <v>5.0006018916595014</v>
      </c>
      <c r="G36" s="204">
        <v>4.9953568357695612</v>
      </c>
      <c r="H36" s="204">
        <v>2.043508168529665</v>
      </c>
      <c r="I36" s="204">
        <v>1.021066208082545</v>
      </c>
      <c r="J36" s="204">
        <v>1.0239036973344799</v>
      </c>
      <c r="K36" s="204">
        <v>2.0529664660361129</v>
      </c>
      <c r="L36" s="204">
        <v>1.0279449699054171</v>
      </c>
      <c r="M36" s="204">
        <v>1.0266552020636279</v>
      </c>
      <c r="N36" s="204">
        <v>0</v>
      </c>
      <c r="O36" s="204">
        <v>0</v>
      </c>
      <c r="P36" s="204">
        <v>0</v>
      </c>
      <c r="Q36" s="204">
        <v>2.0513327601031812</v>
      </c>
      <c r="R36" s="204">
        <v>6.1560619088564046</v>
      </c>
      <c r="S36" s="204">
        <v>0</v>
      </c>
      <c r="T36" s="204">
        <v>0</v>
      </c>
      <c r="U36" s="204">
        <v>0</v>
      </c>
      <c r="V36" s="204">
        <v>1.0279449699054171</v>
      </c>
      <c r="W36" s="204">
        <v>1.032244196044712</v>
      </c>
      <c r="X36" s="204">
        <v>1.0312123817712811</v>
      </c>
      <c r="Y36" s="204">
        <v>0</v>
      </c>
      <c r="DA36" s="71" t="s">
        <v>1423</v>
      </c>
    </row>
    <row r="37" spans="1:105" ht="12" customHeight="1" x14ac:dyDescent="0.25">
      <c r="A37" s="18" t="s">
        <v>32</v>
      </c>
      <c r="B37" s="204">
        <v>89.343336199484099</v>
      </c>
      <c r="C37" s="204">
        <v>62.284436801375747</v>
      </c>
      <c r="D37" s="204">
        <v>41.690111779879622</v>
      </c>
      <c r="E37" s="204">
        <v>43.187876182287177</v>
      </c>
      <c r="F37" s="204">
        <v>53.497506448839211</v>
      </c>
      <c r="G37" s="204">
        <v>44.550558899398112</v>
      </c>
      <c r="H37" s="204">
        <v>31.234479793637139</v>
      </c>
      <c r="I37" s="204">
        <v>41.691573516766979</v>
      </c>
      <c r="J37" s="204">
        <v>23.711435941530521</v>
      </c>
      <c r="K37" s="204">
        <v>23.704299226139291</v>
      </c>
      <c r="L37" s="204">
        <v>12.29673258813413</v>
      </c>
      <c r="M37" s="204">
        <v>10.373086844368011</v>
      </c>
      <c r="N37" s="204">
        <v>8.4929492691315556</v>
      </c>
      <c r="O37" s="204">
        <v>7.542734307824591</v>
      </c>
      <c r="P37" s="204">
        <v>4.7171969045571789</v>
      </c>
      <c r="Q37" s="204">
        <v>4.7171969045571789</v>
      </c>
      <c r="R37" s="204">
        <v>4.7171969045571789</v>
      </c>
      <c r="S37" s="204">
        <v>3.7737747205503012</v>
      </c>
      <c r="T37" s="204">
        <v>12.26474634565778</v>
      </c>
      <c r="U37" s="204">
        <v>3.7737747205503012</v>
      </c>
      <c r="V37" s="204">
        <v>9.4346517626827158</v>
      </c>
      <c r="W37" s="204">
        <v>8.4909716251074805</v>
      </c>
      <c r="X37" s="204">
        <v>3.7737747205503012</v>
      </c>
      <c r="Y37" s="204">
        <v>6.6041272570937224</v>
      </c>
      <c r="DA37" s="71" t="s">
        <v>1424</v>
      </c>
    </row>
    <row r="38" spans="1:105" ht="12" customHeight="1" x14ac:dyDescent="0.25">
      <c r="A38" s="18" t="s">
        <v>33</v>
      </c>
      <c r="B38" s="204">
        <v>3.7640584694754939</v>
      </c>
      <c r="C38" s="204">
        <v>4.8669819432502148</v>
      </c>
      <c r="D38" s="204">
        <v>4.8618228718830609</v>
      </c>
      <c r="E38" s="204">
        <v>1.9423043852106621</v>
      </c>
      <c r="F38" s="204">
        <v>1.949957007738607</v>
      </c>
      <c r="G38" s="204">
        <v>1.953482373172829</v>
      </c>
      <c r="H38" s="204">
        <v>3.754686156491831</v>
      </c>
      <c r="I38" s="204">
        <v>3.754686156491831</v>
      </c>
      <c r="J38" s="204">
        <v>6.6877042132416156</v>
      </c>
      <c r="K38" s="204">
        <v>8.6143594153052447</v>
      </c>
      <c r="L38" s="204">
        <v>15.21771281169389</v>
      </c>
      <c r="M38" s="204">
        <v>10.558899398108339</v>
      </c>
      <c r="N38" s="204">
        <v>6.7468615649183139</v>
      </c>
      <c r="O38" s="204">
        <v>4.7982803095442819</v>
      </c>
      <c r="P38" s="204">
        <v>4.7662080825451412</v>
      </c>
      <c r="Q38" s="204">
        <v>4.7098022355975919</v>
      </c>
      <c r="R38" s="204">
        <v>0.93671539122957859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599.39810834049865</v>
      </c>
      <c r="C39" s="204">
        <f t="shared" si="8"/>
        <v>603.2029234737746</v>
      </c>
      <c r="D39" s="204">
        <f t="shared" si="8"/>
        <v>605.9114359415305</v>
      </c>
      <c r="E39" s="204">
        <f t="shared" si="8"/>
        <v>643.87360275150468</v>
      </c>
      <c r="F39" s="204">
        <f t="shared" si="8"/>
        <v>643.37919174548574</v>
      </c>
      <c r="G39" s="204">
        <f t="shared" si="8"/>
        <v>625.19346517626821</v>
      </c>
      <c r="H39" s="204">
        <f t="shared" si="8"/>
        <v>631.66380051590704</v>
      </c>
      <c r="I39" s="204">
        <f t="shared" si="8"/>
        <v>638.09595872742898</v>
      </c>
      <c r="J39" s="204">
        <f t="shared" si="8"/>
        <v>655.82545141874459</v>
      </c>
      <c r="K39" s="204">
        <f t="shared" si="8"/>
        <v>482.22029234737744</v>
      </c>
      <c r="L39" s="204">
        <f t="shared" si="8"/>
        <v>535.4901117798795</v>
      </c>
      <c r="M39" s="204">
        <f t="shared" si="8"/>
        <v>480.61530524505582</v>
      </c>
      <c r="N39" s="204">
        <f t="shared" si="8"/>
        <v>475.7571797076526</v>
      </c>
      <c r="O39" s="204">
        <f t="shared" si="8"/>
        <v>473.58366294067065</v>
      </c>
      <c r="P39" s="204">
        <f t="shared" si="8"/>
        <v>483.57695614789327</v>
      </c>
      <c r="Q39" s="204">
        <f t="shared" si="8"/>
        <v>511.12304385210666</v>
      </c>
      <c r="R39" s="204">
        <f t="shared" si="8"/>
        <v>529.71255374032671</v>
      </c>
      <c r="S39" s="204">
        <f t="shared" si="8"/>
        <v>539.62777300085975</v>
      </c>
      <c r="T39" s="204">
        <f t="shared" si="8"/>
        <v>507.46104901117798</v>
      </c>
      <c r="U39" s="204">
        <f t="shared" si="8"/>
        <v>512.8037833190026</v>
      </c>
      <c r="V39" s="204">
        <f t="shared" si="8"/>
        <v>510.89852106088523</v>
      </c>
      <c r="W39" s="204">
        <f t="shared" si="8"/>
        <v>509.51856943868682</v>
      </c>
      <c r="X39" s="204">
        <f t="shared" si="8"/>
        <v>465.41123557511088</v>
      </c>
      <c r="Y39" s="204">
        <f t="shared" si="8"/>
        <v>417.78895530242011</v>
      </c>
      <c r="DA39" s="71"/>
    </row>
    <row r="40" spans="1:105" ht="12" customHeight="1" x14ac:dyDescent="0.25">
      <c r="A40" s="18" t="s">
        <v>73</v>
      </c>
      <c r="B40" s="204">
        <v>596.53912295786756</v>
      </c>
      <c r="C40" s="204">
        <v>600.1719690455717</v>
      </c>
      <c r="D40" s="204">
        <v>602.9664660361135</v>
      </c>
      <c r="E40" s="204">
        <v>641.01461736887359</v>
      </c>
      <c r="F40" s="204">
        <v>640.41272570937224</v>
      </c>
      <c r="G40" s="204">
        <v>622.2914875322441</v>
      </c>
      <c r="H40" s="204">
        <v>628.48237317282883</v>
      </c>
      <c r="I40" s="204">
        <v>632.88907996560613</v>
      </c>
      <c r="J40" s="204">
        <v>650.32244196044712</v>
      </c>
      <c r="K40" s="204">
        <v>479.92261392949268</v>
      </c>
      <c r="L40" s="204">
        <v>533.12553740326734</v>
      </c>
      <c r="M40" s="204">
        <v>477.92347377472049</v>
      </c>
      <c r="N40" s="204">
        <v>472.871883061049</v>
      </c>
      <c r="O40" s="204">
        <v>470.50730868443679</v>
      </c>
      <c r="P40" s="204">
        <v>480.78245915735158</v>
      </c>
      <c r="Q40" s="204">
        <v>508.16852966466041</v>
      </c>
      <c r="R40" s="204">
        <v>526.82871883061046</v>
      </c>
      <c r="S40" s="204">
        <v>536.9088564058469</v>
      </c>
      <c r="T40" s="204">
        <v>504.63817712811692</v>
      </c>
      <c r="U40" s="204">
        <v>509.55133276010321</v>
      </c>
      <c r="V40" s="204">
        <v>507.97659500757482</v>
      </c>
      <c r="W40" s="204">
        <v>506.99114037591812</v>
      </c>
      <c r="X40" s="204">
        <v>462.90521665851588</v>
      </c>
      <c r="Y40" s="204">
        <v>415.1407179851372</v>
      </c>
      <c r="DA40" s="71" t="s">
        <v>1426</v>
      </c>
    </row>
    <row r="41" spans="1:105" ht="12" customHeight="1" x14ac:dyDescent="0.25">
      <c r="A41" s="18" t="s">
        <v>36</v>
      </c>
      <c r="B41" s="204">
        <v>2.858985382631126</v>
      </c>
      <c r="C41" s="204">
        <v>3.0309544282029228</v>
      </c>
      <c r="D41" s="204">
        <v>2.9449699054170249</v>
      </c>
      <c r="E41" s="204">
        <v>2.858985382631126</v>
      </c>
      <c r="F41" s="204">
        <v>2.9664660361134989</v>
      </c>
      <c r="G41" s="204">
        <v>2.901977644024075</v>
      </c>
      <c r="H41" s="204">
        <v>3.181427343078246</v>
      </c>
      <c r="I41" s="204">
        <v>5.206878761822872</v>
      </c>
      <c r="J41" s="204">
        <v>5.5030094582975062</v>
      </c>
      <c r="K41" s="204">
        <v>2.29767841788478</v>
      </c>
      <c r="L41" s="204">
        <v>2.36457437661221</v>
      </c>
      <c r="M41" s="204">
        <v>2.6918314703353401</v>
      </c>
      <c r="N41" s="204">
        <v>2.8852966466036118</v>
      </c>
      <c r="O41" s="204">
        <v>3.0763542562338779</v>
      </c>
      <c r="P41" s="204">
        <v>2.7944969905417021</v>
      </c>
      <c r="Q41" s="204">
        <v>2.954514187446259</v>
      </c>
      <c r="R41" s="204">
        <v>2.883834909716251</v>
      </c>
      <c r="S41" s="204">
        <v>2.7189165950128968</v>
      </c>
      <c r="T41" s="204">
        <v>2.8228718830610489</v>
      </c>
      <c r="U41" s="204">
        <v>3.2524505588993979</v>
      </c>
      <c r="V41" s="204">
        <v>2.9219260533104041</v>
      </c>
      <c r="W41" s="204">
        <v>2.5274290627687011</v>
      </c>
      <c r="X41" s="204">
        <v>2.506018916595012</v>
      </c>
      <c r="Y41" s="204">
        <v>2.6482373172828888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41.123270849165984</v>
      </c>
      <c r="C42" s="204">
        <f t="shared" si="9"/>
        <v>56.043374118947263</v>
      </c>
      <c r="D42" s="204">
        <f t="shared" si="9"/>
        <v>45.687773677501248</v>
      </c>
      <c r="E42" s="204">
        <f t="shared" si="9"/>
        <v>53.533127647534684</v>
      </c>
      <c r="F42" s="204">
        <f t="shared" si="9"/>
        <v>85.387575854976362</v>
      </c>
      <c r="G42" s="204">
        <f t="shared" si="9"/>
        <v>107.15884719835843</v>
      </c>
      <c r="H42" s="204">
        <f t="shared" si="9"/>
        <v>101.4265136233883</v>
      </c>
      <c r="I42" s="204">
        <f t="shared" si="9"/>
        <v>109.88467119962468</v>
      </c>
      <c r="J42" s="204">
        <f t="shared" si="9"/>
        <v>121.19849336370402</v>
      </c>
      <c r="K42" s="204">
        <f t="shared" si="9"/>
        <v>134.77736802984421</v>
      </c>
      <c r="L42" s="204">
        <f t="shared" si="9"/>
        <v>133.40362211084988</v>
      </c>
      <c r="M42" s="204">
        <f t="shared" si="9"/>
        <v>136.44708603297241</v>
      </c>
      <c r="N42" s="204">
        <f t="shared" si="9"/>
        <v>141.39563756125523</v>
      </c>
      <c r="O42" s="204">
        <f t="shared" si="9"/>
        <v>133.34198745028181</v>
      </c>
      <c r="P42" s="204">
        <f t="shared" si="9"/>
        <v>167.10856250861738</v>
      </c>
      <c r="Q42" s="204">
        <f t="shared" si="9"/>
        <v>188.80114828668903</v>
      </c>
      <c r="R42" s="204">
        <f t="shared" si="9"/>
        <v>217.28360540514041</v>
      </c>
      <c r="S42" s="204">
        <f t="shared" si="9"/>
        <v>211.90738455258841</v>
      </c>
      <c r="T42" s="204">
        <f t="shared" si="9"/>
        <v>254.74384861629997</v>
      </c>
      <c r="U42" s="204">
        <f t="shared" si="9"/>
        <v>264.73388511127052</v>
      </c>
      <c r="V42" s="204">
        <f t="shared" si="9"/>
        <v>271.04928555382338</v>
      </c>
      <c r="W42" s="204">
        <f t="shared" si="9"/>
        <v>267.40529540752152</v>
      </c>
      <c r="X42" s="204">
        <f t="shared" si="9"/>
        <v>262.74085706081013</v>
      </c>
      <c r="Y42" s="204">
        <f t="shared" si="9"/>
        <v>211.97047584388432</v>
      </c>
      <c r="DA42" s="71"/>
    </row>
    <row r="43" spans="1:105" ht="12" customHeight="1" x14ac:dyDescent="0.25">
      <c r="A43" s="18" t="s">
        <v>38</v>
      </c>
      <c r="B43" s="204">
        <v>41.105417024935512</v>
      </c>
      <c r="C43" s="204">
        <v>56.009372312983658</v>
      </c>
      <c r="D43" s="204">
        <v>45.619604471195188</v>
      </c>
      <c r="E43" s="204">
        <v>53.429836629406708</v>
      </c>
      <c r="F43" s="204">
        <v>85.244110060189158</v>
      </c>
      <c r="G43" s="204">
        <v>106.9790197764402</v>
      </c>
      <c r="H43" s="204">
        <v>101.17515047291489</v>
      </c>
      <c r="I43" s="204">
        <v>109.82132416165091</v>
      </c>
      <c r="J43" s="204">
        <v>121.0709372312984</v>
      </c>
      <c r="K43" s="204">
        <v>134.5657781599312</v>
      </c>
      <c r="L43" s="204">
        <v>133.01332760103179</v>
      </c>
      <c r="M43" s="204">
        <v>135.83172828890801</v>
      </c>
      <c r="N43" s="204">
        <v>140.60859845227861</v>
      </c>
      <c r="O43" s="204">
        <v>132.3684436801376</v>
      </c>
      <c r="P43" s="204">
        <v>165.902407566638</v>
      </c>
      <c r="Q43" s="204">
        <v>187.30300945829751</v>
      </c>
      <c r="R43" s="204">
        <v>215.3435081685297</v>
      </c>
      <c r="S43" s="204">
        <v>209.76543422184011</v>
      </c>
      <c r="T43" s="204">
        <v>252.1207222699914</v>
      </c>
      <c r="U43" s="204">
        <v>261.60438521066209</v>
      </c>
      <c r="V43" s="204">
        <v>267.38323301805673</v>
      </c>
      <c r="W43" s="204">
        <v>263.37815993121228</v>
      </c>
      <c r="X43" s="204">
        <v>256.54600171969048</v>
      </c>
      <c r="Y43" s="204">
        <v>204.80894239036971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4.2149618392508477E-2</v>
      </c>
      <c r="W44" s="204">
        <v>6.088026036740158E-2</v>
      </c>
      <c r="X44" s="204">
        <v>7.5780761948427006E-2</v>
      </c>
      <c r="Y44" s="204">
        <v>0.16607479216286661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1.78538242304687E-2</v>
      </c>
      <c r="C48" s="204">
        <v>3.4001805963602062E-2</v>
      </c>
      <c r="D48" s="204">
        <v>6.8169206306059188E-2</v>
      </c>
      <c r="E48" s="204">
        <v>0.1032910181279733</v>
      </c>
      <c r="F48" s="204">
        <v>0.1434657947871992</v>
      </c>
      <c r="G48" s="204">
        <v>0.17982742191823481</v>
      </c>
      <c r="H48" s="204">
        <v>0.25136315047341212</v>
      </c>
      <c r="I48" s="204">
        <v>6.3347037973771184E-2</v>
      </c>
      <c r="J48" s="204">
        <v>0.127556132405614</v>
      </c>
      <c r="K48" s="204">
        <v>0.2115898699130099</v>
      </c>
      <c r="L48" s="204">
        <v>0.39029450981810121</v>
      </c>
      <c r="M48" s="204">
        <v>0.61535774406438581</v>
      </c>
      <c r="N48" s="204">
        <v>0.78703910897661611</v>
      </c>
      <c r="O48" s="204">
        <v>0.97354377014420879</v>
      </c>
      <c r="P48" s="204">
        <v>1.2061549419793749</v>
      </c>
      <c r="Q48" s="204">
        <v>1.498138828391506</v>
      </c>
      <c r="R48" s="204">
        <v>1.940097236610703</v>
      </c>
      <c r="S48" s="204">
        <v>2.1419503307483012</v>
      </c>
      <c r="T48" s="204">
        <v>2.6231263463085761</v>
      </c>
      <c r="U48" s="204">
        <v>3.1294999006084101</v>
      </c>
      <c r="V48" s="204">
        <v>3.6239029173741621</v>
      </c>
      <c r="W48" s="204">
        <v>3.9662552159418381</v>
      </c>
      <c r="X48" s="204">
        <v>6.119074579171258</v>
      </c>
      <c r="Y48" s="204">
        <v>6.99545866135173</v>
      </c>
      <c r="DA48" s="71" t="s">
        <v>1433</v>
      </c>
    </row>
    <row r="49" spans="1:105" ht="12" customHeight="1" x14ac:dyDescent="0.25">
      <c r="A49" s="14" t="s">
        <v>39</v>
      </c>
      <c r="B49" s="204">
        <v>26.201375752364569</v>
      </c>
      <c r="C49" s="204">
        <v>38.191487532244189</v>
      </c>
      <c r="D49" s="204">
        <v>32.363628546861563</v>
      </c>
      <c r="E49" s="204">
        <v>32.602493551160777</v>
      </c>
      <c r="F49" s="204">
        <v>31.408254514187451</v>
      </c>
      <c r="G49" s="204">
        <v>25.819260533104039</v>
      </c>
      <c r="H49" s="204">
        <v>38.263112639724852</v>
      </c>
      <c r="I49" s="204">
        <v>30.309544282029229</v>
      </c>
      <c r="J49" s="204">
        <v>13.7097162510748</v>
      </c>
      <c r="K49" s="204">
        <v>11.369045571797081</v>
      </c>
      <c r="L49" s="204">
        <v>16.480395528804809</v>
      </c>
      <c r="M49" s="204">
        <v>13.088736027515051</v>
      </c>
      <c r="N49" s="204">
        <v>12.73052450558899</v>
      </c>
      <c r="O49" s="204">
        <v>9.7926913155631983</v>
      </c>
      <c r="P49" s="204">
        <v>8.5029234737747199</v>
      </c>
      <c r="Q49" s="204">
        <v>8.6939810834049869</v>
      </c>
      <c r="R49" s="204">
        <v>9.1955288048151331</v>
      </c>
      <c r="S49" s="204">
        <v>10.4889939810834</v>
      </c>
      <c r="T49" s="204">
        <v>11.86792777300086</v>
      </c>
      <c r="U49" s="204">
        <v>12.62261392949269</v>
      </c>
      <c r="V49" s="204">
        <v>10.10868443680137</v>
      </c>
      <c r="W49" s="204">
        <v>10.045829750644881</v>
      </c>
      <c r="X49" s="204">
        <v>11.789251934651761</v>
      </c>
      <c r="Y49" s="204">
        <v>9.5844368013757517</v>
      </c>
      <c r="DA49" s="71" t="s">
        <v>1434</v>
      </c>
    </row>
    <row r="50" spans="1:105" ht="12" customHeight="1" x14ac:dyDescent="0.25">
      <c r="A50" s="21" t="s">
        <v>40</v>
      </c>
      <c r="B50" s="207">
        <v>175.15047291487531</v>
      </c>
      <c r="C50" s="207">
        <v>195.95872742906269</v>
      </c>
      <c r="D50" s="207">
        <v>185.89853826311261</v>
      </c>
      <c r="E50" s="207">
        <v>204.72914875322439</v>
      </c>
      <c r="F50" s="207">
        <v>209.11435941530519</v>
      </c>
      <c r="G50" s="207">
        <v>218.14273430782461</v>
      </c>
      <c r="H50" s="207">
        <v>214.01547721410151</v>
      </c>
      <c r="I50" s="207">
        <v>232.24419604471191</v>
      </c>
      <c r="J50" s="207">
        <v>228.2889079965606</v>
      </c>
      <c r="K50" s="207">
        <v>171.6251074806535</v>
      </c>
      <c r="L50" s="207">
        <v>181.85726569217539</v>
      </c>
      <c r="M50" s="207">
        <v>192.08942390369731</v>
      </c>
      <c r="N50" s="207">
        <v>188.9079965606191</v>
      </c>
      <c r="O50" s="207">
        <v>172.65692175408429</v>
      </c>
      <c r="P50" s="207">
        <v>188.13413585554599</v>
      </c>
      <c r="Q50" s="207">
        <v>195.95872742906269</v>
      </c>
      <c r="R50" s="207">
        <v>204.8151332760103</v>
      </c>
      <c r="S50" s="207">
        <v>209.04634565778159</v>
      </c>
      <c r="T50" s="207">
        <v>212.73104041272569</v>
      </c>
      <c r="U50" s="207">
        <v>206.11418744625971</v>
      </c>
      <c r="V50" s="207">
        <v>199.7284608770421</v>
      </c>
      <c r="W50" s="207">
        <v>209.6052450558899</v>
      </c>
      <c r="X50" s="207">
        <v>211.71006018916589</v>
      </c>
      <c r="Y50" s="207">
        <v>180.51857265692169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1181.5488942369564</v>
      </c>
      <c r="C51" s="284">
        <f t="shared" si="10"/>
        <v>1217.8456957010624</v>
      </c>
      <c r="D51" s="284">
        <f t="shared" si="10"/>
        <v>1146.5061743653778</v>
      </c>
      <c r="E51" s="284">
        <f t="shared" si="10"/>
        <v>1146.2116315168385</v>
      </c>
      <c r="F51" s="284">
        <f t="shared" si="10"/>
        <v>1189.9532680303846</v>
      </c>
      <c r="G51" s="284">
        <f t="shared" si="10"/>
        <v>1171.1022693823654</v>
      </c>
      <c r="H51" s="284">
        <f t="shared" si="10"/>
        <v>1184.4891103559767</v>
      </c>
      <c r="I51" s="284">
        <f t="shared" si="10"/>
        <v>1270.877362515188</v>
      </c>
      <c r="J51" s="284">
        <f t="shared" si="10"/>
        <v>1255.4241167514942</v>
      </c>
      <c r="K51" s="284">
        <f t="shared" si="10"/>
        <v>977.90316338668003</v>
      </c>
      <c r="L51" s="284">
        <f t="shared" si="10"/>
        <v>1059.7345765390521</v>
      </c>
      <c r="M51" s="284">
        <f t="shared" si="10"/>
        <v>1044.4785563683122</v>
      </c>
      <c r="N51" s="284">
        <f t="shared" si="10"/>
        <v>1038.4841156352015</v>
      </c>
      <c r="O51" s="284">
        <f t="shared" si="10"/>
        <v>951.23889200746135</v>
      </c>
      <c r="P51" s="284">
        <f t="shared" si="10"/>
        <v>1004.7224920013086</v>
      </c>
      <c r="Q51" s="284">
        <f t="shared" si="10"/>
        <v>1059.1016641938256</v>
      </c>
      <c r="R51" s="284">
        <f t="shared" si="10"/>
        <v>1120.4757808135669</v>
      </c>
      <c r="S51" s="284">
        <f t="shared" si="10"/>
        <v>1150.0887259111437</v>
      </c>
      <c r="T51" s="284">
        <f t="shared" si="10"/>
        <v>1173.2910541193096</v>
      </c>
      <c r="U51" s="284">
        <f t="shared" si="10"/>
        <v>1175.5863356701695</v>
      </c>
      <c r="V51" s="284">
        <f t="shared" si="10"/>
        <v>1143.6174540781649</v>
      </c>
      <c r="W51" s="284">
        <f t="shared" si="10"/>
        <v>1154.9141485951336</v>
      </c>
      <c r="X51" s="284">
        <f t="shared" si="10"/>
        <v>1110.9900977949924</v>
      </c>
      <c r="Y51" s="284">
        <f t="shared" si="10"/>
        <v>945.7914173887807</v>
      </c>
      <c r="DA51" s="118"/>
    </row>
    <row r="52" spans="1:105" ht="12" customHeight="1" x14ac:dyDescent="0.25">
      <c r="A52" s="51" t="s">
        <v>51</v>
      </c>
      <c r="B52" s="241">
        <f>NMM_fec!B5</f>
        <v>332.98574122073592</v>
      </c>
      <c r="C52" s="241">
        <f>NMM_fec!C5</f>
        <v>285.62547866958653</v>
      </c>
      <c r="D52" s="241">
        <f>NMM_fec!D5</f>
        <v>279.1047371137725</v>
      </c>
      <c r="E52" s="241">
        <f>NMM_fec!E5</f>
        <v>287.2675200977398</v>
      </c>
      <c r="F52" s="241">
        <f>NMM_fec!F5</f>
        <v>340.55002561774751</v>
      </c>
      <c r="G52" s="241">
        <f>NMM_fec!G5</f>
        <v>345.58340814141701</v>
      </c>
      <c r="H52" s="241">
        <f>NMM_fec!H5</f>
        <v>364.43828201177729</v>
      </c>
      <c r="I52" s="241">
        <f>NMM_fec!I5</f>
        <v>376.40801549458001</v>
      </c>
      <c r="J52" s="241">
        <f>NMM_fec!J5</f>
        <v>404.00481237419308</v>
      </c>
      <c r="K52" s="241">
        <f>NMM_fec!K5</f>
        <v>283.01442194694818</v>
      </c>
      <c r="L52" s="241">
        <f>NMM_fec!L5</f>
        <v>282.36521785601099</v>
      </c>
      <c r="M52" s="241">
        <f>NMM_fec!M5</f>
        <v>314.07733125411272</v>
      </c>
      <c r="N52" s="241">
        <f>NMM_fec!N5</f>
        <v>274.07661353226842</v>
      </c>
      <c r="O52" s="241">
        <f>NMM_fec!O5</f>
        <v>248.31404664998809</v>
      </c>
      <c r="P52" s="241">
        <f>NMM_fec!P5</f>
        <v>288.78282063727738</v>
      </c>
      <c r="Q52" s="241">
        <f>NMM_fec!Q5</f>
        <v>296.86373174382101</v>
      </c>
      <c r="R52" s="241">
        <f>NMM_fec!R5</f>
        <v>333.00761213781988</v>
      </c>
      <c r="S52" s="241">
        <f>NMM_fec!S5</f>
        <v>379.3566222083914</v>
      </c>
      <c r="T52" s="241">
        <f>NMM_fec!T5</f>
        <v>389.38218174061763</v>
      </c>
      <c r="U52" s="241">
        <f>NMM_fec!U5</f>
        <v>402.47014731344939</v>
      </c>
      <c r="V52" s="241">
        <f>NMM_fec!V5</f>
        <v>423.36663745867418</v>
      </c>
      <c r="W52" s="241">
        <f>NMM_fec!W5</f>
        <v>449.40148103334212</v>
      </c>
      <c r="X52" s="241">
        <f>NMM_fec!X5</f>
        <v>387.43442553184741</v>
      </c>
      <c r="Y52" s="241">
        <f>NMM_fec!Y5</f>
        <v>347.0332395490118</v>
      </c>
      <c r="DA52" s="83"/>
    </row>
    <row r="53" spans="1:105" ht="12" customHeight="1" x14ac:dyDescent="0.25">
      <c r="A53" s="99" t="s">
        <v>52</v>
      </c>
      <c r="B53" s="282">
        <f>NMM_fec!B48</f>
        <v>594.33342066551961</v>
      </c>
      <c r="C53" s="282">
        <f>NMM_fec!C48</f>
        <v>685.37616877407095</v>
      </c>
      <c r="D53" s="282">
        <f>NMM_fec!D48</f>
        <v>582.82213367350141</v>
      </c>
      <c r="E53" s="282">
        <f>NMM_fec!E48</f>
        <v>584.31602355345035</v>
      </c>
      <c r="F53" s="282">
        <f>NMM_fec!F48</f>
        <v>522.17677666520308</v>
      </c>
      <c r="G53" s="282">
        <f>NMM_fec!G48</f>
        <v>516.28193980550282</v>
      </c>
      <c r="H53" s="282">
        <f>NMM_fec!H48</f>
        <v>479.28929490515048</v>
      </c>
      <c r="I53" s="282">
        <f>NMM_fec!I48</f>
        <v>577.97508978458791</v>
      </c>
      <c r="J53" s="282">
        <f>NMM_fec!J48</f>
        <v>537.11210683198465</v>
      </c>
      <c r="K53" s="282">
        <f>NMM_fec!K48</f>
        <v>430.14231354450112</v>
      </c>
      <c r="L53" s="282">
        <f>NMM_fec!L48</f>
        <v>500.03656947730508</v>
      </c>
      <c r="M53" s="282">
        <f>NMM_fec!M48</f>
        <v>515.0377629515126</v>
      </c>
      <c r="N53" s="282">
        <f>NMM_fec!N48</f>
        <v>478.38206628140313</v>
      </c>
      <c r="O53" s="282">
        <f>NMM_fec!O48</f>
        <v>436.82456247218198</v>
      </c>
      <c r="P53" s="282">
        <f>NMM_fec!P48</f>
        <v>452.21860307905729</v>
      </c>
      <c r="Q53" s="282">
        <f>NMM_fec!Q48</f>
        <v>477.89282060955168</v>
      </c>
      <c r="R53" s="282">
        <f>NMM_fec!R48</f>
        <v>492.48229420833621</v>
      </c>
      <c r="S53" s="282">
        <f>NMM_fec!S48</f>
        <v>457.63701733702061</v>
      </c>
      <c r="T53" s="282">
        <f>NMM_fec!T48</f>
        <v>486.33887077630072</v>
      </c>
      <c r="U53" s="282">
        <f>NMM_fec!U48</f>
        <v>536.25712613899054</v>
      </c>
      <c r="V53" s="282">
        <f>NMM_fec!V48</f>
        <v>475.78923434129217</v>
      </c>
      <c r="W53" s="282">
        <f>NMM_fec!W48</f>
        <v>458.04533747575522</v>
      </c>
      <c r="X53" s="282">
        <f>NMM_fec!X48</f>
        <v>482.04110138090749</v>
      </c>
      <c r="Y53" s="282">
        <f>NMM_fec!Y48</f>
        <v>352.38767194962122</v>
      </c>
      <c r="DA53" s="94"/>
    </row>
    <row r="54" spans="1:105" ht="12" customHeight="1" x14ac:dyDescent="0.25">
      <c r="A54" s="52" t="s">
        <v>53</v>
      </c>
      <c r="B54" s="242">
        <f>NMM_fec!B99</f>
        <v>254.2297323507008</v>
      </c>
      <c r="C54" s="242">
        <f>NMM_fec!C99</f>
        <v>246.84404825740481</v>
      </c>
      <c r="D54" s="242">
        <f>NMM_fec!D99</f>
        <v>284.57930357810392</v>
      </c>
      <c r="E54" s="242">
        <f>NMM_fec!E99</f>
        <v>274.62808786564818</v>
      </c>
      <c r="F54" s="242">
        <f>NMM_fec!F99</f>
        <v>327.22646574743402</v>
      </c>
      <c r="G54" s="242">
        <f>NMM_fec!G99</f>
        <v>309.23692143544548</v>
      </c>
      <c r="H54" s="242">
        <f>NMM_fec!H99</f>
        <v>340.76153343904878</v>
      </c>
      <c r="I54" s="242">
        <f>NMM_fec!I99</f>
        <v>316.49425723602008</v>
      </c>
      <c r="J54" s="242">
        <f>NMM_fec!J99</f>
        <v>314.30719754531663</v>
      </c>
      <c r="K54" s="242">
        <f>NMM_fec!K99</f>
        <v>264.74642789523062</v>
      </c>
      <c r="L54" s="242">
        <f>NMM_fec!L99</f>
        <v>277.33278920573611</v>
      </c>
      <c r="M54" s="242">
        <f>NMM_fec!M99</f>
        <v>215.36346216268689</v>
      </c>
      <c r="N54" s="242">
        <f>NMM_fec!N99</f>
        <v>286.02543582152998</v>
      </c>
      <c r="O54" s="242">
        <f>NMM_fec!O99</f>
        <v>266.10028288529139</v>
      </c>
      <c r="P54" s="242">
        <f>NMM_fec!P99</f>
        <v>263.72106828497391</v>
      </c>
      <c r="Q54" s="242">
        <f>NMM_fec!Q99</f>
        <v>284.345111840453</v>
      </c>
      <c r="R54" s="242">
        <f>NMM_fec!R99</f>
        <v>294.98587446741072</v>
      </c>
      <c r="S54" s="242">
        <f>NMM_fec!S99</f>
        <v>313.09508636573179</v>
      </c>
      <c r="T54" s="242">
        <f>NMM_fec!T99</f>
        <v>297.57000160239119</v>
      </c>
      <c r="U54" s="242">
        <f>NMM_fec!U99</f>
        <v>236.8590622177297</v>
      </c>
      <c r="V54" s="242">
        <f>NMM_fec!V99</f>
        <v>244.46158227819851</v>
      </c>
      <c r="W54" s="242">
        <f>NMM_fec!W99</f>
        <v>247.46733008603621</v>
      </c>
      <c r="X54" s="242">
        <f>NMM_fec!X99</f>
        <v>241.51457088223751</v>
      </c>
      <c r="Y54" s="242">
        <f>NMM_fec!Y99</f>
        <v>246.37050589014771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6559.3573587563715</v>
      </c>
      <c r="C56" s="203">
        <f t="shared" si="11"/>
        <v>6301.0584792860427</v>
      </c>
      <c r="D56" s="203">
        <f t="shared" si="11"/>
        <v>5807.4648233039388</v>
      </c>
      <c r="E56" s="203">
        <f t="shared" si="11"/>
        <v>5800.9671407905553</v>
      </c>
      <c r="F56" s="203">
        <f t="shared" si="11"/>
        <v>6182.999004985395</v>
      </c>
      <c r="G56" s="203">
        <f t="shared" si="11"/>
        <v>6183.1353155202241</v>
      </c>
      <c r="H56" s="203">
        <f t="shared" si="11"/>
        <v>6289.8330933710031</v>
      </c>
      <c r="I56" s="203">
        <f t="shared" si="11"/>
        <v>6972.8624875982805</v>
      </c>
      <c r="J56" s="203">
        <f t="shared" si="11"/>
        <v>6843.2542322185354</v>
      </c>
      <c r="K56" s="203">
        <f t="shared" si="11"/>
        <v>5686.0222956376147</v>
      </c>
      <c r="L56" s="203">
        <f t="shared" si="11"/>
        <v>5841.9562232418857</v>
      </c>
      <c r="M56" s="203">
        <f t="shared" si="11"/>
        <v>6149.7039418091754</v>
      </c>
      <c r="N56" s="203">
        <f t="shared" si="11"/>
        <v>5889.7489830832037</v>
      </c>
      <c r="O56" s="203">
        <f t="shared" si="11"/>
        <v>5434.5833068820102</v>
      </c>
      <c r="P56" s="203">
        <f t="shared" si="11"/>
        <v>5780.2671237197301</v>
      </c>
      <c r="Q56" s="203">
        <f t="shared" si="11"/>
        <v>5996.2108623221038</v>
      </c>
      <c r="R56" s="203">
        <f t="shared" si="11"/>
        <v>6363.3029976540129</v>
      </c>
      <c r="S56" s="203">
        <f t="shared" si="11"/>
        <v>6518.1257364860357</v>
      </c>
      <c r="T56" s="203">
        <f t="shared" si="11"/>
        <v>6921.336044558614</v>
      </c>
      <c r="U56" s="203">
        <f t="shared" si="11"/>
        <v>6910.0683631669817</v>
      </c>
      <c r="V56" s="203">
        <f t="shared" si="11"/>
        <v>6606.8680800765678</v>
      </c>
      <c r="W56" s="203">
        <f t="shared" si="11"/>
        <v>6829.6492718723857</v>
      </c>
      <c r="X56" s="203">
        <f t="shared" si="11"/>
        <v>6533.7137569227161</v>
      </c>
      <c r="Y56" s="203">
        <f t="shared" si="11"/>
        <v>5290.573185529287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2925.9907087563715</v>
      </c>
      <c r="C57" s="213">
        <f>(NMM_emi!C5-NMM_emi!C46)+(NMM_emi!C48-NMM_emi!C97)+(NMM_emi!C99-NMM_emi!C128)</f>
        <v>2978.6443792860437</v>
      </c>
      <c r="D57" s="213">
        <f>(NMM_emi!D5-NMM_emi!D46)+(NMM_emi!D48-NMM_emi!D97)+(NMM_emi!D99-NMM_emi!D128)</f>
        <v>2743.3020733039384</v>
      </c>
      <c r="E57" s="213">
        <f>(NMM_emi!E5-NMM_emi!E46)+(NMM_emi!E48-NMM_emi!E97)+(NMM_emi!E99-NMM_emi!E128)</f>
        <v>2635.4161607905562</v>
      </c>
      <c r="F57" s="213">
        <f>(NMM_emi!F5-NMM_emi!F46)+(NMM_emi!F48-NMM_emi!F97)+(NMM_emi!F99-NMM_emi!F128)</f>
        <v>2852.5872249853946</v>
      </c>
      <c r="G57" s="213">
        <f>(NMM_emi!G5-NMM_emi!G46)+(NMM_emi!G48-NMM_emi!G97)+(NMM_emi!G99-NMM_emi!G128)</f>
        <v>2837.3839455202242</v>
      </c>
      <c r="H57" s="213">
        <f>(NMM_emi!H5-NMM_emi!H46)+(NMM_emi!H48-NMM_emi!H97)+(NMM_emi!H99-NMM_emi!H128)</f>
        <v>2844.3266233710037</v>
      </c>
      <c r="I57" s="213">
        <f>(NMM_emi!I5-NMM_emi!I46)+(NMM_emi!I48-NMM_emi!I97)+(NMM_emi!I99-NMM_emi!I128)</f>
        <v>3146.2723975982799</v>
      </c>
      <c r="J57" s="213">
        <f>(NMM_emi!J5-NMM_emi!J46)+(NMM_emi!J48-NMM_emi!J97)+(NMM_emi!J99-NMM_emi!J128)</f>
        <v>3168.5311722185352</v>
      </c>
      <c r="K57" s="213">
        <f>(NMM_emi!K5-NMM_emi!K46)+(NMM_emi!K48-NMM_emi!K97)+(NMM_emi!K99-NMM_emi!K128)</f>
        <v>2610.4626056376146</v>
      </c>
      <c r="L57" s="213">
        <f>(NMM_emi!L5-NMM_emi!L46)+(NMM_emi!L48-NMM_emi!L97)+(NMM_emi!L99-NMM_emi!L128)</f>
        <v>2793.5392232418858</v>
      </c>
      <c r="M57" s="213">
        <f>(NMM_emi!M5-NMM_emi!M46)+(NMM_emi!M48-NMM_emi!M97)+(NMM_emi!M99-NMM_emi!M128)</f>
        <v>2792.9089218091758</v>
      </c>
      <c r="N57" s="213">
        <f>(NMM_emi!N5-NMM_emi!N46)+(NMM_emi!N48-NMM_emi!N97)+(NMM_emi!N99-NMM_emi!N128)</f>
        <v>2797.3484730832042</v>
      </c>
      <c r="O57" s="213">
        <f>(NMM_emi!O5-NMM_emi!O46)+(NMM_emi!O48-NMM_emi!O97)+(NMM_emi!O99-NMM_emi!O128)</f>
        <v>2522.0653968820111</v>
      </c>
      <c r="P57" s="213">
        <f>(NMM_emi!P5-NMM_emi!P46)+(NMM_emi!P48-NMM_emi!P97)+(NMM_emi!P99-NMM_emi!P128)</f>
        <v>2730.3679837197301</v>
      </c>
      <c r="Q57" s="213">
        <f>(NMM_emi!Q5-NMM_emi!Q46)+(NMM_emi!Q48-NMM_emi!Q97)+(NMM_emi!Q99-NMM_emi!Q128)</f>
        <v>2911.9705423221039</v>
      </c>
      <c r="R57" s="213">
        <f>(NMM_emi!R5-NMM_emi!R46)+(NMM_emi!R48-NMM_emi!R97)+(NMM_emi!R99-NMM_emi!R128)</f>
        <v>3143.0345676540123</v>
      </c>
      <c r="S57" s="213">
        <f>(NMM_emi!S5-NMM_emi!S46)+(NMM_emi!S48-NMM_emi!S97)+(NMM_emi!S99-NMM_emi!S128)</f>
        <v>3219.6970864860359</v>
      </c>
      <c r="T57" s="213">
        <f>(NMM_emi!T5-NMM_emi!T46)+(NMM_emi!T48-NMM_emi!T97)+(NMM_emi!T99-NMM_emi!T128)</f>
        <v>3416.1731245586143</v>
      </c>
      <c r="U57" s="213">
        <f>(NMM_emi!U5-NMM_emi!U46)+(NMM_emi!U48-NMM_emi!U97)+(NMM_emi!U99-NMM_emi!U128)</f>
        <v>3467.5905731669818</v>
      </c>
      <c r="V57" s="213">
        <f>(NMM_emi!V5-NMM_emi!V46)+(NMM_emi!V48-NMM_emi!V97)+(NMM_emi!V99-NMM_emi!V128)</f>
        <v>3388.4254300765679</v>
      </c>
      <c r="W57" s="213">
        <f>(NMM_emi!W5-NMM_emi!W46)+(NMM_emi!W48-NMM_emi!W97)+(NMM_emi!W99-NMM_emi!W128)</f>
        <v>3385.6937318723858</v>
      </c>
      <c r="X57" s="213">
        <f>(NMM_emi!X5-NMM_emi!X46)+(NMM_emi!X48-NMM_emi!X97)+(NMM_emi!X99-NMM_emi!X128)</f>
        <v>3254.2870269227169</v>
      </c>
      <c r="Y57" s="213">
        <f>(NMM_emi!Y5-NMM_emi!Y46)+(NMM_emi!Y48-NMM_emi!Y97)+(NMM_emi!Y99-NMM_emi!Y128)</f>
        <v>2694.7234355292867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3633.3666499999999</v>
      </c>
      <c r="C58" s="204">
        <f>NMM_emi!C46+NMM_emi!C97+NMM_emi!C128</f>
        <v>3322.4140999999995</v>
      </c>
      <c r="D58" s="204">
        <f>NMM_emi!D46+NMM_emi!D97+NMM_emi!D128</f>
        <v>3064.16275</v>
      </c>
      <c r="E58" s="204">
        <f>NMM_emi!E46+NMM_emi!E97+NMM_emi!E128</f>
        <v>3165.5509799999995</v>
      </c>
      <c r="F58" s="204">
        <f>NMM_emi!F46+NMM_emi!F97+NMM_emi!F128</f>
        <v>3330.4117799999999</v>
      </c>
      <c r="G58" s="204">
        <f>NMM_emi!G46+NMM_emi!G97+NMM_emi!G128</f>
        <v>3345.75137</v>
      </c>
      <c r="H58" s="204">
        <f>NMM_emi!H46+NMM_emi!H97+NMM_emi!H128</f>
        <v>3445.5064699999994</v>
      </c>
      <c r="I58" s="204">
        <f>NMM_emi!I46+NMM_emi!I97+NMM_emi!I128</f>
        <v>3826.5900900000001</v>
      </c>
      <c r="J58" s="204">
        <f>NMM_emi!J46+NMM_emi!J97+NMM_emi!J128</f>
        <v>3674.7230600000003</v>
      </c>
      <c r="K58" s="204">
        <f>NMM_emi!K46+NMM_emi!K97+NMM_emi!K128</f>
        <v>3075.55969</v>
      </c>
      <c r="L58" s="204">
        <f>NMM_emi!L46+NMM_emi!L97+NMM_emi!L128</f>
        <v>3048.4169999999999</v>
      </c>
      <c r="M58" s="204">
        <f>NMM_emi!M46+NMM_emi!M97+NMM_emi!M128</f>
        <v>3356.7950199999996</v>
      </c>
      <c r="N58" s="204">
        <f>NMM_emi!N46+NMM_emi!N97+NMM_emi!N128</f>
        <v>3092.4005099999995</v>
      </c>
      <c r="O58" s="204">
        <f>NMM_emi!O46+NMM_emi!O97+NMM_emi!O128</f>
        <v>2912.5179099999996</v>
      </c>
      <c r="P58" s="204">
        <f>NMM_emi!P46+NMM_emi!P97+NMM_emi!P128</f>
        <v>3049.89914</v>
      </c>
      <c r="Q58" s="204">
        <f>NMM_emi!Q46+NMM_emi!Q97+NMM_emi!Q128</f>
        <v>3084.2403199999999</v>
      </c>
      <c r="R58" s="204">
        <f>NMM_emi!R46+NMM_emi!R97+NMM_emi!R128</f>
        <v>3220.2684300000005</v>
      </c>
      <c r="S58" s="204">
        <f>NMM_emi!S46+NMM_emi!S97+NMM_emi!S128</f>
        <v>3298.4286500000003</v>
      </c>
      <c r="T58" s="204">
        <f>NMM_emi!T46+NMM_emi!T97+NMM_emi!T128</f>
        <v>3505.1629199999998</v>
      </c>
      <c r="U58" s="204">
        <f>NMM_emi!U46+NMM_emi!U97+NMM_emi!U128</f>
        <v>3442.4777900000004</v>
      </c>
      <c r="V58" s="204">
        <f>NMM_emi!V46+NMM_emi!V97+NMM_emi!V128</f>
        <v>3218.44265</v>
      </c>
      <c r="W58" s="204">
        <f>NMM_emi!W46+NMM_emi!W97+NMM_emi!W128</f>
        <v>3443.9555400000004</v>
      </c>
      <c r="X58" s="204">
        <f>NMM_emi!X46+NMM_emi!X97+NMM_emi!X128</f>
        <v>3279.4267299999997</v>
      </c>
      <c r="Y58" s="204">
        <f>NMM_emi!Y46+NMM_emi!Y97+NMM_emi!Y128</f>
        <v>2595.8497500000003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6559.3573587563715</v>
      </c>
      <c r="C59" s="210">
        <f t="shared" si="12"/>
        <v>6301.0584792860427</v>
      </c>
      <c r="D59" s="210">
        <f t="shared" si="12"/>
        <v>5807.4648233039388</v>
      </c>
      <c r="E59" s="210">
        <f t="shared" si="12"/>
        <v>5800.9671407905562</v>
      </c>
      <c r="F59" s="210">
        <f t="shared" si="12"/>
        <v>6182.999004985395</v>
      </c>
      <c r="G59" s="210">
        <f t="shared" si="12"/>
        <v>6183.1353155202241</v>
      </c>
      <c r="H59" s="210">
        <f t="shared" si="12"/>
        <v>6289.8330933710031</v>
      </c>
      <c r="I59" s="210">
        <f t="shared" si="12"/>
        <v>6972.8624875982796</v>
      </c>
      <c r="J59" s="210">
        <f t="shared" si="12"/>
        <v>6843.2542322185354</v>
      </c>
      <c r="K59" s="210">
        <f t="shared" si="12"/>
        <v>5686.0222956376147</v>
      </c>
      <c r="L59" s="210">
        <f t="shared" si="12"/>
        <v>5841.9562232418857</v>
      </c>
      <c r="M59" s="210">
        <f t="shared" si="12"/>
        <v>6149.7039418091763</v>
      </c>
      <c r="N59" s="210">
        <f t="shared" si="12"/>
        <v>5889.7489830832028</v>
      </c>
      <c r="O59" s="210">
        <f t="shared" si="12"/>
        <v>5434.5833068820102</v>
      </c>
      <c r="P59" s="210">
        <f t="shared" si="12"/>
        <v>5780.2671237197301</v>
      </c>
      <c r="Q59" s="210">
        <f t="shared" si="12"/>
        <v>5996.2108623221038</v>
      </c>
      <c r="R59" s="210">
        <f t="shared" si="12"/>
        <v>6363.3029976540129</v>
      </c>
      <c r="S59" s="210">
        <f t="shared" si="12"/>
        <v>6518.1257364860357</v>
      </c>
      <c r="T59" s="210">
        <f t="shared" si="12"/>
        <v>6921.336044558615</v>
      </c>
      <c r="U59" s="210">
        <f t="shared" si="12"/>
        <v>6910.0683631669826</v>
      </c>
      <c r="V59" s="210">
        <f t="shared" si="12"/>
        <v>6606.8680800765687</v>
      </c>
      <c r="W59" s="210">
        <f t="shared" si="12"/>
        <v>6829.6492718723857</v>
      </c>
      <c r="X59" s="210">
        <f t="shared" si="12"/>
        <v>6533.7137569227161</v>
      </c>
      <c r="Y59" s="210">
        <f t="shared" si="12"/>
        <v>5290.573185529287</v>
      </c>
      <c r="DA59" s="109"/>
    </row>
    <row r="60" spans="1:105" ht="12" customHeight="1" x14ac:dyDescent="0.25">
      <c r="A60" s="51" t="s">
        <v>51</v>
      </c>
      <c r="B60" s="241">
        <f>NMM_emi!B$5</f>
        <v>3679.4196372926094</v>
      </c>
      <c r="C60" s="241">
        <f>NMM_emi!C$5</f>
        <v>3243.9731166089787</v>
      </c>
      <c r="D60" s="241">
        <f>NMM_emi!D$5</f>
        <v>2973.478241237362</v>
      </c>
      <c r="E60" s="241">
        <f>NMM_emi!E$5</f>
        <v>3049.1293849371773</v>
      </c>
      <c r="F60" s="241">
        <f>NMM_emi!F$5</f>
        <v>3385.3529191057469</v>
      </c>
      <c r="G60" s="241">
        <f>NMM_emi!G$5</f>
        <v>3376.3567453109222</v>
      </c>
      <c r="H60" s="241">
        <f>NMM_emi!H$5</f>
        <v>3537.4780277455593</v>
      </c>
      <c r="I60" s="241">
        <f>NMM_emi!I$5</f>
        <v>3925.905154420695</v>
      </c>
      <c r="J60" s="241">
        <f>NMM_emi!J$5</f>
        <v>3930.6159362331719</v>
      </c>
      <c r="K60" s="241">
        <f>NMM_emi!K$5</f>
        <v>3099.5812808342876</v>
      </c>
      <c r="L60" s="241">
        <f>NMM_emi!L$5</f>
        <v>3013.5607533084958</v>
      </c>
      <c r="M60" s="241">
        <f>NMM_emi!M$5</f>
        <v>3328.7949858099223</v>
      </c>
      <c r="N60" s="241">
        <f>NMM_emi!N$5</f>
        <v>3006.0403478593712</v>
      </c>
      <c r="O60" s="241">
        <f>NMM_emi!O$5</f>
        <v>2745.454136886548</v>
      </c>
      <c r="P60" s="241">
        <f>NMM_emi!P$5</f>
        <v>3073.2218342795413</v>
      </c>
      <c r="Q60" s="241">
        <f>NMM_emi!Q$5</f>
        <v>3176.1072000877912</v>
      </c>
      <c r="R60" s="241">
        <f>NMM_emi!R$5</f>
        <v>3488.6656008013933</v>
      </c>
      <c r="S60" s="241">
        <f>NMM_emi!S$5</f>
        <v>3699.2333273965883</v>
      </c>
      <c r="T60" s="241">
        <f>NMM_emi!T$5</f>
        <v>4007.8400961341094</v>
      </c>
      <c r="U60" s="241">
        <f>NMM_emi!U$5</f>
        <v>4082.9870171912266</v>
      </c>
      <c r="V60" s="241">
        <f>NMM_emi!V$5</f>
        <v>4053.4237133965094</v>
      </c>
      <c r="W60" s="241">
        <f>NMM_emi!W$5</f>
        <v>4210.1744854039789</v>
      </c>
      <c r="X60" s="241">
        <f>NMM_emi!X$5</f>
        <v>3786.7692128620838</v>
      </c>
      <c r="Y60" s="241">
        <f>NMM_emi!Y$5</f>
        <v>3119.5844635991798</v>
      </c>
      <c r="DA60" s="83"/>
    </row>
    <row r="61" spans="1:105" ht="12" customHeight="1" x14ac:dyDescent="0.25">
      <c r="A61" s="99" t="s">
        <v>52</v>
      </c>
      <c r="B61" s="282">
        <f>NMM_emi!B$48</f>
        <v>2199.498185653214</v>
      </c>
      <c r="C61" s="282">
        <f>NMM_emi!C$48</f>
        <v>2405.6648558643037</v>
      </c>
      <c r="D61" s="282">
        <f>NMM_emi!D$48</f>
        <v>2093.288361890151</v>
      </c>
      <c r="E61" s="282">
        <f>NMM_emi!E$48</f>
        <v>2061.8484350817362</v>
      </c>
      <c r="F61" s="282">
        <f>NMM_emi!F$48</f>
        <v>1972.4054867194393</v>
      </c>
      <c r="G61" s="282">
        <f>NMM_emi!G$48</f>
        <v>2039.8329161129893</v>
      </c>
      <c r="H61" s="282">
        <f>NMM_emi!H$48</f>
        <v>1903.3677398852114</v>
      </c>
      <c r="I61" s="282">
        <f>NMM_emi!I$48</f>
        <v>2242.3368144326773</v>
      </c>
      <c r="J61" s="282">
        <f>NMM_emi!J$48</f>
        <v>2138.8533844778085</v>
      </c>
      <c r="K61" s="282">
        <f>NMM_emi!K$48</f>
        <v>1919.2785450388365</v>
      </c>
      <c r="L61" s="282">
        <f>NMM_emi!L$48</f>
        <v>2156.7135977435346</v>
      </c>
      <c r="M61" s="282">
        <f>NMM_emi!M$48</f>
        <v>2292.70367438017</v>
      </c>
      <c r="N61" s="282">
        <f>NMM_emi!N$48</f>
        <v>2189.4192532299076</v>
      </c>
      <c r="O61" s="282">
        <f>NMM_emi!O$48</f>
        <v>2052.1315634955272</v>
      </c>
      <c r="P61" s="282">
        <f>NMM_emi!P$48</f>
        <v>2078.4975756534313</v>
      </c>
      <c r="Q61" s="282">
        <f>NMM_emi!Q$48</f>
        <v>2137.0824400508245</v>
      </c>
      <c r="R61" s="282">
        <f>NMM_emi!R$48</f>
        <v>2184.9602568259306</v>
      </c>
      <c r="S61" s="282">
        <f>NMM_emi!S$48</f>
        <v>2068.8788998603859</v>
      </c>
      <c r="T61" s="282">
        <f>NMM_emi!T$48</f>
        <v>2201.7190007741829</v>
      </c>
      <c r="U61" s="282">
        <f>NMM_emi!U$48</f>
        <v>2236.205922821845</v>
      </c>
      <c r="V61" s="282">
        <f>NMM_emi!V$48</f>
        <v>1961.0247073459896</v>
      </c>
      <c r="W61" s="282">
        <f>NMM_emi!W$48</f>
        <v>2023.3971442201173</v>
      </c>
      <c r="X61" s="282">
        <f>NMM_emi!X$48</f>
        <v>2159.7462295898704</v>
      </c>
      <c r="Y61" s="282">
        <f>NMM_emi!Y$48</f>
        <v>1593.1573320445382</v>
      </c>
      <c r="DA61" s="94"/>
    </row>
    <row r="62" spans="1:105" ht="12" customHeight="1" x14ac:dyDescent="0.25">
      <c r="A62" s="52" t="s">
        <v>53</v>
      </c>
      <c r="B62" s="242">
        <f>NMM_emi!B$99</f>
        <v>680.43953581054802</v>
      </c>
      <c r="C62" s="242">
        <f>NMM_emi!C$99</f>
        <v>651.42050681276078</v>
      </c>
      <c r="D62" s="242">
        <f>NMM_emi!D$99</f>
        <v>740.69822017642548</v>
      </c>
      <c r="E62" s="242">
        <f>NMM_emi!E$99</f>
        <v>689.98932077164238</v>
      </c>
      <c r="F62" s="242">
        <f>NMM_emi!F$99</f>
        <v>825.24059916020872</v>
      </c>
      <c r="G62" s="242">
        <f>NMM_emi!G$99</f>
        <v>766.94565409631252</v>
      </c>
      <c r="H62" s="242">
        <f>NMM_emi!H$99</f>
        <v>848.98732574023222</v>
      </c>
      <c r="I62" s="242">
        <f>NMM_emi!I$99</f>
        <v>804.62051874490783</v>
      </c>
      <c r="J62" s="242">
        <f>NMM_emi!J$99</f>
        <v>773.78491150755508</v>
      </c>
      <c r="K62" s="242">
        <f>NMM_emi!K$99</f>
        <v>667.16246976449077</v>
      </c>
      <c r="L62" s="242">
        <f>NMM_emi!L$99</f>
        <v>671.68187218985531</v>
      </c>
      <c r="M62" s="242">
        <f>NMM_emi!M$99</f>
        <v>528.20528161908351</v>
      </c>
      <c r="N62" s="242">
        <f>NMM_emi!N$99</f>
        <v>694.28938199392474</v>
      </c>
      <c r="O62" s="242">
        <f>NMM_emi!O$99</f>
        <v>636.99760649993573</v>
      </c>
      <c r="P62" s="242">
        <f>NMM_emi!P$99</f>
        <v>628.54771378675741</v>
      </c>
      <c r="Q62" s="242">
        <f>NMM_emi!Q$99</f>
        <v>683.02122218348802</v>
      </c>
      <c r="R62" s="242">
        <f>NMM_emi!R$99</f>
        <v>689.67714002668868</v>
      </c>
      <c r="S62" s="242">
        <f>NMM_emi!S$99</f>
        <v>750.0135092290617</v>
      </c>
      <c r="T62" s="242">
        <f>NMM_emi!T$99</f>
        <v>711.7769476503222</v>
      </c>
      <c r="U62" s="242">
        <f>NMM_emi!U$99</f>
        <v>590.87542315391067</v>
      </c>
      <c r="V62" s="242">
        <f>NMM_emi!V$99</f>
        <v>592.41965933406982</v>
      </c>
      <c r="W62" s="242">
        <f>NMM_emi!W$99</f>
        <v>596.07764224828986</v>
      </c>
      <c r="X62" s="242">
        <f>NMM_emi!X$99</f>
        <v>587.19831447076228</v>
      </c>
      <c r="Y62" s="242">
        <f>NMM_emi!Y$99</f>
        <v>577.83138988556834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337.03139793840285</v>
      </c>
      <c r="C65" s="287">
        <f t="shared" si="13"/>
        <v>333.59268985972255</v>
      </c>
      <c r="D65" s="287">
        <f t="shared" si="13"/>
        <v>326.10953280830182</v>
      </c>
      <c r="E65" s="287">
        <f t="shared" si="13"/>
        <v>288.77999645774298</v>
      </c>
      <c r="F65" s="287">
        <f t="shared" si="13"/>
        <v>292.54723846213983</v>
      </c>
      <c r="G65" s="287">
        <f t="shared" si="13"/>
        <v>296.08196811913126</v>
      </c>
      <c r="H65" s="287">
        <f t="shared" si="13"/>
        <v>312.79573975675953</v>
      </c>
      <c r="I65" s="287">
        <f t="shared" si="13"/>
        <v>288.03625799075866</v>
      </c>
      <c r="J65" s="287">
        <f t="shared" si="13"/>
        <v>306.88220259656475</v>
      </c>
      <c r="K65" s="287">
        <f t="shared" si="13"/>
        <v>348.06339651876914</v>
      </c>
      <c r="L65" s="287">
        <f t="shared" si="13"/>
        <v>294.79666200653571</v>
      </c>
      <c r="M65" s="287">
        <f t="shared" si="13"/>
        <v>293.88652974009602</v>
      </c>
      <c r="N65" s="287">
        <f t="shared" si="13"/>
        <v>275.84101924876592</v>
      </c>
      <c r="O65" s="287">
        <f t="shared" si="13"/>
        <v>277.45830765214595</v>
      </c>
      <c r="P65" s="287">
        <f t="shared" si="13"/>
        <v>265.39179687786651</v>
      </c>
      <c r="Q65" s="287">
        <f t="shared" si="13"/>
        <v>287.96322257930967</v>
      </c>
      <c r="R65" s="287">
        <f t="shared" si="13"/>
        <v>263.18560428193626</v>
      </c>
      <c r="S65" s="287">
        <f t="shared" si="13"/>
        <v>259.11908979011559</v>
      </c>
      <c r="T65" s="287">
        <f t="shared" si="13"/>
        <v>262.58470192954195</v>
      </c>
      <c r="U65" s="287">
        <f t="shared" si="13"/>
        <v>270.82055381250888</v>
      </c>
      <c r="V65" s="287">
        <f t="shared" si="13"/>
        <v>268.38633880452716</v>
      </c>
      <c r="W65" s="287">
        <f t="shared" si="13"/>
        <v>292.45791335044049</v>
      </c>
      <c r="X65" s="287">
        <f t="shared" si="13"/>
        <v>300.21261691098346</v>
      </c>
      <c r="Y65" s="287">
        <f t="shared" si="13"/>
        <v>337.65034384953083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121.89290058719679</v>
      </c>
      <c r="C66" s="288">
        <f t="shared" si="14"/>
        <v>120.64923574010251</v>
      </c>
      <c r="D66" s="288">
        <f t="shared" si="14"/>
        <v>117.94282997456656</v>
      </c>
      <c r="E66" s="288">
        <f t="shared" si="14"/>
        <v>104.44199447028387</v>
      </c>
      <c r="F66" s="288">
        <f t="shared" si="14"/>
        <v>105.8044789685791</v>
      </c>
      <c r="G66" s="288">
        <f t="shared" si="14"/>
        <v>107.08287158516555</v>
      </c>
      <c r="H66" s="288">
        <f t="shared" si="14"/>
        <v>113.12767962715958</v>
      </c>
      <c r="I66" s="288">
        <f t="shared" si="14"/>
        <v>104.17300932654487</v>
      </c>
      <c r="J66" s="288">
        <f t="shared" si="14"/>
        <v>110.98895248898936</v>
      </c>
      <c r="K66" s="288">
        <f t="shared" si="14"/>
        <v>108.99302009706858</v>
      </c>
      <c r="L66" s="288">
        <f t="shared" si="14"/>
        <v>91.011907344472505</v>
      </c>
      <c r="M66" s="288">
        <f t="shared" si="14"/>
        <v>88.502793542869014</v>
      </c>
      <c r="N66" s="288">
        <f t="shared" si="14"/>
        <v>85.868583171768748</v>
      </c>
      <c r="O66" s="288">
        <f t="shared" si="14"/>
        <v>92.079907850200669</v>
      </c>
      <c r="P66" s="288">
        <f t="shared" si="14"/>
        <v>97.642298770385111</v>
      </c>
      <c r="Q66" s="288">
        <f t="shared" si="14"/>
        <v>98.971666758801348</v>
      </c>
      <c r="R66" s="288">
        <f t="shared" si="14"/>
        <v>89.010963364019617</v>
      </c>
      <c r="S66" s="288">
        <f t="shared" si="14"/>
        <v>109.64044748258983</v>
      </c>
      <c r="T66" s="288">
        <f t="shared" si="14"/>
        <v>107.09685145924853</v>
      </c>
      <c r="U66" s="288">
        <f t="shared" si="14"/>
        <v>102.19313486934085</v>
      </c>
      <c r="V66" s="288">
        <f t="shared" si="14"/>
        <v>103.32837095760505</v>
      </c>
      <c r="W66" s="288">
        <f t="shared" si="14"/>
        <v>99.357862684858887</v>
      </c>
      <c r="X66" s="288">
        <f t="shared" si="14"/>
        <v>93.178904703512742</v>
      </c>
      <c r="Y66" s="288">
        <f t="shared" si="14"/>
        <v>131.41094803313803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764.20296690074565</v>
      </c>
      <c r="C67" s="289">
        <f t="shared" si="15"/>
        <v>756.40585680326626</v>
      </c>
      <c r="D67" s="289">
        <f t="shared" si="15"/>
        <v>739.43814739856248</v>
      </c>
      <c r="E67" s="289">
        <f t="shared" si="15"/>
        <v>654.79516574573699</v>
      </c>
      <c r="F67" s="289">
        <f t="shared" si="15"/>
        <v>663.33721118839719</v>
      </c>
      <c r="G67" s="289">
        <f t="shared" si="15"/>
        <v>671.35204573374904</v>
      </c>
      <c r="H67" s="289">
        <f t="shared" si="15"/>
        <v>709.24974295634229</v>
      </c>
      <c r="I67" s="289">
        <f t="shared" si="15"/>
        <v>653.10877347918779</v>
      </c>
      <c r="J67" s="289">
        <f t="shared" si="15"/>
        <v>695.84107340703122</v>
      </c>
      <c r="K67" s="289">
        <f t="shared" si="15"/>
        <v>637.13509037524022</v>
      </c>
      <c r="L67" s="289">
        <f t="shared" si="15"/>
        <v>643.37654605666023</v>
      </c>
      <c r="M67" s="289">
        <f t="shared" si="15"/>
        <v>820.67053766531637</v>
      </c>
      <c r="N67" s="289">
        <f t="shared" si="15"/>
        <v>650.71697945409881</v>
      </c>
      <c r="O67" s="289">
        <f t="shared" si="15"/>
        <v>681.49912706078408</v>
      </c>
      <c r="P67" s="289">
        <f t="shared" si="15"/>
        <v>719.20968716924529</v>
      </c>
      <c r="Q67" s="289">
        <f t="shared" si="15"/>
        <v>722.77715456602493</v>
      </c>
      <c r="R67" s="289">
        <f t="shared" si="15"/>
        <v>690.87352067630331</v>
      </c>
      <c r="S67" s="289">
        <f t="shared" si="15"/>
        <v>720.55628205266055</v>
      </c>
      <c r="T67" s="289">
        <f t="shared" si="15"/>
        <v>693.96205067085623</v>
      </c>
      <c r="U67" s="289">
        <f t="shared" si="15"/>
        <v>885.17723376282527</v>
      </c>
      <c r="V67" s="289">
        <f t="shared" si="15"/>
        <v>791.07861257237573</v>
      </c>
      <c r="W67" s="289">
        <f t="shared" si="15"/>
        <v>805.49530492426777</v>
      </c>
      <c r="X67" s="289">
        <f t="shared" si="15"/>
        <v>680.42578419801168</v>
      </c>
      <c r="Y67" s="289">
        <f t="shared" si="15"/>
        <v>694.12614657848223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8.1354933110367927E-2</v>
      </c>
      <c r="C69" s="252">
        <f t="shared" si="16"/>
        <v>8.0457881315376484E-2</v>
      </c>
      <c r="D69" s="252">
        <f t="shared" si="16"/>
        <v>8.6759321452835714E-2</v>
      </c>
      <c r="E69" s="252">
        <f t="shared" si="16"/>
        <v>8.2029560279194697E-2</v>
      </c>
      <c r="F69" s="252">
        <f t="shared" si="16"/>
        <v>8.8947180871551054E-2</v>
      </c>
      <c r="G69" s="252">
        <f t="shared" si="16"/>
        <v>8.6872434209427168E-2</v>
      </c>
      <c r="H69" s="252">
        <f t="shared" si="16"/>
        <v>8.5976392950057601E-2</v>
      </c>
      <c r="I69" s="252">
        <f t="shared" si="16"/>
        <v>7.6841014650227732E-2</v>
      </c>
      <c r="J69" s="252">
        <f t="shared" si="16"/>
        <v>8.5775968656941204E-2</v>
      </c>
      <c r="K69" s="252">
        <f t="shared" si="16"/>
        <v>8.2704389815005316E-2</v>
      </c>
      <c r="L69" s="252">
        <f t="shared" si="16"/>
        <v>8.3564728575321393E-2</v>
      </c>
      <c r="M69" s="252">
        <f t="shared" si="16"/>
        <v>8.198311961736171E-2</v>
      </c>
      <c r="N69" s="252">
        <f t="shared" si="16"/>
        <v>7.9812642263328015E-2</v>
      </c>
      <c r="O69" s="252">
        <f t="shared" si="16"/>
        <v>7.7332309763309903E-2</v>
      </c>
      <c r="P69" s="252">
        <f t="shared" si="16"/>
        <v>7.8239723824783905E-2</v>
      </c>
      <c r="Q69" s="252">
        <f t="shared" si="16"/>
        <v>7.8514607707966408E-2</v>
      </c>
      <c r="R69" s="252">
        <f t="shared" si="16"/>
        <v>8.4584102651211551E-2</v>
      </c>
      <c r="S69" s="252">
        <f t="shared" si="16"/>
        <v>9.4043220753252707E-2</v>
      </c>
      <c r="T69" s="252">
        <f t="shared" si="16"/>
        <v>8.7942055354675794E-2</v>
      </c>
      <c r="U69" s="252">
        <f t="shared" si="16"/>
        <v>8.8079834768236429E-2</v>
      </c>
      <c r="V69" s="252">
        <f t="shared" si="16"/>
        <v>9.3801965977086108E-2</v>
      </c>
      <c r="W69" s="252">
        <f t="shared" si="16"/>
        <v>9.5191284504787116E-2</v>
      </c>
      <c r="X69" s="252">
        <f t="shared" si="16"/>
        <v>8.6558182647865814E-2</v>
      </c>
      <c r="Y69" s="252">
        <f t="shared" si="16"/>
        <v>9.5155810131344068E-2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5.6789254287596493E-2</v>
      </c>
      <c r="C70" s="291">
        <f t="shared" si="17"/>
        <v>5.3931256931063432E-2</v>
      </c>
      <c r="D70" s="291">
        <f t="shared" si="17"/>
        <v>5.8155138812279267E-2</v>
      </c>
      <c r="E70" s="291">
        <f t="shared" si="17"/>
        <v>5.4984759964266376E-2</v>
      </c>
      <c r="F70" s="291">
        <f t="shared" si="17"/>
        <v>5.9621670201258734E-2</v>
      </c>
      <c r="G70" s="291">
        <f t="shared" si="17"/>
        <v>5.8230958769730091E-2</v>
      </c>
      <c r="H70" s="291">
        <f t="shared" si="17"/>
        <v>5.9475198923461182E-2</v>
      </c>
      <c r="I70" s="291">
        <f t="shared" si="17"/>
        <v>5.7908816316040855E-2</v>
      </c>
      <c r="J70" s="291">
        <f t="shared" si="17"/>
        <v>6.4642363663408101E-2</v>
      </c>
      <c r="K70" s="291">
        <f t="shared" si="17"/>
        <v>6.2327564779406409E-2</v>
      </c>
      <c r="L70" s="291">
        <f t="shared" si="17"/>
        <v>6.2975932053934161E-2</v>
      </c>
      <c r="M70" s="291">
        <f t="shared" si="17"/>
        <v>6.1784002157547459E-2</v>
      </c>
      <c r="N70" s="291">
        <f t="shared" si="17"/>
        <v>6.014829009693777E-2</v>
      </c>
      <c r="O70" s="291">
        <f t="shared" si="17"/>
        <v>5.8279065441328291E-2</v>
      </c>
      <c r="P70" s="291">
        <f t="shared" si="17"/>
        <v>5.8962909537449121E-2</v>
      </c>
      <c r="Q70" s="291">
        <f t="shared" si="17"/>
        <v>5.9170067139049161E-2</v>
      </c>
      <c r="R70" s="291">
        <f t="shared" si="17"/>
        <v>5.6189953174549043E-2</v>
      </c>
      <c r="S70" s="291">
        <f t="shared" si="17"/>
        <v>6.2473727389402697E-2</v>
      </c>
      <c r="T70" s="291">
        <f t="shared" si="17"/>
        <v>5.8420670286345483E-2</v>
      </c>
      <c r="U70" s="291">
        <f t="shared" si="17"/>
        <v>6.0004064203253875E-2</v>
      </c>
      <c r="V70" s="291">
        <f t="shared" si="17"/>
        <v>6.3902245090385543E-2</v>
      </c>
      <c r="W70" s="291">
        <f t="shared" si="17"/>
        <v>6.4848713238904468E-2</v>
      </c>
      <c r="X70" s="291">
        <f t="shared" si="17"/>
        <v>5.8967444280362463E-2</v>
      </c>
      <c r="Y70" s="291">
        <f t="shared" si="17"/>
        <v>6.1480500649431988E-2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0.21238908299975004</v>
      </c>
      <c r="C71" s="253">
        <f t="shared" si="18"/>
        <v>0.20519039755395246</v>
      </c>
      <c r="D71" s="253">
        <f t="shared" si="18"/>
        <v>0.21095574764870564</v>
      </c>
      <c r="E71" s="253">
        <f t="shared" si="18"/>
        <v>0.19394638973562725</v>
      </c>
      <c r="F71" s="253">
        <f t="shared" si="18"/>
        <v>0.196887163506278</v>
      </c>
      <c r="G71" s="253">
        <f t="shared" si="18"/>
        <v>0.18696307221006378</v>
      </c>
      <c r="H71" s="253">
        <f t="shared" si="18"/>
        <v>0.19472087625088502</v>
      </c>
      <c r="I71" s="253">
        <f t="shared" si="18"/>
        <v>0.18749659788863748</v>
      </c>
      <c r="J71" s="253">
        <f t="shared" si="18"/>
        <v>0.20688994045900252</v>
      </c>
      <c r="K71" s="253">
        <f t="shared" si="18"/>
        <v>0.19916228683911127</v>
      </c>
      <c r="L71" s="253">
        <f t="shared" si="18"/>
        <v>0.2020635213225298</v>
      </c>
      <c r="M71" s="253">
        <f t="shared" si="18"/>
        <v>0.18966883536672172</v>
      </c>
      <c r="N71" s="253">
        <f t="shared" si="18"/>
        <v>0.19216470128875282</v>
      </c>
      <c r="O71" s="253">
        <f t="shared" si="18"/>
        <v>0.18256445004338828</v>
      </c>
      <c r="P71" s="253">
        <f t="shared" si="18"/>
        <v>0.1794904893872723</v>
      </c>
      <c r="Q71" s="253">
        <f t="shared" si="18"/>
        <v>0.17719915935077563</v>
      </c>
      <c r="R71" s="253">
        <f t="shared" si="18"/>
        <v>0.19089736702223428</v>
      </c>
      <c r="S71" s="253">
        <f t="shared" si="18"/>
        <v>0.20537814926242556</v>
      </c>
      <c r="T71" s="253">
        <f t="shared" si="18"/>
        <v>0.19205399843191154</v>
      </c>
      <c r="U71" s="253">
        <f t="shared" si="18"/>
        <v>0.20089111517463307</v>
      </c>
      <c r="V71" s="253">
        <f t="shared" si="18"/>
        <v>0.21225450777711466</v>
      </c>
      <c r="W71" s="253">
        <f t="shared" si="18"/>
        <v>0.20613139015539464</v>
      </c>
      <c r="X71" s="253">
        <f t="shared" si="18"/>
        <v>0.18595824383024498</v>
      </c>
      <c r="Y71" s="253">
        <f t="shared" si="18"/>
        <v>0.20837834152777854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3.8117810696145983E-2</v>
      </c>
      <c r="C73" s="252">
        <f>IF(NMM_ued!C$5=0,"",NMM_ued!C$5/C$9)</f>
        <v>3.7888991984950222E-2</v>
      </c>
      <c r="D73" s="252">
        <f>IF(NMM_ued!D$5=0,"",NMM_ued!D$5/D$9)</f>
        <v>4.094681431400015E-2</v>
      </c>
      <c r="E73" s="252">
        <f>IF(NMM_ued!E$5=0,"",NMM_ued!E$5/E$9)</f>
        <v>3.8921898243625221E-2</v>
      </c>
      <c r="F73" s="252">
        <f>IF(NMM_ued!F$5=0,"",NMM_ued!F$5/F$9)</f>
        <v>4.1991743663953293E-2</v>
      </c>
      <c r="G73" s="252">
        <f>IF(NMM_ued!G$5=0,"",NMM_ued!G$5/G$9)</f>
        <v>4.0970007792429465E-2</v>
      </c>
      <c r="H73" s="252">
        <f>IF(NMM_ued!H$5=0,"",NMM_ued!H$5/H$9)</f>
        <v>4.1056571852124031E-2</v>
      </c>
      <c r="I73" s="252">
        <f>IF(NMM_ued!I$5=0,"",NMM_ued!I$5/I$9)</f>
        <v>3.7340283238884713E-2</v>
      </c>
      <c r="J73" s="252">
        <f>IF(NMM_ued!J$5=0,"",NMM_ued!J$5/J$9)</f>
        <v>4.1515184016341633E-2</v>
      </c>
      <c r="K73" s="252">
        <f>IF(NMM_ued!K$5=0,"",NMM_ued!K$5/K$9)</f>
        <v>3.9690901066489745E-2</v>
      </c>
      <c r="L73" s="252">
        <f>IF(NMM_ued!L$5=0,"",NMM_ued!L$5/L$9)</f>
        <v>4.0208165320596033E-2</v>
      </c>
      <c r="M73" s="252">
        <f>IF(NMM_ued!M$5=0,"",NMM_ued!M$5/M$9)</f>
        <v>3.949497742668262E-2</v>
      </c>
      <c r="N73" s="252">
        <f>IF(NMM_ued!N$5=0,"",NMM_ued!N$5/N$9)</f>
        <v>3.8286842492160224E-2</v>
      </c>
      <c r="O73" s="252">
        <f>IF(NMM_ued!O$5=0,"",NMM_ued!O$5/O$9)</f>
        <v>3.7150697264505199E-2</v>
      </c>
      <c r="P73" s="252">
        <f>IF(NMM_ued!P$5=0,"",NMM_ued!P$5/P$9)</f>
        <v>3.7535548936713382E-2</v>
      </c>
      <c r="Q73" s="252">
        <f>IF(NMM_ued!Q$5=0,"",NMM_ued!Q$5/Q$9)</f>
        <v>3.7600778330407696E-2</v>
      </c>
      <c r="R73" s="252">
        <f>IF(NMM_ued!R$5=0,"",NMM_ued!R$5/R$9)</f>
        <v>4.0452518797087708E-2</v>
      </c>
      <c r="S73" s="252">
        <f>IF(NMM_ued!S$5=0,"",NMM_ued!S$5/S$9)</f>
        <v>4.5030032321234086E-2</v>
      </c>
      <c r="T73" s="252">
        <f>IF(NMM_ued!T$5=0,"",NMM_ued!T$5/T$9)</f>
        <v>4.19446381946392E-2</v>
      </c>
      <c r="U73" s="252">
        <f>IF(NMM_ued!U$5=0,"",NMM_ued!U$5/U$9)</f>
        <v>4.3976440974425476E-2</v>
      </c>
      <c r="V73" s="252">
        <f>IF(NMM_ued!V$5=0,"",NMM_ued!V$5/V$9)</f>
        <v>4.6906445225229736E-2</v>
      </c>
      <c r="W73" s="252">
        <f>IF(NMM_ued!W$5=0,"",NMM_ued!W$5/W$9)</f>
        <v>4.770768345048447E-2</v>
      </c>
      <c r="X73" s="252">
        <f>IF(NMM_ued!X$5=0,"",NMM_ued!X$5/X$9)</f>
        <v>4.3419191653067943E-2</v>
      </c>
      <c r="Y73" s="252">
        <f>IF(NMM_ued!Y$5=0,"",NMM_ued!Y$5/Y$9)</f>
        <v>4.9005958585084095E-2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2.3782561343514936E-2</v>
      </c>
      <c r="C74" s="291">
        <f>IF(NMM_ued!C$48=0,"",NMM_ued!C$48/C$10)</f>
        <v>2.2739116616881563E-2</v>
      </c>
      <c r="D74" s="291">
        <f>IF(NMM_ued!D$48=0,"",NMM_ued!D$48/D$10)</f>
        <v>2.4531957486482389E-2</v>
      </c>
      <c r="E74" s="291">
        <f>IF(NMM_ued!E$48=0,"",NMM_ued!E$48/E$10)</f>
        <v>2.3242891580656722E-2</v>
      </c>
      <c r="F74" s="291">
        <f>IF(NMM_ued!F$48=0,"",NMM_ued!F$48/F$10)</f>
        <v>2.5195482298926528E-2</v>
      </c>
      <c r="G74" s="291">
        <f>IF(NMM_ued!G$48=0,"",NMM_ued!G$48/G$10)</f>
        <v>2.4650765313455055E-2</v>
      </c>
      <c r="H74" s="291">
        <f>IF(NMM_ued!H$48=0,"",NMM_ued!H$48/H$10)</f>
        <v>2.5209690358188642E-2</v>
      </c>
      <c r="I74" s="291">
        <f>IF(NMM_ued!I$48=0,"",NMM_ued!I$48/I$10)</f>
        <v>2.4512946553859171E-2</v>
      </c>
      <c r="J74" s="291">
        <f>IF(NMM_ued!J$48=0,"",NMM_ued!J$48/J$10)</f>
        <v>2.7350405954672728E-2</v>
      </c>
      <c r="K74" s="291">
        <f>IF(NMM_ued!K$48=0,"",NMM_ued!K$48/K$10)</f>
        <v>2.636259388388823E-2</v>
      </c>
      <c r="L74" s="291">
        <f>IF(NMM_ued!L$48=0,"",NMM_ued!L$48/L$10)</f>
        <v>2.6645454357185593E-2</v>
      </c>
      <c r="M74" s="291">
        <f>IF(NMM_ued!M$48=0,"",NMM_ued!M$48/M$10)</f>
        <v>2.6191899042415003E-2</v>
      </c>
      <c r="N74" s="291">
        <f>IF(NMM_ued!N$48=0,"",NMM_ued!N$48/N$10)</f>
        <v>2.5493812600240209E-2</v>
      </c>
      <c r="O74" s="291">
        <f>IF(NMM_ued!O$48=0,"",NMM_ued!O$48/O$10)</f>
        <v>2.4707012596627446E-2</v>
      </c>
      <c r="P74" s="291">
        <f>IF(NMM_ued!P$48=0,"",NMM_ued!P$48/P$10)</f>
        <v>2.5038262290670278E-2</v>
      </c>
      <c r="Q74" s="291">
        <f>IF(NMM_ued!Q$48=0,"",NMM_ued!Q$48/Q$10)</f>
        <v>2.5132970437212517E-2</v>
      </c>
      <c r="R74" s="291">
        <f>IF(NMM_ued!R$48=0,"",NMM_ued!R$48/R$10)</f>
        <v>2.5396171565081335E-2</v>
      </c>
      <c r="S74" s="291">
        <f>IF(NMM_ued!S$48=0,"",NMM_ued!S$48/S$10)</f>
        <v>2.8275196862962464E-2</v>
      </c>
      <c r="T74" s="291">
        <f>IF(NMM_ued!T$48=0,"",NMM_ued!T$48/T$10)</f>
        <v>2.6460423696866197E-2</v>
      </c>
      <c r="U74" s="291">
        <f>IF(NMM_ued!U$48=0,"",NMM_ued!U$48/U$10)</f>
        <v>2.7999373713267581E-2</v>
      </c>
      <c r="V74" s="291">
        <f>IF(NMM_ued!V$48=0,"",NMM_ued!V$48/V$10)</f>
        <v>2.9828358121133627E-2</v>
      </c>
      <c r="W74" s="291">
        <f>IF(NMM_ued!W$48=0,"",NMM_ued!W$48/W$10)</f>
        <v>3.0298615512714237E-2</v>
      </c>
      <c r="X74" s="291">
        <f>IF(NMM_ued!X$48=0,"",NMM_ued!X$48/X$10)</f>
        <v>2.7630909858166061E-2</v>
      </c>
      <c r="Y74" s="291">
        <f>IF(NMM_ued!Y$48=0,"",NMM_ued!Y$48/Y$10)</f>
        <v>2.9832178973192212E-2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7.9743359890279045E-2</v>
      </c>
      <c r="C75" s="253">
        <f>IF(NMM_ued!C$99=0,"",NMM_ued!C$99/C$11)</f>
        <v>7.7605074997793788E-2</v>
      </c>
      <c r="D75" s="253">
        <f>IF(NMM_ued!D$99=0,"",NMM_ued!D$99/D$11)</f>
        <v>8.039702075580682E-2</v>
      </c>
      <c r="E75" s="253">
        <f>IF(NMM_ued!E$99=0,"",NMM_ued!E$99/E$11)</f>
        <v>7.5171450964685874E-2</v>
      </c>
      <c r="F75" s="253">
        <f>IF(NMM_ued!F$99=0,"",NMM_ued!F$99/F$11)</f>
        <v>7.6977132433847295E-2</v>
      </c>
      <c r="G75" s="253">
        <f>IF(NMM_ued!G$99=0,"",NMM_ued!G$99/G$11)</f>
        <v>7.3838395265719767E-2</v>
      </c>
      <c r="H75" s="253">
        <f>IF(NMM_ued!H$99=0,"",NMM_ued!H$99/H$11)</f>
        <v>7.7408351542927939E-2</v>
      </c>
      <c r="I75" s="253">
        <f>IF(NMM_ued!I$99=0,"",NMM_ued!I$99/I$11)</f>
        <v>7.4256325086270725E-2</v>
      </c>
      <c r="J75" s="253">
        <f>IF(NMM_ued!J$99=0,"",NMM_ued!J$99/J$11)</f>
        <v>8.2166551679419886E-2</v>
      </c>
      <c r="K75" s="253">
        <f>IF(NMM_ued!K$99=0,"",NMM_ued!K$99/K$11)</f>
        <v>7.8791005190526828E-2</v>
      </c>
      <c r="L75" s="253">
        <f>IF(NMM_ued!L$99=0,"",NMM_ued!L$99/L$11)</f>
        <v>7.9864530987583129E-2</v>
      </c>
      <c r="M75" s="253">
        <f>IF(NMM_ued!M$99=0,"",NMM_ued!M$99/M$11)</f>
        <v>7.5177915452585078E-2</v>
      </c>
      <c r="N75" s="253">
        <f>IF(NMM_ued!N$99=0,"",NMM_ued!N$99/N$11)</f>
        <v>7.5708285493381919E-2</v>
      </c>
      <c r="O75" s="253">
        <f>IF(NMM_ued!O$99=0,"",NMM_ued!O$99/O$11)</f>
        <v>7.3134073503825142E-2</v>
      </c>
      <c r="P75" s="253">
        <f>IF(NMM_ued!P$99=0,"",NMM_ued!P$99/P$11)</f>
        <v>7.2298014219452436E-2</v>
      </c>
      <c r="Q75" s="253">
        <f>IF(NMM_ued!Q$99=0,"",NMM_ued!Q$99/Q$11)</f>
        <v>7.2457484328480731E-2</v>
      </c>
      <c r="R75" s="253">
        <f>IF(NMM_ued!R$99=0,"",NMM_ued!R$99/R$11)</f>
        <v>7.8079254541535498E-2</v>
      </c>
      <c r="S75" s="253">
        <f>IF(NMM_ued!S$99=0,"",NMM_ued!S$99/S$11)</f>
        <v>8.5114201856720487E-2</v>
      </c>
      <c r="T75" s="253">
        <f>IF(NMM_ued!T$99=0,"",NMM_ued!T$99/T$11)</f>
        <v>7.957654102437732E-2</v>
      </c>
      <c r="U75" s="253">
        <f>IF(NMM_ued!U$99=0,"",NMM_ued!U$99/U$11)</f>
        <v>8.4804110566123164E-2</v>
      </c>
      <c r="V75" s="253">
        <f>IF(NMM_ued!V$99=0,"",NMM_ued!V$99/V$11)</f>
        <v>9.0281813078431639E-2</v>
      </c>
      <c r="W75" s="253">
        <f>IF(NMM_ued!W$99=0,"",NMM_ued!W$99/W$11)</f>
        <v>8.9197930511779364E-2</v>
      </c>
      <c r="X75" s="253">
        <f>IF(NMM_ued!X$99=0,"",NMM_ued!X$99/X$11)</f>
        <v>8.0967211639005374E-2</v>
      </c>
      <c r="Y75" s="253">
        <f>IF(NMM_ued!Y$99=0,"",NMM_ued!Y$99/Y$11)</f>
        <v>9.2416880047997113E-2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5.5514904129231155</v>
      </c>
      <c r="C76" s="254">
        <f t="shared" si="19"/>
        <v>5.1739382924523856</v>
      </c>
      <c r="D76" s="254">
        <f t="shared" si="19"/>
        <v>5.0653585241427308</v>
      </c>
      <c r="E76" s="254">
        <f t="shared" si="19"/>
        <v>5.0609913398923112</v>
      </c>
      <c r="F76" s="254">
        <f t="shared" si="19"/>
        <v>5.1960015330850089</v>
      </c>
      <c r="G76" s="254">
        <f t="shared" si="19"/>
        <v>5.2797569240312248</v>
      </c>
      <c r="H76" s="254">
        <f t="shared" si="19"/>
        <v>5.3101654024330438</v>
      </c>
      <c r="I76" s="254">
        <f t="shared" si="19"/>
        <v>5.4866525231028724</v>
      </c>
      <c r="J76" s="254">
        <f t="shared" si="19"/>
        <v>5.4509501139152707</v>
      </c>
      <c r="K76" s="254">
        <f t="shared" si="19"/>
        <v>5.8145044504670063</v>
      </c>
      <c r="L76" s="254">
        <f t="shared" si="19"/>
        <v>5.5126598231048707</v>
      </c>
      <c r="M76" s="254">
        <f t="shared" si="19"/>
        <v>5.8878221140239662</v>
      </c>
      <c r="N76" s="254">
        <f t="shared" si="19"/>
        <v>5.6714868281645945</v>
      </c>
      <c r="O76" s="254">
        <f t="shared" si="19"/>
        <v>5.7131634887352591</v>
      </c>
      <c r="P76" s="254">
        <f t="shared" si="19"/>
        <v>5.7530981636591063</v>
      </c>
      <c r="Q76" s="254">
        <f t="shared" si="19"/>
        <v>5.6616008311972026</v>
      </c>
      <c r="R76" s="254">
        <f t="shared" si="19"/>
        <v>5.6791080241231802</v>
      </c>
      <c r="S76" s="254">
        <f t="shared" si="19"/>
        <v>5.6674981587373887</v>
      </c>
      <c r="T76" s="254">
        <f t="shared" si="19"/>
        <v>5.8990785110467554</v>
      </c>
      <c r="U76" s="254">
        <f t="shared" si="19"/>
        <v>5.8779760818058016</v>
      </c>
      <c r="V76" s="254">
        <f t="shared" si="19"/>
        <v>5.7771661813277966</v>
      </c>
      <c r="W76" s="254">
        <f t="shared" si="19"/>
        <v>5.9135558086115241</v>
      </c>
      <c r="X76" s="254">
        <f t="shared" si="19"/>
        <v>5.8809828907479265</v>
      </c>
      <c r="Y76" s="254">
        <f t="shared" si="19"/>
        <v>5.5938054503982917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11.049781362420338</v>
      </c>
      <c r="C77" s="255">
        <f t="shared" si="20"/>
        <v>11.357436079298894</v>
      </c>
      <c r="D77" s="255">
        <f t="shared" si="20"/>
        <v>10.65362871295614</v>
      </c>
      <c r="E77" s="255">
        <f t="shared" si="20"/>
        <v>10.614250382012358</v>
      </c>
      <c r="F77" s="255">
        <f t="shared" si="20"/>
        <v>9.9408388326056318</v>
      </c>
      <c r="G77" s="255">
        <f t="shared" si="20"/>
        <v>9.7700198150985162</v>
      </c>
      <c r="H77" s="255">
        <f t="shared" si="20"/>
        <v>9.7066587193253238</v>
      </c>
      <c r="I77" s="255">
        <f t="shared" si="20"/>
        <v>10.429919111213042</v>
      </c>
      <c r="J77" s="255">
        <f t="shared" si="20"/>
        <v>9.729131475277077</v>
      </c>
      <c r="K77" s="255">
        <f t="shared" si="20"/>
        <v>10.952025905645588</v>
      </c>
      <c r="L77" s="255">
        <f t="shared" si="20"/>
        <v>10.672563625896826</v>
      </c>
      <c r="M77" s="255">
        <f t="shared" si="20"/>
        <v>10.59864770411167</v>
      </c>
      <c r="N77" s="255">
        <f t="shared" si="20"/>
        <v>10.96788342908161</v>
      </c>
      <c r="O77" s="255">
        <f t="shared" si="20"/>
        <v>11.056378702395408</v>
      </c>
      <c r="P77" s="255">
        <f t="shared" si="20"/>
        <v>10.641982883530421</v>
      </c>
      <c r="Q77" s="255">
        <f t="shared" si="20"/>
        <v>10.69887244706813</v>
      </c>
      <c r="R77" s="255">
        <f t="shared" si="20"/>
        <v>10.476233796594295</v>
      </c>
      <c r="S77" s="255">
        <f t="shared" si="20"/>
        <v>9.7513345249170165</v>
      </c>
      <c r="T77" s="255">
        <f t="shared" si="20"/>
        <v>10.292818428974455</v>
      </c>
      <c r="U77" s="255">
        <f t="shared" si="20"/>
        <v>10.144819546109936</v>
      </c>
      <c r="V77" s="255">
        <f t="shared" si="20"/>
        <v>9.5742634273872689</v>
      </c>
      <c r="W77" s="255">
        <f t="shared" si="20"/>
        <v>9.3684036726430282</v>
      </c>
      <c r="X77" s="255">
        <f t="shared" si="20"/>
        <v>9.7739616392214703</v>
      </c>
      <c r="Y77" s="255">
        <f t="shared" si="20"/>
        <v>8.9892958601119766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3.7007815969532243</v>
      </c>
      <c r="C78" s="293">
        <f t="shared" si="21"/>
        <v>3.5099919802687403</v>
      </c>
      <c r="D78" s="293">
        <f t="shared" si="21"/>
        <v>3.5916418422482508</v>
      </c>
      <c r="E78" s="293">
        <f t="shared" si="21"/>
        <v>3.5286529069369745</v>
      </c>
      <c r="F78" s="293">
        <f t="shared" si="21"/>
        <v>3.7772753880704646</v>
      </c>
      <c r="G78" s="293">
        <f t="shared" si="21"/>
        <v>3.9510057564311638</v>
      </c>
      <c r="H78" s="293">
        <f t="shared" si="21"/>
        <v>3.9712294017788996</v>
      </c>
      <c r="I78" s="293">
        <f t="shared" si="21"/>
        <v>3.8796426594585576</v>
      </c>
      <c r="J78" s="293">
        <f t="shared" si="21"/>
        <v>3.9821358656264074</v>
      </c>
      <c r="K78" s="293">
        <f t="shared" si="21"/>
        <v>4.4619617382521799</v>
      </c>
      <c r="L78" s="293">
        <f t="shared" si="21"/>
        <v>4.3131117390033618</v>
      </c>
      <c r="M78" s="293">
        <f t="shared" si="21"/>
        <v>4.4515253818311047</v>
      </c>
      <c r="N78" s="293">
        <f t="shared" si="21"/>
        <v>4.576716828556874</v>
      </c>
      <c r="O78" s="293">
        <f t="shared" si="21"/>
        <v>4.6978392237872653</v>
      </c>
      <c r="P78" s="293">
        <f t="shared" si="21"/>
        <v>4.5962230688905699</v>
      </c>
      <c r="Q78" s="293">
        <f t="shared" si="21"/>
        <v>4.4718864730484515</v>
      </c>
      <c r="R78" s="293">
        <f t="shared" si="21"/>
        <v>4.4366270270452004</v>
      </c>
      <c r="S78" s="293">
        <f t="shared" si="21"/>
        <v>4.5207857351643996</v>
      </c>
      <c r="T78" s="293">
        <f t="shared" si="21"/>
        <v>4.5271294010691951</v>
      </c>
      <c r="U78" s="293">
        <f t="shared" si="21"/>
        <v>4.1700255601680354</v>
      </c>
      <c r="V78" s="293">
        <f t="shared" si="21"/>
        <v>4.1216247989741426</v>
      </c>
      <c r="W78" s="293">
        <f t="shared" si="21"/>
        <v>4.4174604098600119</v>
      </c>
      <c r="X78" s="293">
        <f t="shared" si="21"/>
        <v>4.4804192493188362</v>
      </c>
      <c r="Y78" s="293">
        <f t="shared" si="21"/>
        <v>4.5210359466613301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2.6764750508091875</v>
      </c>
      <c r="C79" s="256">
        <f t="shared" si="22"/>
        <v>2.6389962059505296</v>
      </c>
      <c r="D79" s="256">
        <f t="shared" si="22"/>
        <v>2.6027831640017278</v>
      </c>
      <c r="E79" s="256">
        <f t="shared" si="22"/>
        <v>2.5124499323215423</v>
      </c>
      <c r="F79" s="256">
        <f t="shared" si="22"/>
        <v>2.5219249832840878</v>
      </c>
      <c r="G79" s="256">
        <f t="shared" si="22"/>
        <v>2.4801231707269329</v>
      </c>
      <c r="H79" s="256">
        <f t="shared" si="22"/>
        <v>2.4914412057371744</v>
      </c>
      <c r="I79" s="256">
        <f t="shared" si="22"/>
        <v>2.5422910537832482</v>
      </c>
      <c r="J79" s="256">
        <f t="shared" si="22"/>
        <v>2.461874616778355</v>
      </c>
      <c r="K79" s="256">
        <f t="shared" si="22"/>
        <v>2.5200055580297014</v>
      </c>
      <c r="L79" s="256">
        <f t="shared" si="22"/>
        <v>2.4219345794397786</v>
      </c>
      <c r="M79" s="256">
        <f t="shared" si="22"/>
        <v>2.4526225401227717</v>
      </c>
      <c r="N79" s="256">
        <f t="shared" si="22"/>
        <v>2.4273693701392958</v>
      </c>
      <c r="O79" s="256">
        <f t="shared" si="22"/>
        <v>2.3938253638555058</v>
      </c>
      <c r="P79" s="256">
        <f t="shared" si="22"/>
        <v>2.3833807358445709</v>
      </c>
      <c r="Q79" s="256">
        <f t="shared" si="22"/>
        <v>2.4020853313164516</v>
      </c>
      <c r="R79" s="256">
        <f t="shared" si="22"/>
        <v>2.3380005611179948</v>
      </c>
      <c r="S79" s="256">
        <f t="shared" si="22"/>
        <v>2.3954815705825481</v>
      </c>
      <c r="T79" s="256">
        <f t="shared" si="22"/>
        <v>2.3919647270136739</v>
      </c>
      <c r="U79" s="256">
        <f t="shared" si="22"/>
        <v>2.4946287366904962</v>
      </c>
      <c r="V79" s="256">
        <f t="shared" si="22"/>
        <v>2.423365069526112</v>
      </c>
      <c r="W79" s="256">
        <f t="shared" si="22"/>
        <v>2.4087124633423467</v>
      </c>
      <c r="X79" s="256">
        <f t="shared" si="22"/>
        <v>2.4313163066135672</v>
      </c>
      <c r="Y79" s="256">
        <f t="shared" si="22"/>
        <v>2.3453756682352767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CZ: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332.98574122073592</v>
      </c>
      <c r="C5" s="223">
        <v>285.62547866958653</v>
      </c>
      <c r="D5" s="223">
        <v>279.1047371137725</v>
      </c>
      <c r="E5" s="223">
        <v>287.2675200977398</v>
      </c>
      <c r="F5" s="223">
        <v>340.55002561774751</v>
      </c>
      <c r="G5" s="223">
        <v>345.58340814141701</v>
      </c>
      <c r="H5" s="223">
        <v>364.43828201177729</v>
      </c>
      <c r="I5" s="223">
        <v>376.40801549458001</v>
      </c>
      <c r="J5" s="223">
        <v>404.00481237419308</v>
      </c>
      <c r="K5" s="223">
        <v>283.01442194694818</v>
      </c>
      <c r="L5" s="223">
        <v>282.36521785601099</v>
      </c>
      <c r="M5" s="223">
        <v>314.07733125411272</v>
      </c>
      <c r="N5" s="223">
        <v>274.07661353226842</v>
      </c>
      <c r="O5" s="223">
        <v>248.31404664998809</v>
      </c>
      <c r="P5" s="223">
        <v>288.78282063727738</v>
      </c>
      <c r="Q5" s="223">
        <v>296.86373174382101</v>
      </c>
      <c r="R5" s="223">
        <v>333.00761213781988</v>
      </c>
      <c r="S5" s="223">
        <v>379.3566222083914</v>
      </c>
      <c r="T5" s="223">
        <v>389.38218174061763</v>
      </c>
      <c r="U5" s="223">
        <v>402.47014731344939</v>
      </c>
      <c r="V5" s="223">
        <v>423.36663745867418</v>
      </c>
      <c r="W5" s="223">
        <v>449.40148103334212</v>
      </c>
      <c r="X5" s="223">
        <v>387.43442553184741</v>
      </c>
      <c r="Y5" s="223">
        <v>347.0332395490118</v>
      </c>
      <c r="DA5" s="89" t="s">
        <v>1439</v>
      </c>
    </row>
    <row r="6" spans="1:105" ht="12" customHeight="1" x14ac:dyDescent="0.25">
      <c r="A6" s="55" t="s">
        <v>91</v>
      </c>
      <c r="B6" s="259">
        <v>1.6039432203068</v>
      </c>
      <c r="C6" s="259">
        <v>1.375815818357492</v>
      </c>
      <c r="D6" s="259">
        <v>1.3444063676959379</v>
      </c>
      <c r="E6" s="259">
        <v>1.3837252898156149</v>
      </c>
      <c r="F6" s="259">
        <v>1.6403792629749949</v>
      </c>
      <c r="G6" s="259">
        <v>1.66462432447483</v>
      </c>
      <c r="H6" s="259">
        <v>1.755445471959332</v>
      </c>
      <c r="I6" s="259">
        <v>1.81310191333957</v>
      </c>
      <c r="J6" s="259">
        <v>1.946031615058849</v>
      </c>
      <c r="K6" s="259">
        <v>1.36323874309661</v>
      </c>
      <c r="L6" s="259">
        <v>1.3601116227086669</v>
      </c>
      <c r="M6" s="259">
        <v>1.5128641973398731</v>
      </c>
      <c r="N6" s="259">
        <v>1.320186637746491</v>
      </c>
      <c r="O6" s="259">
        <v>1.1960921514867271</v>
      </c>
      <c r="P6" s="259">
        <v>1.391024269100871</v>
      </c>
      <c r="Q6" s="259">
        <v>1.429948826457933</v>
      </c>
      <c r="R6" s="259">
        <v>1.604048569290853</v>
      </c>
      <c r="S6" s="259">
        <v>1.8273049171398339</v>
      </c>
      <c r="T6" s="259">
        <v>1.875596559245885</v>
      </c>
      <c r="U6" s="259">
        <v>1.938639359731122</v>
      </c>
      <c r="V6" s="259">
        <v>2.0392946717988898</v>
      </c>
      <c r="W6" s="259">
        <v>2.1647006747416131</v>
      </c>
      <c r="X6" s="259">
        <v>1.8662145047639489</v>
      </c>
      <c r="Y6" s="259">
        <v>1.671607948603351</v>
      </c>
      <c r="DA6" s="67" t="s">
        <v>1440</v>
      </c>
    </row>
    <row r="7" spans="1:105" ht="12" customHeight="1" x14ac:dyDescent="0.25">
      <c r="A7" s="173" t="s">
        <v>92</v>
      </c>
      <c r="B7" s="224">
        <v>0.64132202453589038</v>
      </c>
      <c r="C7" s="224">
        <v>0.55010736966658758</v>
      </c>
      <c r="D7" s="224">
        <v>0.53754858813816508</v>
      </c>
      <c r="E7" s="224">
        <v>0.5532698994770644</v>
      </c>
      <c r="F7" s="224">
        <v>0.65589064289731425</v>
      </c>
      <c r="G7" s="224">
        <v>0.66558480895582173</v>
      </c>
      <c r="H7" s="224">
        <v>0.70189881398917453</v>
      </c>
      <c r="I7" s="224">
        <v>0.72495221466157256</v>
      </c>
      <c r="J7" s="224">
        <v>0.77810293991683055</v>
      </c>
      <c r="K7" s="224">
        <v>0.54507854117258014</v>
      </c>
      <c r="L7" s="224">
        <v>0.54382819069085919</v>
      </c>
      <c r="M7" s="224">
        <v>0.60490491034981109</v>
      </c>
      <c r="N7" s="224">
        <v>0.52786455066835891</v>
      </c>
      <c r="O7" s="224">
        <v>0.47824650549427211</v>
      </c>
      <c r="P7" s="224">
        <v>0.55618832957671005</v>
      </c>
      <c r="Q7" s="224">
        <v>0.5717519577727378</v>
      </c>
      <c r="R7" s="224">
        <v>0.64136414736348202</v>
      </c>
      <c r="S7" s="224">
        <v>0.73063115580883753</v>
      </c>
      <c r="T7" s="224">
        <v>0.74994012715614666</v>
      </c>
      <c r="U7" s="224">
        <v>0.775147214244847</v>
      </c>
      <c r="V7" s="224">
        <v>0.81539332002859555</v>
      </c>
      <c r="W7" s="224">
        <v>0.86553576315123759</v>
      </c>
      <c r="X7" s="224">
        <v>0.74618879849408237</v>
      </c>
      <c r="Y7" s="224">
        <v>0.66837714718076502</v>
      </c>
      <c r="DA7" s="177" t="s">
        <v>1441</v>
      </c>
    </row>
    <row r="8" spans="1:105" ht="12" customHeight="1" x14ac:dyDescent="0.25">
      <c r="A8" s="173" t="s">
        <v>93</v>
      </c>
      <c r="B8" s="224">
        <v>2.329090024143373</v>
      </c>
      <c r="C8" s="224">
        <v>2.173303173865198</v>
      </c>
      <c r="D8" s="224">
        <v>2.0688547558135268</v>
      </c>
      <c r="E8" s="224">
        <v>2.4293515770282519</v>
      </c>
      <c r="F8" s="224">
        <v>2.7716332503937791</v>
      </c>
      <c r="G8" s="224">
        <v>3.0614111747701358</v>
      </c>
      <c r="H8" s="224">
        <v>3.0538236153848972</v>
      </c>
      <c r="I8" s="224">
        <v>3.302035293659308</v>
      </c>
      <c r="J8" s="224">
        <v>3.5709774515245809</v>
      </c>
      <c r="K8" s="224">
        <v>2.2820716555164271</v>
      </c>
      <c r="L8" s="224">
        <v>2.2072472936934742</v>
      </c>
      <c r="M8" s="224">
        <v>2.8804358424486232</v>
      </c>
      <c r="N8" s="224">
        <v>2.2687686266703788</v>
      </c>
      <c r="O8" s="224">
        <v>2.0396466797154562</v>
      </c>
      <c r="P8" s="224">
        <v>2.5321782401860888</v>
      </c>
      <c r="Q8" s="224">
        <v>2.5316684173308301</v>
      </c>
      <c r="R8" s="224">
        <v>2.8328671042586042</v>
      </c>
      <c r="S8" s="224">
        <v>3.2458007379283629</v>
      </c>
      <c r="T8" s="224">
        <v>3.36128268188987</v>
      </c>
      <c r="U8" s="224">
        <v>3.5435364469957369</v>
      </c>
      <c r="V8" s="224">
        <v>3.7211031621215609</v>
      </c>
      <c r="W8" s="224">
        <v>4.1950244875867462</v>
      </c>
      <c r="X8" s="224">
        <v>3.7394010449902408</v>
      </c>
      <c r="Y8" s="224">
        <v>3.260581644790673</v>
      </c>
      <c r="DA8" s="177" t="s">
        <v>1442</v>
      </c>
    </row>
    <row r="9" spans="1:105" ht="12" customHeight="1" x14ac:dyDescent="0.25">
      <c r="A9" s="173" t="s">
        <v>94</v>
      </c>
      <c r="B9" s="224">
        <v>0.32002285330087182</v>
      </c>
      <c r="C9" s="224">
        <v>0.27450629064227111</v>
      </c>
      <c r="D9" s="224">
        <v>0.26823939671855679</v>
      </c>
      <c r="E9" s="224">
        <v>0.27608440861557831</v>
      </c>
      <c r="F9" s="224">
        <v>0.32729266571694843</v>
      </c>
      <c r="G9" s="224">
        <v>0.33213010239263568</v>
      </c>
      <c r="H9" s="224">
        <v>0.35025097000819261</v>
      </c>
      <c r="I9" s="224">
        <v>0.36175473064514879</v>
      </c>
      <c r="J9" s="224">
        <v>0.38827720469164317</v>
      </c>
      <c r="K9" s="224">
        <v>0.2719968804211304</v>
      </c>
      <c r="L9" s="224">
        <v>0.27137294936391149</v>
      </c>
      <c r="M9" s="224">
        <v>0.30185053370956089</v>
      </c>
      <c r="N9" s="224">
        <v>0.26340701425858648</v>
      </c>
      <c r="O9" s="224">
        <v>0.23864736499608999</v>
      </c>
      <c r="P9" s="224">
        <v>0.27754071962925919</v>
      </c>
      <c r="Q9" s="224">
        <v>0.28530704686028019</v>
      </c>
      <c r="R9" s="224">
        <v>0.32004387279959368</v>
      </c>
      <c r="S9" s="224">
        <v>0.36458855028667869</v>
      </c>
      <c r="T9" s="224">
        <v>0.37422382222255601</v>
      </c>
      <c r="U9" s="224">
        <v>0.38680228300342068</v>
      </c>
      <c r="V9" s="224">
        <v>0.40688528828689668</v>
      </c>
      <c r="W9" s="224">
        <v>0.43190661471209979</v>
      </c>
      <c r="X9" s="224">
        <v>0.372351890718298</v>
      </c>
      <c r="Y9" s="224">
        <v>0.33352349293894379</v>
      </c>
      <c r="DA9" s="177" t="s">
        <v>1443</v>
      </c>
    </row>
    <row r="10" spans="1:105" ht="12" customHeight="1" x14ac:dyDescent="0.25">
      <c r="A10" s="56" t="s">
        <v>95</v>
      </c>
      <c r="B10" s="260">
        <v>1.3105287503524821</v>
      </c>
      <c r="C10" s="260">
        <v>1.1257641483372911</v>
      </c>
      <c r="D10" s="260">
        <v>1.099750083671857</v>
      </c>
      <c r="E10" s="260">
        <v>1.1596885904765259</v>
      </c>
      <c r="F10" s="260">
        <v>1.356611322959407</v>
      </c>
      <c r="G10" s="260">
        <v>1.406058909953263</v>
      </c>
      <c r="H10" s="260">
        <v>1.4552639439392949</v>
      </c>
      <c r="I10" s="260">
        <v>1.5183712004050911</v>
      </c>
      <c r="J10" s="260">
        <v>1.6470000743455739</v>
      </c>
      <c r="K10" s="260">
        <v>1.1198003798502929</v>
      </c>
      <c r="L10" s="260">
        <v>1.12171338690363</v>
      </c>
      <c r="M10" s="260">
        <v>1.3364378743203671</v>
      </c>
      <c r="N10" s="260">
        <v>1.134469976451731</v>
      </c>
      <c r="O10" s="260">
        <v>1.04372241005217</v>
      </c>
      <c r="P10" s="260">
        <v>1.248188912176702</v>
      </c>
      <c r="Q10" s="260">
        <v>1.2856381055882911</v>
      </c>
      <c r="R10" s="260">
        <v>1.473412324054165</v>
      </c>
      <c r="S10" s="260">
        <v>1.708570580826327</v>
      </c>
      <c r="T10" s="260">
        <v>1.7960116522497609</v>
      </c>
      <c r="U10" s="260">
        <v>1.93988058297988</v>
      </c>
      <c r="V10" s="260">
        <v>2.1184898462607391</v>
      </c>
      <c r="W10" s="260">
        <v>2.346738153271005</v>
      </c>
      <c r="X10" s="260">
        <v>2.3468451442575708</v>
      </c>
      <c r="Y10" s="260">
        <v>2.3746223498902852</v>
      </c>
      <c r="DA10" s="68" t="s">
        <v>1444</v>
      </c>
    </row>
    <row r="11" spans="1:105" ht="12" customHeight="1" x14ac:dyDescent="0.25">
      <c r="A11" s="37" t="s">
        <v>159</v>
      </c>
      <c r="B11" s="226">
        <v>2.8601838414648379E-2</v>
      </c>
      <c r="C11" s="226">
        <v>2.1101500067084129E-2</v>
      </c>
      <c r="D11" s="226">
        <v>2.5060563464288751E-2</v>
      </c>
      <c r="E11" s="226">
        <v>6.4675741727890854E-3</v>
      </c>
      <c r="F11" s="226">
        <v>7.6047540068343881E-3</v>
      </c>
      <c r="G11" s="226">
        <v>7.4771633110469636E-3</v>
      </c>
      <c r="H11" s="226">
        <v>3.2350518869403268E-3</v>
      </c>
      <c r="I11" s="226">
        <v>1.641814986046353E-3</v>
      </c>
      <c r="J11" s="226">
        <v>1.749909635820093E-3</v>
      </c>
      <c r="K11" s="226">
        <v>3.3012967621455619E-3</v>
      </c>
      <c r="L11" s="226">
        <v>1.5071957800779001E-3</v>
      </c>
      <c r="M11" s="226">
        <v>1.6655756533255231E-3</v>
      </c>
      <c r="N11" s="226">
        <v>0</v>
      </c>
      <c r="O11" s="226">
        <v>0</v>
      </c>
      <c r="P11" s="226">
        <v>0</v>
      </c>
      <c r="Q11" s="226">
        <v>2.793777955582776E-3</v>
      </c>
      <c r="R11" s="226">
        <v>8.7499444346314514E-3</v>
      </c>
      <c r="S11" s="226">
        <v>0</v>
      </c>
      <c r="T11" s="226">
        <v>0</v>
      </c>
      <c r="U11" s="226">
        <v>0</v>
      </c>
      <c r="V11" s="226">
        <v>1.693730305290686E-3</v>
      </c>
      <c r="W11" s="226">
        <v>1.70367222941803E-3</v>
      </c>
      <c r="X11" s="226">
        <v>1.3015267674630099E-3</v>
      </c>
      <c r="Y11" s="226">
        <v>0</v>
      </c>
      <c r="DA11" s="69" t="s">
        <v>1445</v>
      </c>
    </row>
    <row r="12" spans="1:105" ht="12" customHeight="1" x14ac:dyDescent="0.25">
      <c r="A12" s="37" t="s">
        <v>35</v>
      </c>
      <c r="B12" s="226">
        <v>1.045823211276744</v>
      </c>
      <c r="C12" s="226">
        <v>0.84325299265600939</v>
      </c>
      <c r="D12" s="226">
        <v>0.83804101713555035</v>
      </c>
      <c r="E12" s="226">
        <v>0.82795166923916286</v>
      </c>
      <c r="F12" s="226">
        <v>0.97391900962743105</v>
      </c>
      <c r="G12" s="226">
        <v>0.93146000022160957</v>
      </c>
      <c r="H12" s="226">
        <v>0.99494248104933836</v>
      </c>
      <c r="I12" s="226">
        <v>1.017648775140563</v>
      </c>
      <c r="J12" s="226">
        <v>1.1114380293177959</v>
      </c>
      <c r="K12" s="226">
        <v>0.77174517833453926</v>
      </c>
      <c r="L12" s="226">
        <v>0.78168052157490608</v>
      </c>
      <c r="M12" s="226">
        <v>0.77535057580373457</v>
      </c>
      <c r="N12" s="226">
        <v>0.68826072546553652</v>
      </c>
      <c r="O12" s="226">
        <v>0.62862700054092624</v>
      </c>
      <c r="P12" s="226">
        <v>0.68180175549905586</v>
      </c>
      <c r="Q12" s="226">
        <v>0.69209153361672504</v>
      </c>
      <c r="R12" s="226">
        <v>0.74881021090839772</v>
      </c>
      <c r="S12" s="226">
        <v>0.85386661273899833</v>
      </c>
      <c r="T12" s="226">
        <v>0.81070432054717467</v>
      </c>
      <c r="U12" s="226">
        <v>0.82811578412645381</v>
      </c>
      <c r="V12" s="226">
        <v>0.83705525939574621</v>
      </c>
      <c r="W12" s="226">
        <v>0.83686636334540299</v>
      </c>
      <c r="X12" s="226">
        <v>0.58434341132950784</v>
      </c>
      <c r="Y12" s="226">
        <v>0.46848186816613152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2.9013932167983691E-3</v>
      </c>
      <c r="C14" s="226">
        <v>4.504596426067679E-3</v>
      </c>
      <c r="D14" s="226">
        <v>9.3892320820490732E-3</v>
      </c>
      <c r="E14" s="226">
        <v>1.488653083219048E-2</v>
      </c>
      <c r="F14" s="226">
        <v>2.3903526741831719E-2</v>
      </c>
      <c r="G14" s="226">
        <v>3.1264149458759077E-2</v>
      </c>
      <c r="H14" s="226">
        <v>4.5581511154463183E-2</v>
      </c>
      <c r="I14" s="226">
        <v>1.106114073999556E-2</v>
      </c>
      <c r="J14" s="226">
        <v>2.4559046444556459E-2</v>
      </c>
      <c r="K14" s="226">
        <v>3.5311692705503432E-2</v>
      </c>
      <c r="L14" s="226">
        <v>5.9060045811645569E-2</v>
      </c>
      <c r="M14" s="226">
        <v>0.1093738007489289</v>
      </c>
      <c r="N14" s="226">
        <v>0.1183089114394298</v>
      </c>
      <c r="O14" s="226">
        <v>0.1442858655165864</v>
      </c>
      <c r="P14" s="226">
        <v>0.20082996797847599</v>
      </c>
      <c r="Q14" s="226">
        <v>0.2408410887814719</v>
      </c>
      <c r="R14" s="226">
        <v>0.33360445127061211</v>
      </c>
      <c r="S14" s="226">
        <v>0.41795767566385161</v>
      </c>
      <c r="T14" s="226">
        <v>0.51418056942745716</v>
      </c>
      <c r="U14" s="226">
        <v>0.64129093477618149</v>
      </c>
      <c r="V14" s="226">
        <v>0.81526032142165117</v>
      </c>
      <c r="W14" s="226">
        <v>0.95607759715836371</v>
      </c>
      <c r="X14" s="226">
        <v>1.2922662481554721</v>
      </c>
      <c r="Y14" s="226">
        <v>1.566309386129525</v>
      </c>
      <c r="DA14" s="69" t="s">
        <v>1448</v>
      </c>
    </row>
    <row r="15" spans="1:105" ht="12" customHeight="1" x14ac:dyDescent="0.25">
      <c r="A15" s="37" t="s">
        <v>40</v>
      </c>
      <c r="B15" s="226">
        <v>0.2332023074442913</v>
      </c>
      <c r="C15" s="226">
        <v>0.25690505918813</v>
      </c>
      <c r="D15" s="226">
        <v>0.2272592709899687</v>
      </c>
      <c r="E15" s="226">
        <v>0.31038281623238362</v>
      </c>
      <c r="F15" s="226">
        <v>0.35118403258330949</v>
      </c>
      <c r="G15" s="226">
        <v>0.43585759696184689</v>
      </c>
      <c r="H15" s="226">
        <v>0.41150489984855282</v>
      </c>
      <c r="I15" s="226">
        <v>0.48801946953848618</v>
      </c>
      <c r="J15" s="226">
        <v>0.50925308894740196</v>
      </c>
      <c r="K15" s="226">
        <v>0.30944221204810451</v>
      </c>
      <c r="L15" s="226">
        <v>0.27946562373700001</v>
      </c>
      <c r="M15" s="226">
        <v>0.45004792211437838</v>
      </c>
      <c r="N15" s="226">
        <v>0.32790033954676467</v>
      </c>
      <c r="O15" s="226">
        <v>0.27080954399465768</v>
      </c>
      <c r="P15" s="226">
        <v>0.36555718869916981</v>
      </c>
      <c r="Q15" s="226">
        <v>0.34991170523451109</v>
      </c>
      <c r="R15" s="226">
        <v>0.38224771744052438</v>
      </c>
      <c r="S15" s="226">
        <v>0.43674629242347718</v>
      </c>
      <c r="T15" s="226">
        <v>0.47112676227512901</v>
      </c>
      <c r="U15" s="226">
        <v>0.47047386407724512</v>
      </c>
      <c r="V15" s="226">
        <v>0.46448053513805071</v>
      </c>
      <c r="W15" s="226">
        <v>0.55209052053781993</v>
      </c>
      <c r="X15" s="226">
        <v>0.46893395800512799</v>
      </c>
      <c r="Y15" s="226">
        <v>0.33983109559462832</v>
      </c>
      <c r="DA15" s="69" t="s">
        <v>1449</v>
      </c>
    </row>
    <row r="16" spans="1:105" ht="12" customHeight="1" x14ac:dyDescent="0.25">
      <c r="A16" s="57" t="s">
        <v>1450</v>
      </c>
      <c r="B16" s="261">
        <v>9.2287175505872501</v>
      </c>
      <c r="C16" s="261">
        <v>8.611432334296957</v>
      </c>
      <c r="D16" s="261">
        <v>8.1975690062106779</v>
      </c>
      <c r="E16" s="261">
        <v>9.6259909677442863</v>
      </c>
      <c r="F16" s="261">
        <v>10.982237765201001</v>
      </c>
      <c r="G16" s="261">
        <v>12.13044525771663</v>
      </c>
      <c r="H16" s="261">
        <v>12.10038053641397</v>
      </c>
      <c r="I16" s="261">
        <v>13.083887162524</v>
      </c>
      <c r="J16" s="261">
        <v>14.14953562894466</v>
      </c>
      <c r="K16" s="261">
        <v>9.0424133548500887</v>
      </c>
      <c r="L16" s="261">
        <v>8.7459315125816879</v>
      </c>
      <c r="M16" s="261">
        <v>11.413353943810391</v>
      </c>
      <c r="N16" s="261">
        <v>8.9897018260921371</v>
      </c>
      <c r="O16" s="261">
        <v>8.0818357877816087</v>
      </c>
      <c r="P16" s="261">
        <v>10.033428302117869</v>
      </c>
      <c r="Q16" s="261">
        <v>10.03140819508754</v>
      </c>
      <c r="R16" s="261">
        <v>11.22486897996491</v>
      </c>
      <c r="S16" s="261">
        <v>12.861065019092891</v>
      </c>
      <c r="T16" s="261">
        <v>13.31864726450458</v>
      </c>
      <c r="U16" s="261">
        <v>14.04080420273274</v>
      </c>
      <c r="V16" s="261">
        <v>14.744389312494439</v>
      </c>
      <c r="W16" s="261">
        <v>16.622241181069921</v>
      </c>
      <c r="X16" s="261">
        <v>14.816892303369981</v>
      </c>
      <c r="Y16" s="261">
        <v>12.919632448071489</v>
      </c>
      <c r="DA16" s="70" t="s">
        <v>1451</v>
      </c>
    </row>
    <row r="17" spans="1:105" ht="12" customHeight="1" x14ac:dyDescent="0.25">
      <c r="A17" s="57" t="s">
        <v>1452</v>
      </c>
      <c r="B17" s="261">
        <v>175.7887971824955</v>
      </c>
      <c r="C17" s="261">
        <v>148.64223176519701</v>
      </c>
      <c r="D17" s="261">
        <v>145.68798034050781</v>
      </c>
      <c r="E17" s="261">
        <v>148.20469182614801</v>
      </c>
      <c r="F17" s="261">
        <v>176.34713121012419</v>
      </c>
      <c r="G17" s="261">
        <v>178.37077611985021</v>
      </c>
      <c r="H17" s="261">
        <v>186.72316143226979</v>
      </c>
      <c r="I17" s="261">
        <v>193.9141087971413</v>
      </c>
      <c r="J17" s="261">
        <v>210.4338699743054</v>
      </c>
      <c r="K17" s="261">
        <v>148.8402254186407</v>
      </c>
      <c r="L17" s="261">
        <v>148.45645812177241</v>
      </c>
      <c r="M17" s="261">
        <v>163.14221269903331</v>
      </c>
      <c r="N17" s="261">
        <v>143.64819441205711</v>
      </c>
      <c r="O17" s="261">
        <v>130.38787207062089</v>
      </c>
      <c r="P17" s="261">
        <v>151.00692374058141</v>
      </c>
      <c r="Q17" s="261">
        <v>155.6644808654427</v>
      </c>
      <c r="R17" s="261">
        <v>174.67073790563069</v>
      </c>
      <c r="S17" s="261">
        <v>198.68935081817889</v>
      </c>
      <c r="T17" s="261">
        <v>203.63028430392899</v>
      </c>
      <c r="U17" s="261">
        <v>210.01995946041649</v>
      </c>
      <c r="V17" s="261">
        <v>221.21265898893839</v>
      </c>
      <c r="W17" s="261">
        <v>233.42506550009821</v>
      </c>
      <c r="X17" s="261">
        <v>200.05454892563191</v>
      </c>
      <c r="Y17" s="261">
        <v>179.39040732801351</v>
      </c>
      <c r="DA17" s="70" t="s">
        <v>1453</v>
      </c>
    </row>
    <row r="18" spans="1:105" ht="12" customHeight="1" x14ac:dyDescent="0.25">
      <c r="A18" s="18" t="s">
        <v>28</v>
      </c>
      <c r="B18" s="230">
        <v>40.390033364808048</v>
      </c>
      <c r="C18" s="230">
        <v>35.520649091874823</v>
      </c>
      <c r="D18" s="230">
        <v>32.099870739679247</v>
      </c>
      <c r="E18" s="230">
        <v>25.35277966932091</v>
      </c>
      <c r="F18" s="230">
        <v>28.213918409860629</v>
      </c>
      <c r="G18" s="230">
        <v>25.75200146510284</v>
      </c>
      <c r="H18" s="230">
        <v>30.300420376407612</v>
      </c>
      <c r="I18" s="230">
        <v>38.818539066013372</v>
      </c>
      <c r="J18" s="230">
        <v>39.73702140073636</v>
      </c>
      <c r="K18" s="230">
        <v>23.876803057638298</v>
      </c>
      <c r="L18" s="230">
        <v>25.278961017656389</v>
      </c>
      <c r="M18" s="230">
        <v>35.69062013031165</v>
      </c>
      <c r="N18" s="230">
        <v>31.212822988330782</v>
      </c>
      <c r="O18" s="230">
        <v>22.437551597782921</v>
      </c>
      <c r="P18" s="230">
        <v>24.05689419588888</v>
      </c>
      <c r="Q18" s="230">
        <v>22.132017977781651</v>
      </c>
      <c r="R18" s="230">
        <v>24.00291606097403</v>
      </c>
      <c r="S18" s="230">
        <v>32.074980574720207</v>
      </c>
      <c r="T18" s="230">
        <v>31.205299462932661</v>
      </c>
      <c r="U18" s="230">
        <v>32.995333708161688</v>
      </c>
      <c r="V18" s="230">
        <v>28.277680674407971</v>
      </c>
      <c r="W18" s="230">
        <v>31.664479871432501</v>
      </c>
      <c r="X18" s="230">
        <v>29.28555428752782</v>
      </c>
      <c r="Y18" s="230">
        <v>23.211778793358071</v>
      </c>
      <c r="DA18" s="71" t="s">
        <v>1454</v>
      </c>
    </row>
    <row r="19" spans="1:105" ht="12" customHeight="1" x14ac:dyDescent="0.25">
      <c r="A19" s="18" t="s">
        <v>31</v>
      </c>
      <c r="B19" s="230">
        <v>0.38917529636448239</v>
      </c>
      <c r="C19" s="230">
        <v>0.31313961761581499</v>
      </c>
      <c r="D19" s="230">
        <v>0.48823758971862558</v>
      </c>
      <c r="E19" s="230">
        <v>0.33748738504751408</v>
      </c>
      <c r="F19" s="230">
        <v>0.18772757725624359</v>
      </c>
      <c r="G19" s="230">
        <v>0.19173925268522221</v>
      </c>
      <c r="H19" s="230">
        <v>0.2058969845189795</v>
      </c>
      <c r="I19" s="230">
        <v>0.19957895983590751</v>
      </c>
      <c r="J19" s="230">
        <v>0.41004266787302379</v>
      </c>
      <c r="K19" s="230">
        <v>0.17535920314465869</v>
      </c>
      <c r="L19" s="230">
        <v>0.16241212549588899</v>
      </c>
      <c r="M19" s="230">
        <v>0.18747342023273411</v>
      </c>
      <c r="N19" s="230">
        <v>0.16053561297393801</v>
      </c>
      <c r="O19" s="230">
        <v>0.1580963018994444</v>
      </c>
      <c r="P19" s="230">
        <v>0.17135992562585831</v>
      </c>
      <c r="Q19" s="230">
        <v>0.32851789117735258</v>
      </c>
      <c r="R19" s="230">
        <v>0.34499900263014532</v>
      </c>
      <c r="S19" s="230">
        <v>0.38757374380495541</v>
      </c>
      <c r="T19" s="230">
        <v>0.37930386819127482</v>
      </c>
      <c r="U19" s="230">
        <v>0.39801973310233291</v>
      </c>
      <c r="V19" s="230">
        <v>0.42479394285980487</v>
      </c>
      <c r="W19" s="230">
        <v>0.45153137793348608</v>
      </c>
      <c r="X19" s="230">
        <v>0.40194472567362433</v>
      </c>
      <c r="Y19" s="230">
        <v>0.84359918372104248</v>
      </c>
      <c r="DA19" s="71" t="s">
        <v>1455</v>
      </c>
    </row>
    <row r="20" spans="1:105" ht="12" customHeight="1" x14ac:dyDescent="0.25">
      <c r="A20" s="18" t="s">
        <v>159</v>
      </c>
      <c r="B20" s="295">
        <v>2.858222583636453</v>
      </c>
      <c r="C20" s="295">
        <v>2.197745681978124</v>
      </c>
      <c r="D20" s="295">
        <v>2.7429034042945362</v>
      </c>
      <c r="E20" s="295">
        <v>0.7901919764981522</v>
      </c>
      <c r="F20" s="295">
        <v>0.87837140641680778</v>
      </c>
      <c r="G20" s="295">
        <v>0.89666933923658743</v>
      </c>
      <c r="H20" s="295">
        <v>0.38124879839991521</v>
      </c>
      <c r="I20" s="295">
        <v>0.18456147206026349</v>
      </c>
      <c r="J20" s="295">
        <v>0.19876152299435021</v>
      </c>
      <c r="K20" s="295">
        <v>0.34068960992714981</v>
      </c>
      <c r="L20" s="295">
        <v>0.15795807069978621</v>
      </c>
      <c r="M20" s="295">
        <v>0.18223656532605509</v>
      </c>
      <c r="N20" s="295">
        <v>0</v>
      </c>
      <c r="O20" s="295">
        <v>0</v>
      </c>
      <c r="P20" s="295">
        <v>0</v>
      </c>
      <c r="Q20" s="295">
        <v>0.31936274902575379</v>
      </c>
      <c r="R20" s="295">
        <v>1.006700052602205</v>
      </c>
      <c r="S20" s="295">
        <v>0</v>
      </c>
      <c r="T20" s="295">
        <v>0</v>
      </c>
      <c r="U20" s="295">
        <v>0</v>
      </c>
      <c r="V20" s="295">
        <v>0.20717612955166709</v>
      </c>
      <c r="W20" s="295">
        <v>0.22124357447191439</v>
      </c>
      <c r="X20" s="295">
        <v>0.19692244204389209</v>
      </c>
      <c r="Y20" s="295">
        <v>0</v>
      </c>
      <c r="DA20" s="122" t="s">
        <v>1456</v>
      </c>
    </row>
    <row r="21" spans="1:105" ht="12" customHeight="1" x14ac:dyDescent="0.25">
      <c r="A21" s="18" t="s">
        <v>32</v>
      </c>
      <c r="B21" s="295">
        <v>15.823198112629839</v>
      </c>
      <c r="C21" s="295">
        <v>9.212050462296741</v>
      </c>
      <c r="D21" s="295">
        <v>6.4066285467013238</v>
      </c>
      <c r="E21" s="295">
        <v>6.8770123057625092</v>
      </c>
      <c r="F21" s="295">
        <v>9.4835655332072637</v>
      </c>
      <c r="G21" s="295">
        <v>8.0662972409082023</v>
      </c>
      <c r="H21" s="295">
        <v>5.8786073178818627</v>
      </c>
      <c r="I21" s="295">
        <v>7.6059458455172484</v>
      </c>
      <c r="J21" s="295">
        <v>4.6441188706808152</v>
      </c>
      <c r="K21" s="295">
        <v>3.9719990536621999</v>
      </c>
      <c r="L21" s="295">
        <v>1.908052286149065</v>
      </c>
      <c r="M21" s="295">
        <v>1.8582372807046921</v>
      </c>
      <c r="N21" s="295">
        <v>1.3032451796067059</v>
      </c>
      <c r="O21" s="295">
        <v>1.1398474394035569</v>
      </c>
      <c r="P21" s="295">
        <v>0.77266186239502077</v>
      </c>
      <c r="Q21" s="295">
        <v>0.74067398298116727</v>
      </c>
      <c r="R21" s="295">
        <v>0.77783217372672531</v>
      </c>
      <c r="S21" s="295">
        <v>0.69905987925268942</v>
      </c>
      <c r="T21" s="295">
        <v>2.2234629702435069</v>
      </c>
      <c r="U21" s="295">
        <v>0.71790112465081535</v>
      </c>
      <c r="V21" s="295">
        <v>1.9155268721609371</v>
      </c>
      <c r="W21" s="295">
        <v>1.832438399331433</v>
      </c>
      <c r="X21" s="295">
        <v>0.72498056405250899</v>
      </c>
      <c r="Y21" s="295">
        <v>1.331363735280136</v>
      </c>
      <c r="DA21" s="122" t="s">
        <v>1457</v>
      </c>
    </row>
    <row r="22" spans="1:105" ht="12" customHeight="1" x14ac:dyDescent="0.25">
      <c r="A22" s="18" t="s">
        <v>33</v>
      </c>
      <c r="B22" s="295">
        <v>0.99136408165478984</v>
      </c>
      <c r="C22" s="295">
        <v>1.085132597636246</v>
      </c>
      <c r="D22" s="295">
        <v>1.1774681962676521</v>
      </c>
      <c r="E22" s="295">
        <v>0.480213787655627</v>
      </c>
      <c r="F22" s="295">
        <v>0.56116613660745984</v>
      </c>
      <c r="G22" s="295">
        <v>0.56959389084680412</v>
      </c>
      <c r="H22" s="295">
        <v>1.1702291148713651</v>
      </c>
      <c r="I22" s="295">
        <v>1.081302135419443</v>
      </c>
      <c r="J22" s="295">
        <v>2.0521086685023251</v>
      </c>
      <c r="K22" s="295">
        <v>2.4566518029647861</v>
      </c>
      <c r="L22" s="295">
        <v>4.0065848776279731</v>
      </c>
      <c r="M22" s="295">
        <v>2.9132438141488639</v>
      </c>
      <c r="N22" s="295">
        <v>1.790787809537846</v>
      </c>
      <c r="O22" s="295">
        <v>1.2660090733828859</v>
      </c>
      <c r="P22" s="295">
        <v>1.338416487538773</v>
      </c>
      <c r="Q22" s="295">
        <v>1.3007370567171801</v>
      </c>
      <c r="R22" s="295">
        <v>0.27019565871567047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1458</v>
      </c>
    </row>
    <row r="23" spans="1:105" ht="12" customHeight="1" x14ac:dyDescent="0.25">
      <c r="A23" s="18" t="s">
        <v>35</v>
      </c>
      <c r="B23" s="295">
        <v>104.5106079416027</v>
      </c>
      <c r="C23" s="295">
        <v>87.82577624970547</v>
      </c>
      <c r="D23" s="295">
        <v>91.724416416859498</v>
      </c>
      <c r="E23" s="295">
        <v>101.1570564916927</v>
      </c>
      <c r="F23" s="295">
        <v>112.4905038944991</v>
      </c>
      <c r="G23" s="295">
        <v>111.7016692266247</v>
      </c>
      <c r="H23" s="295">
        <v>117.253335845518</v>
      </c>
      <c r="I23" s="295">
        <v>114.39702863996381</v>
      </c>
      <c r="J23" s="295">
        <v>126.24144178594381</v>
      </c>
      <c r="K23" s="295">
        <v>79.643116845718993</v>
      </c>
      <c r="L23" s="295">
        <v>81.922168787649426</v>
      </c>
      <c r="M23" s="295">
        <v>84.833868444183139</v>
      </c>
      <c r="N23" s="295">
        <v>71.859722256707954</v>
      </c>
      <c r="O23" s="295">
        <v>70.461427905196771</v>
      </c>
      <c r="P23" s="295">
        <v>78.079923722106045</v>
      </c>
      <c r="Q23" s="295">
        <v>79.114467315345834</v>
      </c>
      <c r="R23" s="295">
        <v>86.152236090434471</v>
      </c>
      <c r="S23" s="295">
        <v>98.647230860953997</v>
      </c>
      <c r="T23" s="295">
        <v>90.735538503120907</v>
      </c>
      <c r="U23" s="295">
        <v>96.165329402762438</v>
      </c>
      <c r="V23" s="295">
        <v>102.388124201813</v>
      </c>
      <c r="W23" s="295">
        <v>108.677774037026</v>
      </c>
      <c r="X23" s="295">
        <v>88.4118056024042</v>
      </c>
      <c r="Y23" s="295">
        <v>83.302262540933796</v>
      </c>
      <c r="DA23" s="122" t="s">
        <v>1459</v>
      </c>
    </row>
    <row r="24" spans="1:105" ht="12" customHeight="1" x14ac:dyDescent="0.25">
      <c r="A24" s="18" t="s">
        <v>38</v>
      </c>
      <c r="B24" s="295">
        <v>10.82619580179921</v>
      </c>
      <c r="C24" s="295">
        <v>12.487738064089831</v>
      </c>
      <c r="D24" s="295">
        <v>11.0484554469869</v>
      </c>
      <c r="E24" s="295">
        <v>13.20995021017054</v>
      </c>
      <c r="F24" s="295">
        <v>24.53187825227679</v>
      </c>
      <c r="G24" s="295">
        <v>31.192805704445831</v>
      </c>
      <c r="H24" s="295">
        <v>31.533422994672051</v>
      </c>
      <c r="I24" s="295">
        <v>31.627152678331289</v>
      </c>
      <c r="J24" s="295">
        <v>37.150375057574657</v>
      </c>
      <c r="K24" s="295">
        <v>38.375605845584573</v>
      </c>
      <c r="L24" s="295">
        <v>35.020320956493897</v>
      </c>
      <c r="M24" s="295">
        <v>37.476533044126107</v>
      </c>
      <c r="N24" s="295">
        <v>37.321080564899837</v>
      </c>
      <c r="O24" s="295">
        <v>34.924939752955297</v>
      </c>
      <c r="P24" s="295">
        <v>46.587667547026882</v>
      </c>
      <c r="Q24" s="295">
        <v>51.728703892413733</v>
      </c>
      <c r="R24" s="295">
        <v>62.11585886654742</v>
      </c>
      <c r="S24" s="295">
        <v>66.880505759447075</v>
      </c>
      <c r="T24" s="295">
        <v>79.086679499440635</v>
      </c>
      <c r="U24" s="295">
        <v>79.743375491739229</v>
      </c>
      <c r="V24" s="295">
        <v>87.999357168144954</v>
      </c>
      <c r="W24" s="295">
        <v>90.57759823990294</v>
      </c>
      <c r="X24" s="295">
        <v>81.033341303929816</v>
      </c>
      <c r="Y24" s="295">
        <v>70.701403074720488</v>
      </c>
      <c r="DA24" s="122" t="s">
        <v>1460</v>
      </c>
    </row>
    <row r="25" spans="1:105" ht="12" customHeight="1" x14ac:dyDescent="0.25">
      <c r="A25" s="57" t="s">
        <v>1461</v>
      </c>
      <c r="B25" s="261">
        <v>119.2066384035876</v>
      </c>
      <c r="C25" s="261">
        <v>100.7978953012629</v>
      </c>
      <c r="D25" s="261">
        <v>98.794545901411126</v>
      </c>
      <c r="E25" s="261">
        <v>100.5011888777745</v>
      </c>
      <c r="F25" s="261">
        <v>119.5852582224084</v>
      </c>
      <c r="G25" s="261">
        <v>120.95754081878189</v>
      </c>
      <c r="H25" s="261">
        <v>126.6214954717704</v>
      </c>
      <c r="I25" s="261">
        <v>131.49785093948279</v>
      </c>
      <c r="J25" s="261">
        <v>142.70030086076781</v>
      </c>
      <c r="K25" s="261">
        <v>100.932159590174</v>
      </c>
      <c r="L25" s="261">
        <v>100.67191769693549</v>
      </c>
      <c r="M25" s="261">
        <v>110.6306833500046</v>
      </c>
      <c r="N25" s="261">
        <v>97.411317689540937</v>
      </c>
      <c r="O25" s="261">
        <v>88.419172138709428</v>
      </c>
      <c r="P25" s="261">
        <v>102.4014501680322</v>
      </c>
      <c r="Q25" s="261">
        <v>105.5598523923275</v>
      </c>
      <c r="R25" s="261">
        <v>118.4484553448991</v>
      </c>
      <c r="S25" s="261">
        <v>134.7360581404827</v>
      </c>
      <c r="T25" s="261">
        <v>138.0866247343283</v>
      </c>
      <c r="U25" s="261">
        <v>142.41961812243969</v>
      </c>
      <c r="V25" s="261">
        <v>150.0096585962439</v>
      </c>
      <c r="W25" s="261">
        <v>158.29118705736721</v>
      </c>
      <c r="X25" s="261">
        <v>135.6618320222816</v>
      </c>
      <c r="Y25" s="261">
        <v>121.6489774215954</v>
      </c>
      <c r="DA25" s="70" t="s">
        <v>1462</v>
      </c>
    </row>
    <row r="26" spans="1:105" ht="12" customHeight="1" x14ac:dyDescent="0.25">
      <c r="A26" s="18" t="s">
        <v>28</v>
      </c>
      <c r="B26" s="230">
        <v>27.389459280667701</v>
      </c>
      <c r="C26" s="230">
        <v>24.08741193990878</v>
      </c>
      <c r="D26" s="230">
        <v>21.767699338054751</v>
      </c>
      <c r="E26" s="230">
        <v>17.192333567360631</v>
      </c>
      <c r="F26" s="230">
        <v>19.13254100226294</v>
      </c>
      <c r="G26" s="230">
        <v>17.463055530394499</v>
      </c>
      <c r="H26" s="230">
        <v>20.547448490345531</v>
      </c>
      <c r="I26" s="230">
        <v>26.32379095804281</v>
      </c>
      <c r="J26" s="230">
        <v>26.9466360614298</v>
      </c>
      <c r="K26" s="230">
        <v>16.191438100408071</v>
      </c>
      <c r="L26" s="230">
        <v>17.142275352858611</v>
      </c>
      <c r="M26" s="230">
        <v>24.20267341528589</v>
      </c>
      <c r="N26" s="230">
        <v>21.166170786539968</v>
      </c>
      <c r="O26" s="230">
        <v>15.21544684785572</v>
      </c>
      <c r="P26" s="230">
        <v>16.313562260429709</v>
      </c>
      <c r="Q26" s="230">
        <v>15.008257104576341</v>
      </c>
      <c r="R26" s="230">
        <v>16.27695838058284</v>
      </c>
      <c r="S26" s="230">
        <v>21.750820714720199</v>
      </c>
      <c r="T26" s="230">
        <v>21.161068901857728</v>
      </c>
      <c r="U26" s="230">
        <v>22.37493445200159</v>
      </c>
      <c r="V26" s="230">
        <v>19.175779737242159</v>
      </c>
      <c r="W26" s="230">
        <v>21.472450251496451</v>
      </c>
      <c r="X26" s="230">
        <v>19.859243230259679</v>
      </c>
      <c r="Y26" s="230">
        <v>15.740469049636509</v>
      </c>
      <c r="DA26" s="71" t="s">
        <v>1463</v>
      </c>
    </row>
    <row r="27" spans="1:105" ht="12" customHeight="1" x14ac:dyDescent="0.25">
      <c r="A27" s="18" t="s">
        <v>31</v>
      </c>
      <c r="B27" s="295">
        <v>0.26390918859958779</v>
      </c>
      <c r="C27" s="295">
        <v>0.21234755436783431</v>
      </c>
      <c r="D27" s="295">
        <v>0.33108572756320598</v>
      </c>
      <c r="E27" s="295">
        <v>0.22885836481016331</v>
      </c>
      <c r="F27" s="295">
        <v>0.1273026141542708</v>
      </c>
      <c r="G27" s="295">
        <v>0.13002302836677801</v>
      </c>
      <c r="H27" s="295">
        <v>0.13962372901648781</v>
      </c>
      <c r="I27" s="295">
        <v>0.1353393235487261</v>
      </c>
      <c r="J27" s="295">
        <v>0.27805985832212748</v>
      </c>
      <c r="K27" s="295">
        <v>0.1189153202880448</v>
      </c>
      <c r="L27" s="295">
        <v>0.1101355935455164</v>
      </c>
      <c r="M27" s="295">
        <v>0.12713026412466241</v>
      </c>
      <c r="N27" s="295">
        <v>0.1088630849826881</v>
      </c>
      <c r="O27" s="295">
        <v>0.1072089290986294</v>
      </c>
      <c r="P27" s="295">
        <v>0.11620331339852551</v>
      </c>
      <c r="Q27" s="295">
        <v>0.22277593390682471</v>
      </c>
      <c r="R27" s="295">
        <v>0.2339521745144823</v>
      </c>
      <c r="S27" s="295">
        <v>0.26282313704278892</v>
      </c>
      <c r="T27" s="295">
        <v>0.25721513421369369</v>
      </c>
      <c r="U27" s="295">
        <v>0.26990681523445142</v>
      </c>
      <c r="V27" s="295">
        <v>0.28806305495083862</v>
      </c>
      <c r="W27" s="295">
        <v>0.30619435686400243</v>
      </c>
      <c r="X27" s="295">
        <v>0.27256844770296962</v>
      </c>
      <c r="Y27" s="295">
        <v>0.5720650261176583</v>
      </c>
      <c r="DA27" s="122" t="s">
        <v>1464</v>
      </c>
    </row>
    <row r="28" spans="1:105" ht="12" customHeight="1" x14ac:dyDescent="0.25">
      <c r="A28" s="18" t="s">
        <v>159</v>
      </c>
      <c r="B28" s="295">
        <v>1.9382299183195411</v>
      </c>
      <c r="C28" s="295">
        <v>1.4903445442125141</v>
      </c>
      <c r="D28" s="295">
        <v>1.8600291914635569</v>
      </c>
      <c r="E28" s="295">
        <v>0.5358483061582221</v>
      </c>
      <c r="F28" s="295">
        <v>0.59564491200242198</v>
      </c>
      <c r="G28" s="295">
        <v>0.60805318315587997</v>
      </c>
      <c r="H28" s="295">
        <v>0.25853403846594231</v>
      </c>
      <c r="I28" s="295">
        <v>0.1251556015841063</v>
      </c>
      <c r="J28" s="295">
        <v>0.13478499984009901</v>
      </c>
      <c r="K28" s="295">
        <v>0.23102987101210529</v>
      </c>
      <c r="L28" s="295">
        <v>0.1071151911762028</v>
      </c>
      <c r="M28" s="295">
        <v>0.12357902605239519</v>
      </c>
      <c r="N28" s="295">
        <v>0</v>
      </c>
      <c r="O28" s="295">
        <v>0</v>
      </c>
      <c r="P28" s="295">
        <v>0</v>
      </c>
      <c r="Q28" s="295">
        <v>0.21656761041015679</v>
      </c>
      <c r="R28" s="295">
        <v>0.68266767322402155</v>
      </c>
      <c r="S28" s="295">
        <v>0</v>
      </c>
      <c r="T28" s="295">
        <v>0</v>
      </c>
      <c r="U28" s="295">
        <v>0</v>
      </c>
      <c r="V28" s="295">
        <v>0.14049114822534109</v>
      </c>
      <c r="W28" s="295">
        <v>0.15003062313357091</v>
      </c>
      <c r="X28" s="295">
        <v>0.13353787453194549</v>
      </c>
      <c r="Y28" s="295">
        <v>0</v>
      </c>
      <c r="DA28" s="122" t="s">
        <v>1465</v>
      </c>
    </row>
    <row r="29" spans="1:105" ht="12" customHeight="1" x14ac:dyDescent="0.25">
      <c r="A29" s="18" t="s">
        <v>32</v>
      </c>
      <c r="B29" s="295">
        <v>10.730093646652589</v>
      </c>
      <c r="C29" s="295">
        <v>6.2469143996393353</v>
      </c>
      <c r="D29" s="295">
        <v>4.3444898923785074</v>
      </c>
      <c r="E29" s="295">
        <v>4.6634685052141966</v>
      </c>
      <c r="F29" s="295">
        <v>6.4310353413484602</v>
      </c>
      <c r="G29" s="295">
        <v>5.4699514068269064</v>
      </c>
      <c r="H29" s="295">
        <v>3.9864259161630349</v>
      </c>
      <c r="I29" s="295">
        <v>5.1577759826331437</v>
      </c>
      <c r="J29" s="295">
        <v>3.14928941885753</v>
      </c>
      <c r="K29" s="295">
        <v>2.6935087020235371</v>
      </c>
      <c r="L29" s="295">
        <v>1.293896440362921</v>
      </c>
      <c r="M29" s="295">
        <v>1.2601156793800961</v>
      </c>
      <c r="N29" s="295">
        <v>0.88376210183242032</v>
      </c>
      <c r="O29" s="295">
        <v>0.77295813909673494</v>
      </c>
      <c r="P29" s="295">
        <v>0.52396071146186496</v>
      </c>
      <c r="Q29" s="295">
        <v>0.502268956152645</v>
      </c>
      <c r="R29" s="295">
        <v>0.52746682472522988</v>
      </c>
      <c r="S29" s="295">
        <v>0.4740494251292881</v>
      </c>
      <c r="T29" s="295">
        <v>1.507784059881933</v>
      </c>
      <c r="U29" s="295">
        <v>0.48682612969320838</v>
      </c>
      <c r="V29" s="295">
        <v>1.2989651380627449</v>
      </c>
      <c r="W29" s="295">
        <v>1.242620833449235</v>
      </c>
      <c r="X29" s="295">
        <v>0.49162686891199769</v>
      </c>
      <c r="Y29" s="295">
        <v>0.90282997505481843</v>
      </c>
      <c r="DA29" s="122" t="s">
        <v>1466</v>
      </c>
    </row>
    <row r="30" spans="1:105" ht="12" customHeight="1" x14ac:dyDescent="0.25">
      <c r="A30" s="18" t="s">
        <v>33</v>
      </c>
      <c r="B30" s="295">
        <v>0.67226798011161881</v>
      </c>
      <c r="C30" s="295">
        <v>0.73585468050093994</v>
      </c>
      <c r="D30" s="295">
        <v>0.79846968495088699</v>
      </c>
      <c r="E30" s="295">
        <v>0.32564459316513139</v>
      </c>
      <c r="F30" s="295">
        <v>0.38054034047150809</v>
      </c>
      <c r="G30" s="295">
        <v>0.38625540461817759</v>
      </c>
      <c r="H30" s="295">
        <v>0.7935606886313693</v>
      </c>
      <c r="I30" s="295">
        <v>0.73325715135394309</v>
      </c>
      <c r="J30" s="295">
        <v>1.391584560175734</v>
      </c>
      <c r="K30" s="295">
        <v>1.665915051773879</v>
      </c>
      <c r="L30" s="295">
        <v>2.716962186417641</v>
      </c>
      <c r="M30" s="295">
        <v>1.975541146539644</v>
      </c>
      <c r="N30" s="295">
        <v>1.2143765603419681</v>
      </c>
      <c r="O30" s="295">
        <v>0.85851139688805245</v>
      </c>
      <c r="P30" s="295">
        <v>0.90761261707592833</v>
      </c>
      <c r="Q30" s="295">
        <v>0.8820612829909722</v>
      </c>
      <c r="R30" s="295">
        <v>0.18322621636292419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1467</v>
      </c>
    </row>
    <row r="31" spans="1:105" ht="12" customHeight="1" x14ac:dyDescent="0.25">
      <c r="A31" s="18" t="s">
        <v>35</v>
      </c>
      <c r="B31" s="295">
        <v>70.871172963883893</v>
      </c>
      <c r="C31" s="295">
        <v>59.556784730964353</v>
      </c>
      <c r="D31" s="295">
        <v>62.200546996367187</v>
      </c>
      <c r="E31" s="295">
        <v>68.597048551722281</v>
      </c>
      <c r="F31" s="295">
        <v>76.282533565934244</v>
      </c>
      <c r="G31" s="295">
        <v>75.747605683608001</v>
      </c>
      <c r="H31" s="295">
        <v>79.512325198063948</v>
      </c>
      <c r="I31" s="295">
        <v>77.575394143984369</v>
      </c>
      <c r="J31" s="295">
        <v>85.607377396760938</v>
      </c>
      <c r="K31" s="295">
        <v>54.00792532476401</v>
      </c>
      <c r="L31" s="295">
        <v>55.553405611898881</v>
      </c>
      <c r="M31" s="295">
        <v>57.527899627782773</v>
      </c>
      <c r="N31" s="295">
        <v>48.729817053953973</v>
      </c>
      <c r="O31" s="295">
        <v>47.781599807952063</v>
      </c>
      <c r="P31" s="295">
        <v>52.947886229962911</v>
      </c>
      <c r="Q31" s="295">
        <v>53.649435282056707</v>
      </c>
      <c r="R31" s="295">
        <v>58.421916640291919</v>
      </c>
      <c r="S31" s="295">
        <v>66.895075040242332</v>
      </c>
      <c r="T31" s="295">
        <v>61.529964946898147</v>
      </c>
      <c r="U31" s="295">
        <v>65.212037586081749</v>
      </c>
      <c r="V31" s="295">
        <v>69.431865364413056</v>
      </c>
      <c r="W31" s="295">
        <v>73.697029161017497</v>
      </c>
      <c r="X31" s="295">
        <v>59.95418542009088</v>
      </c>
      <c r="Y31" s="295">
        <v>56.489280591690829</v>
      </c>
      <c r="DA31" s="122" t="s">
        <v>1468</v>
      </c>
    </row>
    <row r="32" spans="1:105" ht="12" customHeight="1" x14ac:dyDescent="0.25">
      <c r="A32" s="18" t="s">
        <v>38</v>
      </c>
      <c r="B32" s="295">
        <v>7.3415054253527066</v>
      </c>
      <c r="C32" s="295">
        <v>8.4682374516691112</v>
      </c>
      <c r="D32" s="295">
        <v>7.4922250706330198</v>
      </c>
      <c r="E32" s="295">
        <v>8.9579869893438335</v>
      </c>
      <c r="F32" s="295">
        <v>16.635660446234589</v>
      </c>
      <c r="G32" s="295">
        <v>21.152596581811679</v>
      </c>
      <c r="H32" s="295">
        <v>21.383577411084062</v>
      </c>
      <c r="I32" s="295">
        <v>21.447137778335719</v>
      </c>
      <c r="J32" s="295">
        <v>25.192568565381521</v>
      </c>
      <c r="K32" s="295">
        <v>26.023427219904381</v>
      </c>
      <c r="L32" s="295">
        <v>23.748127320675771</v>
      </c>
      <c r="M32" s="295">
        <v>25.413744190839139</v>
      </c>
      <c r="N32" s="295">
        <v>25.30832810188992</v>
      </c>
      <c r="O32" s="295">
        <v>23.683447017818221</v>
      </c>
      <c r="P32" s="295">
        <v>31.592225035703201</v>
      </c>
      <c r="Q32" s="295">
        <v>35.078486222233799</v>
      </c>
      <c r="R32" s="295">
        <v>42.122267435197692</v>
      </c>
      <c r="S32" s="295">
        <v>45.353289823348057</v>
      </c>
      <c r="T32" s="295">
        <v>53.630591691476823</v>
      </c>
      <c r="U32" s="295">
        <v>54.075913139428692</v>
      </c>
      <c r="V32" s="295">
        <v>59.674494153349741</v>
      </c>
      <c r="W32" s="295">
        <v>61.422861831406408</v>
      </c>
      <c r="X32" s="295">
        <v>54.950670180784137</v>
      </c>
      <c r="Y32" s="295">
        <v>47.944332779095582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22.556681211426049</v>
      </c>
      <c r="C33" s="261">
        <f t="shared" si="0"/>
        <v>22.074422467960751</v>
      </c>
      <c r="D33" s="261">
        <f t="shared" si="0"/>
        <v>21.105842673604855</v>
      </c>
      <c r="E33" s="261">
        <f t="shared" si="0"/>
        <v>23.13352866066008</v>
      </c>
      <c r="F33" s="261">
        <f t="shared" si="0"/>
        <v>26.88359127507136</v>
      </c>
      <c r="G33" s="261">
        <f t="shared" si="0"/>
        <v>26.994836624521568</v>
      </c>
      <c r="H33" s="261">
        <f t="shared" si="0"/>
        <v>31.676561756042354</v>
      </c>
      <c r="I33" s="261">
        <f t="shared" si="0"/>
        <v>30.191953242721109</v>
      </c>
      <c r="J33" s="261">
        <f t="shared" si="0"/>
        <v>28.390716624637871</v>
      </c>
      <c r="K33" s="261">
        <f t="shared" si="0"/>
        <v>18.617437383226374</v>
      </c>
      <c r="L33" s="261">
        <f t="shared" si="0"/>
        <v>18.98663708136084</v>
      </c>
      <c r="M33" s="261">
        <f t="shared" si="0"/>
        <v>22.254587903096201</v>
      </c>
      <c r="N33" s="261">
        <f t="shared" si="0"/>
        <v>18.512702798782691</v>
      </c>
      <c r="O33" s="261">
        <f t="shared" si="0"/>
        <v>16.428811541131481</v>
      </c>
      <c r="P33" s="261">
        <f t="shared" si="0"/>
        <v>19.335897955876248</v>
      </c>
      <c r="Q33" s="261">
        <f t="shared" si="0"/>
        <v>19.503675936953279</v>
      </c>
      <c r="R33" s="261">
        <f t="shared" si="0"/>
        <v>21.791813889558547</v>
      </c>
      <c r="S33" s="261">
        <f t="shared" si="0"/>
        <v>25.193252288646839</v>
      </c>
      <c r="T33" s="261">
        <f t="shared" si="0"/>
        <v>26.189570595091578</v>
      </c>
      <c r="U33" s="261">
        <f t="shared" si="0"/>
        <v>27.4057596409056</v>
      </c>
      <c r="V33" s="261">
        <f t="shared" si="0"/>
        <v>28.298764272500922</v>
      </c>
      <c r="W33" s="261">
        <f t="shared" si="0"/>
        <v>31.05908160134404</v>
      </c>
      <c r="X33" s="261">
        <f t="shared" si="0"/>
        <v>27.830150897339813</v>
      </c>
      <c r="Y33" s="261">
        <f t="shared" si="0"/>
        <v>24.765509767927316</v>
      </c>
      <c r="DA33" s="70"/>
    </row>
    <row r="34" spans="1:105" ht="12" customHeight="1" x14ac:dyDescent="0.25">
      <c r="A34" s="60" t="s">
        <v>1471</v>
      </c>
      <c r="B34" s="262">
        <v>11.2051324228594</v>
      </c>
      <c r="C34" s="262">
        <v>10.45564989147929</v>
      </c>
      <c r="D34" s="262">
        <v>9.9531539194493543</v>
      </c>
      <c r="E34" s="262">
        <v>11.687485601719359</v>
      </c>
      <c r="F34" s="262">
        <v>13.334185143695731</v>
      </c>
      <c r="G34" s="262">
        <v>14.72829184725806</v>
      </c>
      <c r="H34" s="262">
        <v>14.6917884889522</v>
      </c>
      <c r="I34" s="262">
        <v>15.88592211845322</v>
      </c>
      <c r="J34" s="262">
        <v>17.179789020003451</v>
      </c>
      <c r="K34" s="262">
        <v>10.978929467494661</v>
      </c>
      <c r="L34" s="262">
        <v>10.618953307710759</v>
      </c>
      <c r="M34" s="262">
        <v>13.85762882311009</v>
      </c>
      <c r="N34" s="262">
        <v>10.91492927930962</v>
      </c>
      <c r="O34" s="262">
        <v>9.8126353662361936</v>
      </c>
      <c r="P34" s="262">
        <v>12.18217939429103</v>
      </c>
      <c r="Q34" s="262">
        <v>12.179726662732291</v>
      </c>
      <c r="R34" s="262">
        <v>13.62877806805886</v>
      </c>
      <c r="S34" s="262">
        <v>15.615380560516821</v>
      </c>
      <c r="T34" s="262">
        <v>16.170958258727008</v>
      </c>
      <c r="U34" s="262">
        <v>17.047771757306599</v>
      </c>
      <c r="V34" s="262">
        <v>17.902036099282292</v>
      </c>
      <c r="W34" s="262">
        <v>20.182047243036841</v>
      </c>
      <c r="X34" s="262">
        <v>17.99006627350321</v>
      </c>
      <c r="Y34" s="262">
        <v>15.68649074389543</v>
      </c>
      <c r="DA34" s="72" t="s">
        <v>1472</v>
      </c>
    </row>
    <row r="35" spans="1:105" ht="12" customHeight="1" x14ac:dyDescent="0.25">
      <c r="A35" s="60" t="s">
        <v>1473</v>
      </c>
      <c r="B35" s="262">
        <v>11.35154878856665</v>
      </c>
      <c r="C35" s="262">
        <v>11.61877257648146</v>
      </c>
      <c r="D35" s="262">
        <v>11.1526887541555</v>
      </c>
      <c r="E35" s="262">
        <v>11.44604305894072</v>
      </c>
      <c r="F35" s="262">
        <v>13.54940613137563</v>
      </c>
      <c r="G35" s="262">
        <v>12.26654477726351</v>
      </c>
      <c r="H35" s="262">
        <v>16.984773267090151</v>
      </c>
      <c r="I35" s="262">
        <v>14.306031124267889</v>
      </c>
      <c r="J35" s="262">
        <v>11.210927604634421</v>
      </c>
      <c r="K35" s="262">
        <v>7.6385079157317151</v>
      </c>
      <c r="L35" s="262">
        <v>8.3676837736500804</v>
      </c>
      <c r="M35" s="262">
        <v>8.3969590799861109</v>
      </c>
      <c r="N35" s="262">
        <v>7.5977735194730709</v>
      </c>
      <c r="O35" s="262">
        <v>6.6161761748952888</v>
      </c>
      <c r="P35" s="262">
        <v>7.1537185615852206</v>
      </c>
      <c r="Q35" s="262">
        <v>7.3239492742209897</v>
      </c>
      <c r="R35" s="262">
        <v>8.163035821499685</v>
      </c>
      <c r="S35" s="262">
        <v>9.5778717281300185</v>
      </c>
      <c r="T35" s="262">
        <v>10.018612336364569</v>
      </c>
      <c r="U35" s="262">
        <v>10.357987883599</v>
      </c>
      <c r="V35" s="262">
        <v>10.39672817321863</v>
      </c>
      <c r="W35" s="262">
        <v>10.877034358307199</v>
      </c>
      <c r="X35" s="262">
        <v>9.8400846238366029</v>
      </c>
      <c r="Y35" s="262">
        <v>9.0790190240318864</v>
      </c>
      <c r="DA35" s="72" t="s">
        <v>1474</v>
      </c>
    </row>
    <row r="36" spans="1:105" ht="12" customHeight="1" x14ac:dyDescent="0.25">
      <c r="A36" s="64" t="s">
        <v>28</v>
      </c>
      <c r="B36" s="229">
        <v>0.69811673373338978</v>
      </c>
      <c r="C36" s="229">
        <v>0.50121375750794817</v>
      </c>
      <c r="D36" s="229">
        <v>0.46422171298380549</v>
      </c>
      <c r="E36" s="229">
        <v>0.36307758843129878</v>
      </c>
      <c r="F36" s="229">
        <v>0.4072479094269813</v>
      </c>
      <c r="G36" s="229">
        <v>0.41740968421399061</v>
      </c>
      <c r="H36" s="229">
        <v>0.36649729389222319</v>
      </c>
      <c r="I36" s="229">
        <v>0.58406463493921457</v>
      </c>
      <c r="J36" s="229">
        <v>0.8412227677366747</v>
      </c>
      <c r="K36" s="229">
        <v>0.52565955219168536</v>
      </c>
      <c r="L36" s="229">
        <v>0.50439135460903317</v>
      </c>
      <c r="M36" s="229">
        <v>0.78220396967198458</v>
      </c>
      <c r="N36" s="229">
        <v>0.66577202445027428</v>
      </c>
      <c r="O36" s="229">
        <v>0.49980572247126509</v>
      </c>
      <c r="P36" s="229">
        <v>0.57555695877833146</v>
      </c>
      <c r="Q36" s="229">
        <v>0.5333313420655148</v>
      </c>
      <c r="R36" s="229">
        <v>0.58250000605712327</v>
      </c>
      <c r="S36" s="229">
        <v>0.75398432737336951</v>
      </c>
      <c r="T36" s="229">
        <v>0.71778502184684145</v>
      </c>
      <c r="U36" s="229">
        <v>0.75628760956162588</v>
      </c>
      <c r="V36" s="229">
        <v>0.68192947008429472</v>
      </c>
      <c r="W36" s="229">
        <v>0.77057094884089694</v>
      </c>
      <c r="X36" s="229">
        <v>0.67334703190482192</v>
      </c>
      <c r="Y36" s="229">
        <v>0.51861920011361995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6.7266541796031391E-3</v>
      </c>
      <c r="C38" s="229">
        <v>4.4185533874640352E-3</v>
      </c>
      <c r="D38" s="229">
        <v>7.060791368299746E-3</v>
      </c>
      <c r="E38" s="229">
        <v>4.8331625757515482E-3</v>
      </c>
      <c r="F38" s="229">
        <v>2.7097144844892519E-3</v>
      </c>
      <c r="G38" s="229">
        <v>3.1078679854542901E-3</v>
      </c>
      <c r="H38" s="229">
        <v>2.4904171859453758E-3</v>
      </c>
      <c r="I38" s="229">
        <v>3.0028696371050411E-3</v>
      </c>
      <c r="J38" s="229">
        <v>8.6805003444944476E-3</v>
      </c>
      <c r="K38" s="229">
        <v>3.860619027396281E-3</v>
      </c>
      <c r="L38" s="229">
        <v>3.2406107168164952E-3</v>
      </c>
      <c r="M38" s="229">
        <v>4.1087112798437212E-3</v>
      </c>
      <c r="N38" s="229">
        <v>3.4242375348741338E-3</v>
      </c>
      <c r="O38" s="229">
        <v>3.521660375755744E-3</v>
      </c>
      <c r="P38" s="229">
        <v>4.0997560552332073E-3</v>
      </c>
      <c r="Q38" s="229">
        <v>7.9165346770476448E-3</v>
      </c>
      <c r="R38" s="229">
        <v>8.3723961126749083E-3</v>
      </c>
      <c r="S38" s="229">
        <v>9.1106689168402363E-3</v>
      </c>
      <c r="T38" s="229">
        <v>8.7247563715794254E-3</v>
      </c>
      <c r="U38" s="229">
        <v>9.1230291885746346E-3</v>
      </c>
      <c r="V38" s="229">
        <v>1.024410423488417E-2</v>
      </c>
      <c r="W38" s="229">
        <v>1.0988241832437309E-2</v>
      </c>
      <c r="X38" s="229">
        <v>9.241699349955515E-3</v>
      </c>
      <c r="Y38" s="229">
        <v>1.8848479376475019E-2</v>
      </c>
      <c r="DA38" s="73" t="s">
        <v>1477</v>
      </c>
    </row>
    <row r="39" spans="1:105" ht="12" customHeight="1" x14ac:dyDescent="0.25">
      <c r="A39" s="64" t="s">
        <v>159</v>
      </c>
      <c r="B39" s="229">
        <v>4.940260871658167E-2</v>
      </c>
      <c r="C39" s="229">
        <v>3.1011268078518759E-2</v>
      </c>
      <c r="D39" s="229">
        <v>3.9667303560719722E-2</v>
      </c>
      <c r="E39" s="229">
        <v>1.1316352722139029E-2</v>
      </c>
      <c r="F39" s="229">
        <v>1.267866851272466E-2</v>
      </c>
      <c r="G39" s="229">
        <v>1.4533956370043901E-2</v>
      </c>
      <c r="H39" s="229">
        <v>4.6113767128466666E-3</v>
      </c>
      <c r="I39" s="229">
        <v>2.7769161693439381E-3</v>
      </c>
      <c r="J39" s="229">
        <v>4.207731546022866E-3</v>
      </c>
      <c r="K39" s="229">
        <v>7.5004491748058748E-3</v>
      </c>
      <c r="L39" s="229">
        <v>3.1517389182271461E-3</v>
      </c>
      <c r="M39" s="229">
        <v>3.9939391441496811E-3</v>
      </c>
      <c r="N39" s="229">
        <v>0</v>
      </c>
      <c r="O39" s="229">
        <v>0</v>
      </c>
      <c r="P39" s="229">
        <v>0</v>
      </c>
      <c r="Q39" s="229">
        <v>7.6959165546778494E-3</v>
      </c>
      <c r="R39" s="229">
        <v>2.4430481081917942E-2</v>
      </c>
      <c r="S39" s="229">
        <v>0</v>
      </c>
      <c r="T39" s="229">
        <v>0</v>
      </c>
      <c r="U39" s="229">
        <v>0</v>
      </c>
      <c r="V39" s="229">
        <v>4.9961490783487486E-3</v>
      </c>
      <c r="W39" s="229">
        <v>5.3840729990826163E-3</v>
      </c>
      <c r="X39" s="229">
        <v>4.527732019816157E-3</v>
      </c>
      <c r="Y39" s="229">
        <v>0</v>
      </c>
      <c r="DA39" s="73" t="s">
        <v>1478</v>
      </c>
    </row>
    <row r="40" spans="1:105" ht="12" customHeight="1" x14ac:dyDescent="0.25">
      <c r="A40" s="64" t="s">
        <v>32</v>
      </c>
      <c r="B40" s="229">
        <v>0.27349418812885351</v>
      </c>
      <c r="C40" s="229">
        <v>0.1299865442947872</v>
      </c>
      <c r="D40" s="229">
        <v>9.2651341263013276E-2</v>
      </c>
      <c r="E40" s="229">
        <v>9.8485810082989539E-2</v>
      </c>
      <c r="F40" s="229">
        <v>0.1368885449091902</v>
      </c>
      <c r="G40" s="229">
        <v>0.1307452000834308</v>
      </c>
      <c r="H40" s="229">
        <v>7.1104415288450781E-2</v>
      </c>
      <c r="I40" s="229">
        <v>0.11443923678000729</v>
      </c>
      <c r="J40" s="229">
        <v>9.8314830663675343E-2</v>
      </c>
      <c r="K40" s="229">
        <v>8.7445510976224924E-2</v>
      </c>
      <c r="L40" s="229">
        <v>3.8071385790079987E-2</v>
      </c>
      <c r="M40" s="229">
        <v>4.0725562409749928E-2</v>
      </c>
      <c r="N40" s="229">
        <v>2.7798324486900859E-2</v>
      </c>
      <c r="O40" s="229">
        <v>2.5390572160930849E-2</v>
      </c>
      <c r="P40" s="229">
        <v>1.8485799042175479E-2</v>
      </c>
      <c r="Q40" s="229">
        <v>1.7848559935787239E-2</v>
      </c>
      <c r="R40" s="229">
        <v>1.8876341722658872E-2</v>
      </c>
      <c r="S40" s="229">
        <v>1.643275174007321E-2</v>
      </c>
      <c r="T40" s="229">
        <v>5.1144146800054163E-2</v>
      </c>
      <c r="U40" s="229">
        <v>1.6455045742709579E-2</v>
      </c>
      <c r="V40" s="229">
        <v>4.6193824730722297E-2</v>
      </c>
      <c r="W40" s="229">
        <v>4.4593304604988497E-2</v>
      </c>
      <c r="X40" s="229">
        <v>1.666908900547396E-2</v>
      </c>
      <c r="Y40" s="229">
        <v>2.974656968766393E-2</v>
      </c>
      <c r="DA40" s="73" t="s">
        <v>1479</v>
      </c>
    </row>
    <row r="41" spans="1:105" ht="12" customHeight="1" x14ac:dyDescent="0.25">
      <c r="A41" s="64" t="s">
        <v>33</v>
      </c>
      <c r="B41" s="229">
        <v>1.713511470452167E-2</v>
      </c>
      <c r="C41" s="229">
        <v>1.531175247526753E-2</v>
      </c>
      <c r="D41" s="229">
        <v>1.7028302309630511E-2</v>
      </c>
      <c r="E41" s="229">
        <v>6.8771498126672694E-3</v>
      </c>
      <c r="F41" s="229">
        <v>8.1000353320201165E-3</v>
      </c>
      <c r="G41" s="229">
        <v>9.2324476771550625E-3</v>
      </c>
      <c r="H41" s="229">
        <v>1.415445061508732E-2</v>
      </c>
      <c r="I41" s="229">
        <v>1.6269296892105059E-2</v>
      </c>
      <c r="J41" s="229">
        <v>4.344262536451611E-2</v>
      </c>
      <c r="K41" s="229">
        <v>5.4084396622111987E-2</v>
      </c>
      <c r="L41" s="229">
        <v>7.9943426961706504E-2</v>
      </c>
      <c r="M41" s="229">
        <v>6.3847332092565032E-2</v>
      </c>
      <c r="N41" s="229">
        <v>3.8197647991103527E-2</v>
      </c>
      <c r="O41" s="229">
        <v>2.8200874628399021E-2</v>
      </c>
      <c r="P41" s="229">
        <v>3.2021378856055167E-2</v>
      </c>
      <c r="Q41" s="229">
        <v>3.1344807365950619E-2</v>
      </c>
      <c r="R41" s="229">
        <v>6.5570771667356987E-3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1480</v>
      </c>
    </row>
    <row r="42" spans="1:105" ht="12" customHeight="1" x14ac:dyDescent="0.25">
      <c r="A42" s="64" t="s">
        <v>35</v>
      </c>
      <c r="B42" s="229">
        <v>1.8064011880775841</v>
      </c>
      <c r="C42" s="229">
        <v>1.2392647219455359</v>
      </c>
      <c r="D42" s="229">
        <v>1.3264996004747109</v>
      </c>
      <c r="E42" s="229">
        <v>1.4486719248483979</v>
      </c>
      <c r="F42" s="229">
        <v>1.6237206713340311</v>
      </c>
      <c r="G42" s="229">
        <v>1.810552804652648</v>
      </c>
      <c r="H42" s="229">
        <v>1.4182321483789659</v>
      </c>
      <c r="I42" s="229">
        <v>1.7212203338489309</v>
      </c>
      <c r="J42" s="229">
        <v>2.672499631798575</v>
      </c>
      <c r="K42" s="229">
        <v>1.753382353374894</v>
      </c>
      <c r="L42" s="229">
        <v>1.634593829170879</v>
      </c>
      <c r="M42" s="229">
        <v>1.8592388817395289</v>
      </c>
      <c r="N42" s="229">
        <v>1.5327736546344799</v>
      </c>
      <c r="O42" s="229">
        <v>1.569557388070526</v>
      </c>
      <c r="P42" s="229">
        <v>1.8680484302424709</v>
      </c>
      <c r="Q42" s="229">
        <v>1.9064788882988679</v>
      </c>
      <c r="R42" s="229">
        <v>2.0907325558708112</v>
      </c>
      <c r="S42" s="229">
        <v>2.318893563619584</v>
      </c>
      <c r="T42" s="229">
        <v>2.0871009606592898</v>
      </c>
      <c r="U42" s="229">
        <v>2.2042100783096918</v>
      </c>
      <c r="V42" s="229">
        <v>2.469137412074164</v>
      </c>
      <c r="W42" s="229">
        <v>2.6447279664044299</v>
      </c>
      <c r="X42" s="229">
        <v>2.032805194780912</v>
      </c>
      <c r="Y42" s="229">
        <v>1.8612168051074101</v>
      </c>
      <c r="DA42" s="73" t="s">
        <v>1481</v>
      </c>
    </row>
    <row r="43" spans="1:105" ht="12" customHeight="1" x14ac:dyDescent="0.25">
      <c r="A43" s="64" t="s">
        <v>36</v>
      </c>
      <c r="B43" s="229">
        <v>0.81785525972832329</v>
      </c>
      <c r="C43" s="229">
        <v>0.70007501861014043</v>
      </c>
      <c r="D43" s="229">
        <v>0.7544776267983746</v>
      </c>
      <c r="E43" s="229">
        <v>0.75169000842799272</v>
      </c>
      <c r="F43" s="229">
        <v>0.94961861568746586</v>
      </c>
      <c r="G43" s="229">
        <v>0.94728147935656015</v>
      </c>
      <c r="H43" s="229">
        <v>1.1304399780572689</v>
      </c>
      <c r="I43" s="229">
        <v>1.6695935795669561</v>
      </c>
      <c r="J43" s="229">
        <v>1.935116207212638</v>
      </c>
      <c r="K43" s="229">
        <v>0.73330108338623445</v>
      </c>
      <c r="L43" s="229">
        <v>0.6782594649038759</v>
      </c>
      <c r="M43" s="229">
        <v>0.82244540862503901</v>
      </c>
      <c r="N43" s="229">
        <v>0.83768903004690409</v>
      </c>
      <c r="O43" s="229">
        <v>0.88729222694604204</v>
      </c>
      <c r="P43" s="229">
        <v>0.87586781269708924</v>
      </c>
      <c r="Q43" s="229">
        <v>0.90619908939212335</v>
      </c>
      <c r="R43" s="229">
        <v>0.93685319668441003</v>
      </c>
      <c r="S43" s="229">
        <v>1.0101920243170339</v>
      </c>
      <c r="T43" s="229">
        <v>1.02507594931787</v>
      </c>
      <c r="U43" s="229">
        <v>1.1358659406442071</v>
      </c>
      <c r="V43" s="229">
        <v>1.135098637499826</v>
      </c>
      <c r="W43" s="229">
        <v>1.044584585737649</v>
      </c>
      <c r="X43" s="229">
        <v>0.91865244606465069</v>
      </c>
      <c r="Y43" s="229">
        <v>1.0977956612605639</v>
      </c>
      <c r="DA43" s="73" t="s">
        <v>1482</v>
      </c>
    </row>
    <row r="44" spans="1:105" ht="12" customHeight="1" x14ac:dyDescent="0.25">
      <c r="A44" s="64" t="s">
        <v>38</v>
      </c>
      <c r="B44" s="229">
        <v>0.1871240952847408</v>
      </c>
      <c r="C44" s="229">
        <v>0.1762081008623578</v>
      </c>
      <c r="D44" s="229">
        <v>0.1597804849439953</v>
      </c>
      <c r="E44" s="229">
        <v>0.18917992141942991</v>
      </c>
      <c r="F44" s="229">
        <v>0.35410027020795881</v>
      </c>
      <c r="G44" s="229">
        <v>0.50559872779150949</v>
      </c>
      <c r="H44" s="229">
        <v>0.38141101843275121</v>
      </c>
      <c r="I44" s="229">
        <v>0.47586286933217781</v>
      </c>
      <c r="J44" s="229">
        <v>0.78646411398639382</v>
      </c>
      <c r="K44" s="229">
        <v>0.84485782016874</v>
      </c>
      <c r="L44" s="229">
        <v>0.69876080404378449</v>
      </c>
      <c r="M44" s="229">
        <v>0.82134445435882042</v>
      </c>
      <c r="N44" s="229">
        <v>0.79606164977946969</v>
      </c>
      <c r="O44" s="229">
        <v>0.77796744753630043</v>
      </c>
      <c r="P44" s="229">
        <v>1.114601744996867</v>
      </c>
      <c r="Q44" s="229">
        <v>1.2465442192368901</v>
      </c>
      <c r="R44" s="229">
        <v>1.507420518160951</v>
      </c>
      <c r="S44" s="229">
        <v>1.57215537611802</v>
      </c>
      <c r="T44" s="229">
        <v>1.819153635738421</v>
      </c>
      <c r="U44" s="229">
        <v>1.827801693489302</v>
      </c>
      <c r="V44" s="229">
        <v>2.1221455780757039</v>
      </c>
      <c r="W44" s="229">
        <v>2.2042511389053789</v>
      </c>
      <c r="X44" s="229">
        <v>1.863156125256239</v>
      </c>
      <c r="Y44" s="229">
        <v>1.579676656233441</v>
      </c>
      <c r="DA44" s="73" t="s">
        <v>1483</v>
      </c>
    </row>
    <row r="45" spans="1:105" ht="12" customHeight="1" x14ac:dyDescent="0.25">
      <c r="A45" s="146" t="s">
        <v>39</v>
      </c>
      <c r="B45" s="325">
        <v>7.4952929460130573</v>
      </c>
      <c r="C45" s="325">
        <v>8.8212828593194388</v>
      </c>
      <c r="D45" s="325">
        <v>8.2913015904529477</v>
      </c>
      <c r="E45" s="325">
        <v>8.5719111406200508</v>
      </c>
      <c r="F45" s="325">
        <v>10.054341701480761</v>
      </c>
      <c r="G45" s="325">
        <v>8.4280826091327175</v>
      </c>
      <c r="H45" s="325">
        <v>13.595832168526609</v>
      </c>
      <c r="I45" s="325">
        <v>9.7188013871020509</v>
      </c>
      <c r="J45" s="325">
        <v>4.8209791959814332</v>
      </c>
      <c r="K45" s="325">
        <v>3.6284161308096232</v>
      </c>
      <c r="L45" s="325">
        <v>4.727271158535677</v>
      </c>
      <c r="M45" s="325">
        <v>3.9990508206644311</v>
      </c>
      <c r="N45" s="325">
        <v>3.6960569505490639</v>
      </c>
      <c r="O45" s="325">
        <v>2.8244402827060688</v>
      </c>
      <c r="P45" s="325">
        <v>2.665036680916999</v>
      </c>
      <c r="Q45" s="325">
        <v>2.66658991669413</v>
      </c>
      <c r="R45" s="325">
        <v>2.987293248642402</v>
      </c>
      <c r="S45" s="325">
        <v>3.8971030160450968</v>
      </c>
      <c r="T45" s="325">
        <v>4.309627865630512</v>
      </c>
      <c r="U45" s="325">
        <v>4.408244486662884</v>
      </c>
      <c r="V45" s="325">
        <v>3.9269829974406889</v>
      </c>
      <c r="W45" s="325">
        <v>4.1519340989823306</v>
      </c>
      <c r="X45" s="325">
        <v>4.3216853054547322</v>
      </c>
      <c r="Y45" s="325">
        <v>3.9731156522527118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594.33342066551961</v>
      </c>
      <c r="C48" s="223">
        <v>685.37616877407095</v>
      </c>
      <c r="D48" s="223">
        <v>582.82213367350141</v>
      </c>
      <c r="E48" s="223">
        <v>584.31602355345035</v>
      </c>
      <c r="F48" s="223">
        <v>522.17677666520308</v>
      </c>
      <c r="G48" s="223">
        <v>516.28193980550282</v>
      </c>
      <c r="H48" s="223">
        <v>479.28929490515048</v>
      </c>
      <c r="I48" s="223">
        <v>577.97508978458791</v>
      </c>
      <c r="J48" s="223">
        <v>537.11210683198465</v>
      </c>
      <c r="K48" s="223">
        <v>430.14231354450112</v>
      </c>
      <c r="L48" s="223">
        <v>500.03656947730508</v>
      </c>
      <c r="M48" s="223">
        <v>515.0377629515126</v>
      </c>
      <c r="N48" s="223">
        <v>478.38206628140313</v>
      </c>
      <c r="O48" s="223">
        <v>436.82456247218198</v>
      </c>
      <c r="P48" s="223">
        <v>452.21860307905729</v>
      </c>
      <c r="Q48" s="223">
        <v>477.89282060955168</v>
      </c>
      <c r="R48" s="223">
        <v>492.48229420833621</v>
      </c>
      <c r="S48" s="223">
        <v>457.63701733702061</v>
      </c>
      <c r="T48" s="223">
        <v>486.33887077630072</v>
      </c>
      <c r="U48" s="223">
        <v>536.25712613899054</v>
      </c>
      <c r="V48" s="223">
        <v>475.78923434129217</v>
      </c>
      <c r="W48" s="223">
        <v>458.04533747575522</v>
      </c>
      <c r="X48" s="223">
        <v>482.04110138090749</v>
      </c>
      <c r="Y48" s="223">
        <v>352.38767194962122</v>
      </c>
      <c r="DA48" s="89" t="s">
        <v>1485</v>
      </c>
    </row>
    <row r="49" spans="1:105" ht="12" customHeight="1" x14ac:dyDescent="0.25">
      <c r="A49" s="55" t="s">
        <v>91</v>
      </c>
      <c r="B49" s="259">
        <v>4.2765559807989373</v>
      </c>
      <c r="C49" s="259">
        <v>4.9316586477430766</v>
      </c>
      <c r="D49" s="259">
        <v>4.1937259370544613</v>
      </c>
      <c r="E49" s="259">
        <v>4.2044752967215002</v>
      </c>
      <c r="F49" s="259">
        <v>3.7573492245837419</v>
      </c>
      <c r="G49" s="259">
        <v>3.714932629872632</v>
      </c>
      <c r="H49" s="259">
        <v>3.4487501954107902</v>
      </c>
      <c r="I49" s="259">
        <v>4.1588487892937822</v>
      </c>
      <c r="J49" s="259">
        <v>3.864817142977051</v>
      </c>
      <c r="K49" s="259">
        <v>3.0951106224575939</v>
      </c>
      <c r="L49" s="259">
        <v>3.5980382516967229</v>
      </c>
      <c r="M49" s="259">
        <v>3.7059800928268301</v>
      </c>
      <c r="N49" s="259">
        <v>3.44222218628021</v>
      </c>
      <c r="O49" s="259">
        <v>3.1431930802549761</v>
      </c>
      <c r="P49" s="259">
        <v>3.2539616726603509</v>
      </c>
      <c r="Q49" s="259">
        <v>3.438701794475187</v>
      </c>
      <c r="R49" s="259">
        <v>3.5436810845607241</v>
      </c>
      <c r="S49" s="259">
        <v>3.2929501446116611</v>
      </c>
      <c r="T49" s="259">
        <v>3.4994757726813019</v>
      </c>
      <c r="U49" s="259">
        <v>3.8586650864562642</v>
      </c>
      <c r="V49" s="259">
        <v>3.4235653338220948</v>
      </c>
      <c r="W49" s="259">
        <v>3.295888232679042</v>
      </c>
      <c r="X49" s="259">
        <v>3.4685509571267281</v>
      </c>
      <c r="Y49" s="259">
        <v>2.535623193373111</v>
      </c>
      <c r="DA49" s="67" t="s">
        <v>1486</v>
      </c>
    </row>
    <row r="50" spans="1:105" ht="12" customHeight="1" x14ac:dyDescent="0.25">
      <c r="A50" s="173" t="s">
        <v>92</v>
      </c>
      <c r="B50" s="224">
        <v>4.7882117038090124</v>
      </c>
      <c r="C50" s="224">
        <v>5.5216921659243292</v>
      </c>
      <c r="D50" s="224">
        <v>4.6954717077315564</v>
      </c>
      <c r="E50" s="224">
        <v>4.7075071423189367</v>
      </c>
      <c r="F50" s="224">
        <v>4.2068860113666888</v>
      </c>
      <c r="G50" s="224">
        <v>4.1593946103086061</v>
      </c>
      <c r="H50" s="224">
        <v>3.8613655762538559</v>
      </c>
      <c r="I50" s="224">
        <v>4.6564217881577328</v>
      </c>
      <c r="J50" s="224">
        <v>4.3272116067628934</v>
      </c>
      <c r="K50" s="224">
        <v>3.465415856491699</v>
      </c>
      <c r="L50" s="224">
        <v>4.0285147546012574</v>
      </c>
      <c r="M50" s="224">
        <v>4.1493709737997042</v>
      </c>
      <c r="N50" s="224">
        <v>3.8540565430360152</v>
      </c>
      <c r="O50" s="224">
        <v>3.5192509958437901</v>
      </c>
      <c r="P50" s="224">
        <v>3.643272164501751</v>
      </c>
      <c r="Q50" s="224">
        <v>3.8501149645044861</v>
      </c>
      <c r="R50" s="224">
        <v>3.9676541871177302</v>
      </c>
      <c r="S50" s="224">
        <v>3.6869252953268972</v>
      </c>
      <c r="T50" s="224">
        <v>3.9181600631867179</v>
      </c>
      <c r="U50" s="224">
        <v>4.3203235058780702</v>
      </c>
      <c r="V50" s="224">
        <v>3.8331675473822049</v>
      </c>
      <c r="W50" s="224">
        <v>3.6902149021353261</v>
      </c>
      <c r="X50" s="224">
        <v>3.883535340760218</v>
      </c>
      <c r="Y50" s="224">
        <v>2.838990230800285</v>
      </c>
      <c r="DA50" s="177" t="s">
        <v>1487</v>
      </c>
    </row>
    <row r="51" spans="1:105" ht="12" customHeight="1" x14ac:dyDescent="0.25">
      <c r="A51" s="173" t="s">
        <v>93</v>
      </c>
      <c r="B51" s="224">
        <v>5.1527912426829534</v>
      </c>
      <c r="C51" s="224">
        <v>6.4144226263427946</v>
      </c>
      <c r="D51" s="224">
        <v>5.3246049884048574</v>
      </c>
      <c r="E51" s="224">
        <v>6.0372483113728821</v>
      </c>
      <c r="F51" s="224">
        <v>5.2182107952095613</v>
      </c>
      <c r="G51" s="224">
        <v>5.5999469059739351</v>
      </c>
      <c r="H51" s="224">
        <v>4.9115826657981509</v>
      </c>
      <c r="I51" s="224">
        <v>6.201590011176342</v>
      </c>
      <c r="J51" s="224">
        <v>5.8365195086186059</v>
      </c>
      <c r="K51" s="224">
        <v>4.3156925409305824</v>
      </c>
      <c r="L51" s="224">
        <v>4.8646975271418009</v>
      </c>
      <c r="M51" s="224">
        <v>5.8037962553756728</v>
      </c>
      <c r="N51" s="224">
        <v>4.9160483764565441</v>
      </c>
      <c r="O51" s="224">
        <v>4.4607549442090582</v>
      </c>
      <c r="P51" s="224">
        <v>4.9170970740368052</v>
      </c>
      <c r="Q51" s="224">
        <v>5.0727329558173748</v>
      </c>
      <c r="R51" s="224">
        <v>5.2188950392934021</v>
      </c>
      <c r="S51" s="224">
        <v>4.8668954348670752</v>
      </c>
      <c r="T51" s="224">
        <v>5.2257835739007623</v>
      </c>
      <c r="U51" s="224">
        <v>5.8533904444838303</v>
      </c>
      <c r="V51" s="224">
        <v>5.1925746301019968</v>
      </c>
      <c r="W51" s="224">
        <v>5.278961845412244</v>
      </c>
      <c r="X51" s="224">
        <v>5.7278289964557052</v>
      </c>
      <c r="Y51" s="224">
        <v>4.0821694600772434</v>
      </c>
      <c r="DA51" s="177" t="s">
        <v>1488</v>
      </c>
    </row>
    <row r="52" spans="1:105" ht="12" customHeight="1" x14ac:dyDescent="0.25">
      <c r="A52" s="173" t="s">
        <v>94</v>
      </c>
      <c r="B52" s="224">
        <v>3.521805062079586</v>
      </c>
      <c r="C52" s="224">
        <v>4.0612914850293667</v>
      </c>
      <c r="D52" s="224">
        <v>3.4535933354796522</v>
      </c>
      <c r="E52" s="224">
        <v>3.4624455870249311</v>
      </c>
      <c r="F52" s="224">
        <v>3.0942308667423859</v>
      </c>
      <c r="G52" s="224">
        <v>3.059300193873733</v>
      </c>
      <c r="H52" s="224">
        <v>2.8400951491290019</v>
      </c>
      <c r="I52" s="224">
        <v>3.4248715050895089</v>
      </c>
      <c r="J52" s="224">
        <v>3.1827322357664412</v>
      </c>
      <c r="K52" s="224">
        <v>2.5488678990310012</v>
      </c>
      <c r="L52" s="224">
        <v>2.963036000294383</v>
      </c>
      <c r="M52" s="224">
        <v>3.051927651475618</v>
      </c>
      <c r="N52" s="224">
        <v>2.8347192401722152</v>
      </c>
      <c r="O52" s="224">
        <v>2.5884644912487458</v>
      </c>
      <c r="P52" s="224">
        <v>2.6796840125654771</v>
      </c>
      <c r="Q52" s="224">
        <v>2.831820147132138</v>
      </c>
      <c r="R52" s="224">
        <v>2.918272095124105</v>
      </c>
      <c r="S52" s="224">
        <v>2.711791577273472</v>
      </c>
      <c r="T52" s="224">
        <v>2.8818683880647922</v>
      </c>
      <c r="U52" s="224">
        <v>3.177665929164962</v>
      </c>
      <c r="V52" s="224">
        <v>2.819355055130683</v>
      </c>
      <c r="W52" s="224">
        <v>2.7142111348508768</v>
      </c>
      <c r="X52" s="224">
        <v>2.8564013598175371</v>
      </c>
      <c r="Y52" s="224">
        <v>2.0881219930341119</v>
      </c>
      <c r="DA52" s="177" t="s">
        <v>1489</v>
      </c>
    </row>
    <row r="53" spans="1:105" ht="12" customHeight="1" x14ac:dyDescent="0.25">
      <c r="A53" s="56" t="s">
        <v>95</v>
      </c>
      <c r="B53" s="260">
        <v>4.7044002159317762</v>
      </c>
      <c r="C53" s="260">
        <v>5.3912082242240249</v>
      </c>
      <c r="D53" s="260">
        <v>4.5925387758299099</v>
      </c>
      <c r="E53" s="260">
        <v>4.6761828838331478</v>
      </c>
      <c r="F53" s="260">
        <v>4.1442193024492662</v>
      </c>
      <c r="G53" s="260">
        <v>4.1731807803388401</v>
      </c>
      <c r="H53" s="260">
        <v>3.7977005153761159</v>
      </c>
      <c r="I53" s="260">
        <v>4.6270131507152934</v>
      </c>
      <c r="J53" s="260">
        <v>4.3677913899257073</v>
      </c>
      <c r="K53" s="260">
        <v>3.436079996048651</v>
      </c>
      <c r="L53" s="260">
        <v>4.0113281169491906</v>
      </c>
      <c r="M53" s="260">
        <v>4.3692225053944522</v>
      </c>
      <c r="N53" s="260">
        <v>3.9885990574236918</v>
      </c>
      <c r="O53" s="260">
        <v>3.703734667998694</v>
      </c>
      <c r="P53" s="260">
        <v>3.9327493296230061</v>
      </c>
      <c r="Q53" s="260">
        <v>4.1797985233834973</v>
      </c>
      <c r="R53" s="260">
        <v>4.4043121840375603</v>
      </c>
      <c r="S53" s="260">
        <v>4.1568516009440541</v>
      </c>
      <c r="T53" s="260">
        <v>4.5306130019081881</v>
      </c>
      <c r="U53" s="260">
        <v>5.1993256766757288</v>
      </c>
      <c r="V53" s="260">
        <v>4.7966591545852104</v>
      </c>
      <c r="W53" s="260">
        <v>4.791594882863988</v>
      </c>
      <c r="X53" s="260">
        <v>5.8327567897082444</v>
      </c>
      <c r="Y53" s="260">
        <v>4.8238293594663144</v>
      </c>
      <c r="DA53" s="68" t="s">
        <v>1490</v>
      </c>
    </row>
    <row r="54" spans="1:105" ht="12" customHeight="1" x14ac:dyDescent="0.25">
      <c r="A54" s="37" t="s">
        <v>159</v>
      </c>
      <c r="B54" s="226">
        <v>0.10267191374300461</v>
      </c>
      <c r="C54" s="226">
        <v>0.1010536539764129</v>
      </c>
      <c r="D54" s="226">
        <v>0.10465251256869509</v>
      </c>
      <c r="E54" s="226">
        <v>2.6079035264363792E-2</v>
      </c>
      <c r="F54" s="226">
        <v>2.32312437705081E-2</v>
      </c>
      <c r="G54" s="226">
        <v>2.2192209729073951E-2</v>
      </c>
      <c r="H54" s="226">
        <v>8.4422886098896206E-3</v>
      </c>
      <c r="I54" s="226">
        <v>5.0031899508178063E-3</v>
      </c>
      <c r="J54" s="226">
        <v>4.6407042473996414E-3</v>
      </c>
      <c r="K54" s="226">
        <v>1.01299481314206E-2</v>
      </c>
      <c r="L54" s="226">
        <v>5.3898410065895668E-3</v>
      </c>
      <c r="M54" s="226">
        <v>5.4452741640891702E-3</v>
      </c>
      <c r="N54" s="226">
        <v>0</v>
      </c>
      <c r="O54" s="226">
        <v>0</v>
      </c>
      <c r="P54" s="226">
        <v>0</v>
      </c>
      <c r="Q54" s="226">
        <v>9.0829829348149406E-3</v>
      </c>
      <c r="R54" s="226">
        <v>2.6155263027162132E-2</v>
      </c>
      <c r="S54" s="226">
        <v>0</v>
      </c>
      <c r="T54" s="226">
        <v>0</v>
      </c>
      <c r="U54" s="226">
        <v>0</v>
      </c>
      <c r="V54" s="226">
        <v>3.8349237257902149E-3</v>
      </c>
      <c r="W54" s="226">
        <v>3.478576050412133E-3</v>
      </c>
      <c r="X54" s="226">
        <v>3.234763532856991E-3</v>
      </c>
      <c r="Y54" s="226">
        <v>0</v>
      </c>
      <c r="DA54" s="69" t="s">
        <v>1491</v>
      </c>
    </row>
    <row r="55" spans="1:105" ht="12" customHeight="1" x14ac:dyDescent="0.25">
      <c r="A55" s="37" t="s">
        <v>35</v>
      </c>
      <c r="B55" s="226">
        <v>3.7541877197531859</v>
      </c>
      <c r="C55" s="226">
        <v>4.0382814427187839</v>
      </c>
      <c r="D55" s="226">
        <v>3.499645895984616</v>
      </c>
      <c r="E55" s="226">
        <v>3.3385285119916208</v>
      </c>
      <c r="F55" s="226">
        <v>2.9751586842984379</v>
      </c>
      <c r="G55" s="226">
        <v>2.7645719130704429</v>
      </c>
      <c r="H55" s="226">
        <v>2.5964317942369641</v>
      </c>
      <c r="I55" s="226">
        <v>3.101135126989008</v>
      </c>
      <c r="J55" s="226">
        <v>2.9474980180672929</v>
      </c>
      <c r="K55" s="226">
        <v>2.3680811482461079</v>
      </c>
      <c r="L55" s="226">
        <v>2.795346022677287</v>
      </c>
      <c r="M55" s="226">
        <v>2.5348572129437721</v>
      </c>
      <c r="N55" s="226">
        <v>2.4198049642879971</v>
      </c>
      <c r="O55" s="226">
        <v>2.2307345255019331</v>
      </c>
      <c r="P55" s="226">
        <v>2.148196775918092</v>
      </c>
      <c r="Q55" s="226">
        <v>2.250091341943929</v>
      </c>
      <c r="R55" s="226">
        <v>2.2383374168888448</v>
      </c>
      <c r="S55" s="226">
        <v>2.0774071823478102</v>
      </c>
      <c r="T55" s="226">
        <v>2.0450800142489229</v>
      </c>
      <c r="U55" s="226">
        <v>2.219540572469239</v>
      </c>
      <c r="V55" s="226">
        <v>1.8952504209359979</v>
      </c>
      <c r="W55" s="226">
        <v>1.7087226278984671</v>
      </c>
      <c r="X55" s="226">
        <v>1.452304174518382</v>
      </c>
      <c r="Y55" s="226">
        <v>0.95167831219217913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1.041512051676706E-2</v>
      </c>
      <c r="C57" s="226">
        <v>2.1572207051445479E-2</v>
      </c>
      <c r="D57" s="226">
        <v>3.9209283138316023E-2</v>
      </c>
      <c r="E57" s="226">
        <v>6.0026580625872447E-2</v>
      </c>
      <c r="F57" s="226">
        <v>7.3021251734809098E-2</v>
      </c>
      <c r="G57" s="226">
        <v>9.2791949690977898E-2</v>
      </c>
      <c r="H57" s="226">
        <v>0.11895088112630919</v>
      </c>
      <c r="I57" s="226">
        <v>3.370720127740677E-2</v>
      </c>
      <c r="J57" s="226">
        <v>6.5129803742080494E-2</v>
      </c>
      <c r="K57" s="226">
        <v>0.1083530628451998</v>
      </c>
      <c r="L57" s="226">
        <v>0.21120299099444989</v>
      </c>
      <c r="M57" s="226">
        <v>0.35757627115721269</v>
      </c>
      <c r="N57" s="226">
        <v>0.41595354874709678</v>
      </c>
      <c r="O57" s="226">
        <v>0.51201024052867339</v>
      </c>
      <c r="P57" s="226">
        <v>0.63276793619181726</v>
      </c>
      <c r="Q57" s="226">
        <v>0.78300979325611408</v>
      </c>
      <c r="R57" s="226">
        <v>0.99720772345481445</v>
      </c>
      <c r="S57" s="226">
        <v>1.0168664102655169</v>
      </c>
      <c r="T57" s="226">
        <v>1.2970701889703751</v>
      </c>
      <c r="U57" s="226">
        <v>1.718807050627488</v>
      </c>
      <c r="V57" s="226">
        <v>1.8459025852871349</v>
      </c>
      <c r="W57" s="226">
        <v>1.9521293910782029</v>
      </c>
      <c r="X57" s="226">
        <v>3.2117478017170682</v>
      </c>
      <c r="Y57" s="226">
        <v>3.181815080266702</v>
      </c>
      <c r="DA57" s="69" t="s">
        <v>1494</v>
      </c>
    </row>
    <row r="58" spans="1:105" ht="12" customHeight="1" x14ac:dyDescent="0.25">
      <c r="A58" s="37" t="s">
        <v>40</v>
      </c>
      <c r="B58" s="226">
        <v>0.83712546191881787</v>
      </c>
      <c r="C58" s="226">
        <v>1.2303009204773829</v>
      </c>
      <c r="D58" s="226">
        <v>0.94903108413828208</v>
      </c>
      <c r="E58" s="226">
        <v>1.251548755951291</v>
      </c>
      <c r="F58" s="226">
        <v>1.07280812264551</v>
      </c>
      <c r="G58" s="226">
        <v>1.2936247078483449</v>
      </c>
      <c r="H58" s="226">
        <v>1.073875551402953</v>
      </c>
      <c r="I58" s="226">
        <v>1.4871676324980601</v>
      </c>
      <c r="J58" s="226">
        <v>1.3505228638689339</v>
      </c>
      <c r="K58" s="226">
        <v>0.94951583682592255</v>
      </c>
      <c r="L58" s="226">
        <v>0.99938926227086455</v>
      </c>
      <c r="M58" s="226">
        <v>1.4713437471293791</v>
      </c>
      <c r="N58" s="226">
        <v>1.152840544388599</v>
      </c>
      <c r="O58" s="226">
        <v>0.96098990196808753</v>
      </c>
      <c r="P58" s="226">
        <v>1.151784617513097</v>
      </c>
      <c r="Q58" s="226">
        <v>1.1376144052486401</v>
      </c>
      <c r="R58" s="226">
        <v>1.1426117806667391</v>
      </c>
      <c r="S58" s="226">
        <v>1.062578008330727</v>
      </c>
      <c r="T58" s="226">
        <v>1.18846279868889</v>
      </c>
      <c r="U58" s="226">
        <v>1.2609780535790009</v>
      </c>
      <c r="V58" s="226">
        <v>1.051671224636286</v>
      </c>
      <c r="W58" s="226">
        <v>1.127264287836905</v>
      </c>
      <c r="X58" s="226">
        <v>1.165470049939938</v>
      </c>
      <c r="Y58" s="226">
        <v>0.69033596700743272</v>
      </c>
      <c r="DA58" s="69" t="s">
        <v>1495</v>
      </c>
    </row>
    <row r="59" spans="1:105" ht="12" customHeight="1" x14ac:dyDescent="0.25">
      <c r="A59" s="57" t="s">
        <v>1496</v>
      </c>
      <c r="B59" s="261">
        <v>21.973410646254731</v>
      </c>
      <c r="C59" s="261">
        <v>27.353474221841349</v>
      </c>
      <c r="D59" s="261">
        <v>22.70608810427898</v>
      </c>
      <c r="E59" s="261">
        <v>25.745063223273821</v>
      </c>
      <c r="F59" s="261">
        <v>22.252383852088101</v>
      </c>
      <c r="G59" s="261">
        <v>23.880248037783758</v>
      </c>
      <c r="H59" s="261">
        <v>20.944807921699411</v>
      </c>
      <c r="I59" s="261">
        <v>26.44587710957531</v>
      </c>
      <c r="J59" s="261">
        <v>24.889081250840121</v>
      </c>
      <c r="K59" s="261">
        <v>18.403711689175651</v>
      </c>
      <c r="L59" s="261">
        <v>20.744872322452011</v>
      </c>
      <c r="M59" s="261">
        <v>24.74953717708992</v>
      </c>
      <c r="N59" s="261">
        <v>20.963851366213799</v>
      </c>
      <c r="O59" s="261">
        <v>19.0223115133189</v>
      </c>
      <c r="P59" s="261">
        <v>20.96832340117302</v>
      </c>
      <c r="Q59" s="261">
        <v>21.632012454462849</v>
      </c>
      <c r="R59" s="261">
        <v>22.255301722331328</v>
      </c>
      <c r="S59" s="261">
        <v>20.754245015180171</v>
      </c>
      <c r="T59" s="261">
        <v>22.284676985669101</v>
      </c>
      <c r="U59" s="261">
        <v>24.961025170997889</v>
      </c>
      <c r="V59" s="261">
        <v>22.143061747470799</v>
      </c>
      <c r="W59" s="261">
        <v>22.5114488346236</v>
      </c>
      <c r="X59" s="261">
        <v>24.425584643928559</v>
      </c>
      <c r="Y59" s="261">
        <v>17.40788276669495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103.36974419009495</v>
      </c>
      <c r="C60" s="261">
        <f t="shared" si="1"/>
        <v>122.95042812486031</v>
      </c>
      <c r="D60" s="261">
        <f t="shared" si="1"/>
        <v>104.40439510552594</v>
      </c>
      <c r="E60" s="261">
        <f t="shared" si="1"/>
        <v>102.75369360814237</v>
      </c>
      <c r="F60" s="261">
        <f t="shared" si="1"/>
        <v>91.751196112644308</v>
      </c>
      <c r="G60" s="261">
        <f t="shared" si="1"/>
        <v>86.771397440165359</v>
      </c>
      <c r="H60" s="261">
        <f t="shared" si="1"/>
        <v>87.328612015960914</v>
      </c>
      <c r="I60" s="261">
        <f t="shared" si="1"/>
        <v>99.120792161132144</v>
      </c>
      <c r="J60" s="261">
        <f t="shared" si="1"/>
        <v>85.459272403699558</v>
      </c>
      <c r="K60" s="261">
        <f t="shared" si="1"/>
        <v>67.988856277189441</v>
      </c>
      <c r="L60" s="261">
        <f t="shared" si="1"/>
        <v>81.070013138430056</v>
      </c>
      <c r="M60" s="261">
        <f t="shared" si="1"/>
        <v>80.349656576056958</v>
      </c>
      <c r="N60" s="261">
        <f t="shared" si="1"/>
        <v>75.682936513097772</v>
      </c>
      <c r="O60" s="261">
        <f t="shared" si="1"/>
        <v>68.534205074365815</v>
      </c>
      <c r="P60" s="261">
        <f t="shared" si="1"/>
        <v>68.937445194639892</v>
      </c>
      <c r="Q60" s="261">
        <f t="shared" si="1"/>
        <v>72.727625656107946</v>
      </c>
      <c r="R60" s="261">
        <f t="shared" si="1"/>
        <v>74.711478415252273</v>
      </c>
      <c r="S60" s="261">
        <f t="shared" si="1"/>
        <v>70.044886580133351</v>
      </c>
      <c r="T60" s="261">
        <f t="shared" si="1"/>
        <v>74.013994477819296</v>
      </c>
      <c r="U60" s="261">
        <f t="shared" si="1"/>
        <v>81.931602679550537</v>
      </c>
      <c r="V60" s="261">
        <f t="shared" si="1"/>
        <v>71.778993242349131</v>
      </c>
      <c r="W60" s="261">
        <f t="shared" si="1"/>
        <v>68.417684517728446</v>
      </c>
      <c r="X60" s="261">
        <f t="shared" si="1"/>
        <v>71.815263196881176</v>
      </c>
      <c r="Y60" s="261">
        <f t="shared" si="1"/>
        <v>52.874728307819922</v>
      </c>
      <c r="DA60" s="70"/>
    </row>
    <row r="61" spans="1:105" ht="12" customHeight="1" x14ac:dyDescent="0.25">
      <c r="A61" s="60" t="s">
        <v>1499</v>
      </c>
      <c r="B61" s="262">
        <v>75.039562414888564</v>
      </c>
      <c r="C61" s="262">
        <v>84.26606281641908</v>
      </c>
      <c r="D61" s="262">
        <v>72.024536864482229</v>
      </c>
      <c r="E61" s="262">
        <v>70.665740701271801</v>
      </c>
      <c r="F61" s="262">
        <v>62.974290992128303</v>
      </c>
      <c r="G61" s="262">
        <v>61.459630502461813</v>
      </c>
      <c r="H61" s="262">
        <v>56.512685434599433</v>
      </c>
      <c r="I61" s="262">
        <v>68.811312936862947</v>
      </c>
      <c r="J61" s="262">
        <v>64.788992867023865</v>
      </c>
      <c r="K61" s="262">
        <v>51.693355120200742</v>
      </c>
      <c r="L61" s="262">
        <v>60.265954140234221</v>
      </c>
      <c r="M61" s="262">
        <v>61.263698893889199</v>
      </c>
      <c r="N61" s="262">
        <v>57.11129671681914</v>
      </c>
      <c r="O61" s="262">
        <v>52.211262526608031</v>
      </c>
      <c r="P61" s="262">
        <v>53.266891986270892</v>
      </c>
      <c r="Q61" s="262">
        <v>56.173034009085796</v>
      </c>
      <c r="R61" s="262">
        <v>57.746940616212228</v>
      </c>
      <c r="S61" s="262">
        <v>53.844061031225408</v>
      </c>
      <c r="T61" s="262">
        <v>56.443178840133363</v>
      </c>
      <c r="U61" s="262">
        <v>62.630418405902503</v>
      </c>
      <c r="V61" s="262">
        <v>55.412874632965448</v>
      </c>
      <c r="W61" s="262">
        <v>52.977144282932997</v>
      </c>
      <c r="X61" s="262">
        <v>54.812292741626713</v>
      </c>
      <c r="Y61" s="262">
        <v>40.052224277751279</v>
      </c>
      <c r="DA61" s="72" t="s">
        <v>1500</v>
      </c>
    </row>
    <row r="62" spans="1:105" ht="12" customHeight="1" x14ac:dyDescent="0.25">
      <c r="A62" s="59" t="s">
        <v>28</v>
      </c>
      <c r="B62" s="230">
        <v>18.484037075907729</v>
      </c>
      <c r="C62" s="230">
        <v>22.16035689517291</v>
      </c>
      <c r="D62" s="230">
        <v>17.323113255175279</v>
      </c>
      <c r="E62" s="230">
        <v>13.318806400266711</v>
      </c>
      <c r="F62" s="230">
        <v>11.746800005943539</v>
      </c>
      <c r="G62" s="230">
        <v>10.79548476194309</v>
      </c>
      <c r="H62" s="230">
        <v>11.117800159199589</v>
      </c>
      <c r="I62" s="230">
        <v>16.56985703304489</v>
      </c>
      <c r="J62" s="230">
        <v>15.035336993399589</v>
      </c>
      <c r="K62" s="230">
        <v>11.427601917489049</v>
      </c>
      <c r="L62" s="230">
        <v>13.92183988287025</v>
      </c>
      <c r="M62" s="230">
        <v>17.812594837923228</v>
      </c>
      <c r="N62" s="230">
        <v>17.052491345588411</v>
      </c>
      <c r="O62" s="230">
        <v>12.43663653310738</v>
      </c>
      <c r="P62" s="230">
        <v>12.43136928562269</v>
      </c>
      <c r="Q62" s="230">
        <v>12.113042481099489</v>
      </c>
      <c r="R62" s="230">
        <v>12.34447056054438</v>
      </c>
      <c r="S62" s="230">
        <v>13.102665537134939</v>
      </c>
      <c r="T62" s="230">
        <v>14.14224601183817</v>
      </c>
      <c r="U62" s="230">
        <v>15.862494184537431</v>
      </c>
      <c r="V62" s="230">
        <v>11.76269601236933</v>
      </c>
      <c r="W62" s="230">
        <v>11.743251392321641</v>
      </c>
      <c r="X62" s="230">
        <v>13.48674246198865</v>
      </c>
      <c r="Y62" s="230">
        <v>8.5536101513135456</v>
      </c>
      <c r="DA62" s="71" t="s">
        <v>1501</v>
      </c>
    </row>
    <row r="63" spans="1:105" ht="12" customHeight="1" x14ac:dyDescent="0.25">
      <c r="A63" s="59" t="s">
        <v>31</v>
      </c>
      <c r="B63" s="295">
        <v>0.1781016257663261</v>
      </c>
      <c r="C63" s="295">
        <v>0.19535920265521739</v>
      </c>
      <c r="D63" s="295">
        <v>0.26348377321266642</v>
      </c>
      <c r="E63" s="295">
        <v>0.17729531840721061</v>
      </c>
      <c r="F63" s="295">
        <v>7.815994480435956E-2</v>
      </c>
      <c r="G63" s="295">
        <v>8.0378924466693036E-2</v>
      </c>
      <c r="H63" s="295">
        <v>7.5547517124421593E-2</v>
      </c>
      <c r="I63" s="295">
        <v>8.5191120295924599E-2</v>
      </c>
      <c r="J63" s="295">
        <v>0.15514825912516159</v>
      </c>
      <c r="K63" s="295">
        <v>8.3928118905524332E-2</v>
      </c>
      <c r="L63" s="295">
        <v>8.94449579874394E-2</v>
      </c>
      <c r="M63" s="295">
        <v>9.3564865650773821E-2</v>
      </c>
      <c r="N63" s="295">
        <v>8.7705368781294243E-2</v>
      </c>
      <c r="O63" s="295">
        <v>8.7629268968281118E-2</v>
      </c>
      <c r="P63" s="295">
        <v>8.8550022245844254E-2</v>
      </c>
      <c r="Q63" s="295">
        <v>0.1798006478951612</v>
      </c>
      <c r="R63" s="295">
        <v>0.17742969314921569</v>
      </c>
      <c r="S63" s="295">
        <v>0.15832430901155259</v>
      </c>
      <c r="T63" s="295">
        <v>0.171900565273368</v>
      </c>
      <c r="U63" s="295">
        <v>0.19134783595491181</v>
      </c>
      <c r="V63" s="295">
        <v>0.17670197479377561</v>
      </c>
      <c r="W63" s="295">
        <v>0.16745724244086349</v>
      </c>
      <c r="X63" s="295">
        <v>0.1851057673654318</v>
      </c>
      <c r="Y63" s="295">
        <v>0.31086883111176722</v>
      </c>
      <c r="DA63" s="122" t="s">
        <v>1502</v>
      </c>
    </row>
    <row r="64" spans="1:105" ht="12" customHeight="1" x14ac:dyDescent="0.25">
      <c r="A64" s="59" t="s">
        <v>159</v>
      </c>
      <c r="B64" s="295">
        <v>1.308032893410908</v>
      </c>
      <c r="C64" s="295">
        <v>1.371113139050181</v>
      </c>
      <c r="D64" s="295">
        <v>1.480243540727568</v>
      </c>
      <c r="E64" s="295">
        <v>0.41511874008665239</v>
      </c>
      <c r="F64" s="295">
        <v>0.36570791381148587</v>
      </c>
      <c r="G64" s="295">
        <v>0.37589234379889758</v>
      </c>
      <c r="H64" s="295">
        <v>0.13988743056665681</v>
      </c>
      <c r="I64" s="295">
        <v>7.8780842335315238E-2</v>
      </c>
      <c r="J64" s="295">
        <v>7.5205598562705048E-2</v>
      </c>
      <c r="K64" s="295">
        <v>0.16305638699928979</v>
      </c>
      <c r="L64" s="295">
        <v>8.6991983845916623E-2</v>
      </c>
      <c r="M64" s="295">
        <v>9.095123847542419E-2</v>
      </c>
      <c r="N64" s="295">
        <v>0</v>
      </c>
      <c r="O64" s="295">
        <v>0</v>
      </c>
      <c r="P64" s="295">
        <v>0</v>
      </c>
      <c r="Q64" s="295">
        <v>0.17478996039643649</v>
      </c>
      <c r="R64" s="295">
        <v>0.51773622551018073</v>
      </c>
      <c r="S64" s="295">
        <v>0</v>
      </c>
      <c r="T64" s="295">
        <v>0</v>
      </c>
      <c r="U64" s="295">
        <v>0</v>
      </c>
      <c r="V64" s="295">
        <v>8.617926841295051E-2</v>
      </c>
      <c r="W64" s="295">
        <v>8.2051526647798578E-2</v>
      </c>
      <c r="X64" s="295">
        <v>9.0687792170726741E-2</v>
      </c>
      <c r="Y64" s="295">
        <v>0</v>
      </c>
      <c r="DA64" s="122" t="s">
        <v>1503</v>
      </c>
    </row>
    <row r="65" spans="1:105" ht="12" customHeight="1" x14ac:dyDescent="0.25">
      <c r="A65" s="59" t="s">
        <v>32</v>
      </c>
      <c r="B65" s="295">
        <v>7.2413057432163139</v>
      </c>
      <c r="C65" s="295">
        <v>5.7471451451469937</v>
      </c>
      <c r="D65" s="295">
        <v>3.4574205235399349</v>
      </c>
      <c r="E65" s="295">
        <v>3.6127634408285001</v>
      </c>
      <c r="F65" s="295">
        <v>3.9484606867974361</v>
      </c>
      <c r="G65" s="295">
        <v>3.381468778942549</v>
      </c>
      <c r="H65" s="295">
        <v>2.1569727602032538</v>
      </c>
      <c r="I65" s="295">
        <v>3.246630045684654</v>
      </c>
      <c r="J65" s="295">
        <v>1.7571999560288749</v>
      </c>
      <c r="K65" s="295">
        <v>1.901026024812575</v>
      </c>
      <c r="L65" s="295">
        <v>1.0508184413654551</v>
      </c>
      <c r="M65" s="295">
        <v>0.92741531733166549</v>
      </c>
      <c r="N65" s="295">
        <v>0.7120015115176116</v>
      </c>
      <c r="O65" s="295">
        <v>0.63179212069002721</v>
      </c>
      <c r="P65" s="295">
        <v>0.39927202847285809</v>
      </c>
      <c r="Q65" s="295">
        <v>0.40537719739351641</v>
      </c>
      <c r="R65" s="295">
        <v>0.40003166053750538</v>
      </c>
      <c r="S65" s="295">
        <v>0.28556674467628479</v>
      </c>
      <c r="T65" s="295">
        <v>1.007673724161753</v>
      </c>
      <c r="U65" s="295">
        <v>0.34513069379957778</v>
      </c>
      <c r="V65" s="295">
        <v>0.79680368981412186</v>
      </c>
      <c r="W65" s="295">
        <v>0.67958750220010988</v>
      </c>
      <c r="X65" s="295">
        <v>0.33387198552999792</v>
      </c>
      <c r="Y65" s="295">
        <v>0.49061153229848559</v>
      </c>
      <c r="DA65" s="122" t="s">
        <v>1504</v>
      </c>
    </row>
    <row r="66" spans="1:105" ht="12" customHeight="1" x14ac:dyDescent="0.25">
      <c r="A66" s="59" t="s">
        <v>35</v>
      </c>
      <c r="B66" s="295">
        <v>47.8280850765873</v>
      </c>
      <c r="C66" s="295">
        <v>54.792088434393783</v>
      </c>
      <c r="D66" s="295">
        <v>49.500275771826793</v>
      </c>
      <c r="E66" s="295">
        <v>53.141756801682732</v>
      </c>
      <c r="F66" s="295">
        <v>46.83516244077147</v>
      </c>
      <c r="G66" s="295">
        <v>46.826405693310583</v>
      </c>
      <c r="H66" s="295">
        <v>43.022477567505511</v>
      </c>
      <c r="I66" s="295">
        <v>48.830853895502152</v>
      </c>
      <c r="J66" s="295">
        <v>47.766102059907517</v>
      </c>
      <c r="K66" s="295">
        <v>38.117742671994293</v>
      </c>
      <c r="L66" s="295">
        <v>45.11685887416516</v>
      </c>
      <c r="M66" s="295">
        <v>42.339172634508103</v>
      </c>
      <c r="N66" s="295">
        <v>39.259098490931827</v>
      </c>
      <c r="O66" s="295">
        <v>39.055204603842348</v>
      </c>
      <c r="P66" s="295">
        <v>40.3477006499295</v>
      </c>
      <c r="Q66" s="295">
        <v>43.300023722301191</v>
      </c>
      <c r="R66" s="295">
        <v>44.307272476470942</v>
      </c>
      <c r="S66" s="295">
        <v>40.297504440402633</v>
      </c>
      <c r="T66" s="295">
        <v>41.121358538860058</v>
      </c>
      <c r="U66" s="295">
        <v>46.231445691610581</v>
      </c>
      <c r="V66" s="295">
        <v>42.590493687575268</v>
      </c>
      <c r="W66" s="295">
        <v>40.304796619322588</v>
      </c>
      <c r="X66" s="295">
        <v>40.715884734571908</v>
      </c>
      <c r="Y66" s="295">
        <v>30.69713376302748</v>
      </c>
      <c r="DA66" s="122" t="s">
        <v>1505</v>
      </c>
    </row>
    <row r="67" spans="1:105" ht="12" customHeight="1" x14ac:dyDescent="0.25">
      <c r="A67" s="60" t="s">
        <v>1506</v>
      </c>
      <c r="B67" s="262">
        <v>28.33018177520638</v>
      </c>
      <c r="C67" s="262">
        <v>38.684365308441237</v>
      </c>
      <c r="D67" s="262">
        <v>32.379858241043699</v>
      </c>
      <c r="E67" s="262">
        <v>32.087952906870569</v>
      </c>
      <c r="F67" s="262">
        <v>28.776905120516009</v>
      </c>
      <c r="G67" s="262">
        <v>25.311766937703549</v>
      </c>
      <c r="H67" s="262">
        <v>30.815926581361481</v>
      </c>
      <c r="I67" s="262">
        <v>30.3094792242692</v>
      </c>
      <c r="J67" s="262">
        <v>20.67027953667569</v>
      </c>
      <c r="K67" s="262">
        <v>16.295501156988699</v>
      </c>
      <c r="L67" s="262">
        <v>20.804058998195838</v>
      </c>
      <c r="M67" s="262">
        <v>19.085957682167759</v>
      </c>
      <c r="N67" s="262">
        <v>18.571639796278632</v>
      </c>
      <c r="O67" s="262">
        <v>16.32294254775778</v>
      </c>
      <c r="P67" s="262">
        <v>15.670553208369</v>
      </c>
      <c r="Q67" s="262">
        <v>16.55459164702215</v>
      </c>
      <c r="R67" s="262">
        <v>16.964537799040041</v>
      </c>
      <c r="S67" s="262">
        <v>16.20082554890795</v>
      </c>
      <c r="T67" s="262">
        <v>17.570815637685939</v>
      </c>
      <c r="U67" s="262">
        <v>19.30118427364803</v>
      </c>
      <c r="V67" s="262">
        <v>16.36611860938368</v>
      </c>
      <c r="W67" s="262">
        <v>15.440540234795449</v>
      </c>
      <c r="X67" s="262">
        <v>17.002970455254459</v>
      </c>
      <c r="Y67" s="262">
        <v>12.822504030068639</v>
      </c>
      <c r="DA67" s="72" t="s">
        <v>1507</v>
      </c>
    </row>
    <row r="68" spans="1:105" ht="12" customHeight="1" x14ac:dyDescent="0.25">
      <c r="A68" s="147" t="s">
        <v>28</v>
      </c>
      <c r="B68" s="229">
        <v>1.7422974023509969</v>
      </c>
      <c r="C68" s="229">
        <v>1.6687766255362591</v>
      </c>
      <c r="D68" s="229">
        <v>1.3477855959379641</v>
      </c>
      <c r="E68" s="229">
        <v>1.0178553845316261</v>
      </c>
      <c r="F68" s="229">
        <v>0.86493343962662028</v>
      </c>
      <c r="G68" s="229">
        <v>0.86131643720473594</v>
      </c>
      <c r="H68" s="229">
        <v>0.66494580311729456</v>
      </c>
      <c r="I68" s="229">
        <v>1.2374287994027009</v>
      </c>
      <c r="J68" s="229">
        <v>1.5510143651757251</v>
      </c>
      <c r="K68" s="229">
        <v>1.1214082560914931</v>
      </c>
      <c r="L68" s="229">
        <v>1.254037291957665</v>
      </c>
      <c r="M68" s="229">
        <v>1.777918853929656</v>
      </c>
      <c r="N68" s="229">
        <v>1.6273817839975859</v>
      </c>
      <c r="O68" s="229">
        <v>1.233083865555946</v>
      </c>
      <c r="P68" s="229">
        <v>1.260784285730171</v>
      </c>
      <c r="Q68" s="229">
        <v>1.2055084285645861</v>
      </c>
      <c r="R68" s="229">
        <v>1.2105598440068659</v>
      </c>
      <c r="S68" s="229">
        <v>1.275353116132361</v>
      </c>
      <c r="T68" s="229">
        <v>1.2588637890085019</v>
      </c>
      <c r="U68" s="229">
        <v>1.4092743378411581</v>
      </c>
      <c r="V68" s="229">
        <v>1.07346642180976</v>
      </c>
      <c r="W68" s="229">
        <v>1.0938672571403081</v>
      </c>
      <c r="X68" s="229">
        <v>1.163496059970579</v>
      </c>
      <c r="Y68" s="229">
        <v>0.73245763291447308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1.6787782812425489E-2</v>
      </c>
      <c r="C70" s="229">
        <v>1.471144496979836E-2</v>
      </c>
      <c r="D70" s="229">
        <v>2.049975827487735E-2</v>
      </c>
      <c r="E70" s="229">
        <v>1.3549336860202019E-2</v>
      </c>
      <c r="F70" s="229">
        <v>5.7550268895747098E-3</v>
      </c>
      <c r="G70" s="229">
        <v>6.4130227011259854E-3</v>
      </c>
      <c r="H70" s="229">
        <v>4.5184302405587278E-3</v>
      </c>
      <c r="I70" s="229">
        <v>6.3620310964255444E-3</v>
      </c>
      <c r="J70" s="229">
        <v>1.6004774534868729E-2</v>
      </c>
      <c r="K70" s="229">
        <v>8.2359961554876893E-3</v>
      </c>
      <c r="L70" s="229">
        <v>8.0569316870142214E-3</v>
      </c>
      <c r="M70" s="229">
        <v>9.3389391169299701E-3</v>
      </c>
      <c r="N70" s="229">
        <v>8.3700449758852408E-3</v>
      </c>
      <c r="O70" s="229">
        <v>8.6883810930391183E-3</v>
      </c>
      <c r="P70" s="229">
        <v>8.9807063070466361E-3</v>
      </c>
      <c r="Q70" s="229">
        <v>1.789403420628603E-2</v>
      </c>
      <c r="R70" s="229">
        <v>1.739963335061237E-2</v>
      </c>
      <c r="S70" s="229">
        <v>1.5410559041220771E-2</v>
      </c>
      <c r="T70" s="229">
        <v>1.530162866291479E-2</v>
      </c>
      <c r="U70" s="229">
        <v>1.6999949167865409E-2</v>
      </c>
      <c r="V70" s="229">
        <v>1.6125864037387899E-2</v>
      </c>
      <c r="W70" s="229">
        <v>1.559840527614329E-2</v>
      </c>
      <c r="X70" s="229">
        <v>1.5969003012737432E-2</v>
      </c>
      <c r="Y70" s="229">
        <v>2.662013397326126E-2</v>
      </c>
      <c r="DA70" s="73" t="s">
        <v>1510</v>
      </c>
    </row>
    <row r="71" spans="1:105" ht="12" customHeight="1" x14ac:dyDescent="0.25">
      <c r="A71" s="147" t="s">
        <v>159</v>
      </c>
      <c r="B71" s="229">
        <v>0.1232946191906274</v>
      </c>
      <c r="C71" s="229">
        <v>0.1032511149633601</v>
      </c>
      <c r="D71" s="229">
        <v>0.11516699644486859</v>
      </c>
      <c r="E71" s="229">
        <v>3.1724377704650947E-2</v>
      </c>
      <c r="F71" s="229">
        <v>2.6927589099295011E-2</v>
      </c>
      <c r="G71" s="229">
        <v>2.9990524878952259E-2</v>
      </c>
      <c r="H71" s="229">
        <v>8.3665436086464984E-3</v>
      </c>
      <c r="I71" s="229">
        <v>5.8833146811411328E-3</v>
      </c>
      <c r="J71" s="229">
        <v>7.7580544927992462E-3</v>
      </c>
      <c r="K71" s="229">
        <v>1.6000975524848419E-2</v>
      </c>
      <c r="L71" s="229">
        <v>7.8359751844572327E-3</v>
      </c>
      <c r="M71" s="229">
        <v>9.0780665672268845E-3</v>
      </c>
      <c r="N71" s="229">
        <v>0</v>
      </c>
      <c r="O71" s="229">
        <v>0</v>
      </c>
      <c r="P71" s="229">
        <v>0</v>
      </c>
      <c r="Q71" s="229">
        <v>1.7395362958163109E-2</v>
      </c>
      <c r="R71" s="229">
        <v>5.0771775210314812E-2</v>
      </c>
      <c r="S71" s="229">
        <v>0</v>
      </c>
      <c r="T71" s="229">
        <v>0</v>
      </c>
      <c r="U71" s="229">
        <v>0</v>
      </c>
      <c r="V71" s="229">
        <v>7.8647404302679656E-3</v>
      </c>
      <c r="W71" s="229">
        <v>7.6429836507705051E-3</v>
      </c>
      <c r="X71" s="229">
        <v>7.8236007824318537E-3</v>
      </c>
      <c r="Y71" s="229">
        <v>0</v>
      </c>
      <c r="DA71" s="73" t="s">
        <v>1511</v>
      </c>
    </row>
    <row r="72" spans="1:105" ht="12" customHeight="1" x14ac:dyDescent="0.25">
      <c r="A72" s="147" t="s">
        <v>32</v>
      </c>
      <c r="B72" s="229">
        <v>0.6825623717493845</v>
      </c>
      <c r="C72" s="229">
        <v>0.4327864179784302</v>
      </c>
      <c r="D72" s="229">
        <v>0.26899677396817129</v>
      </c>
      <c r="E72" s="229">
        <v>0.27609611633161468</v>
      </c>
      <c r="F72" s="229">
        <v>0.290730725076976</v>
      </c>
      <c r="G72" s="229">
        <v>0.26979007477878358</v>
      </c>
      <c r="H72" s="229">
        <v>0.12900663474767279</v>
      </c>
      <c r="I72" s="229">
        <v>0.24245674006265369</v>
      </c>
      <c r="J72" s="229">
        <v>0.18126912456191641</v>
      </c>
      <c r="K72" s="229">
        <v>0.18655062493969271</v>
      </c>
      <c r="L72" s="229">
        <v>9.4654551671041698E-2</v>
      </c>
      <c r="M72" s="229">
        <v>9.256760135792573E-2</v>
      </c>
      <c r="N72" s="229">
        <v>6.7948915295727191E-2</v>
      </c>
      <c r="O72" s="229">
        <v>6.2641749506334998E-2</v>
      </c>
      <c r="P72" s="229">
        <v>4.0494002524113233E-2</v>
      </c>
      <c r="Q72" s="229">
        <v>4.0343755829164413E-2</v>
      </c>
      <c r="R72" s="229">
        <v>3.9229083353797121E-2</v>
      </c>
      <c r="S72" s="229">
        <v>2.779575168537125E-2</v>
      </c>
      <c r="T72" s="229">
        <v>8.9697489452574844E-2</v>
      </c>
      <c r="U72" s="229">
        <v>3.0662506432763949E-2</v>
      </c>
      <c r="V72" s="229">
        <v>7.2716493301376237E-2</v>
      </c>
      <c r="W72" s="229">
        <v>6.3302614598247264E-2</v>
      </c>
      <c r="X72" s="229">
        <v>2.8803007160072041E-2</v>
      </c>
      <c r="Y72" s="229">
        <v>4.2011753548612071E-2</v>
      </c>
      <c r="DA72" s="73" t="s">
        <v>1512</v>
      </c>
    </row>
    <row r="73" spans="1:105" ht="12" customHeight="1" x14ac:dyDescent="0.25">
      <c r="A73" s="147" t="s">
        <v>33</v>
      </c>
      <c r="B73" s="229">
        <v>4.2764289116833949E-2</v>
      </c>
      <c r="C73" s="229">
        <v>5.0980034454298079E-2</v>
      </c>
      <c r="D73" s="229">
        <v>4.9438662462989537E-2</v>
      </c>
      <c r="E73" s="229">
        <v>1.9279471358443719E-2</v>
      </c>
      <c r="F73" s="229">
        <v>1.7203259387332651E-2</v>
      </c>
      <c r="G73" s="229">
        <v>1.9050968965755019E-2</v>
      </c>
      <c r="H73" s="229">
        <v>2.568079679928309E-2</v>
      </c>
      <c r="I73" s="229">
        <v>3.4468953119236333E-2</v>
      </c>
      <c r="J73" s="229">
        <v>8.0097851110948054E-2</v>
      </c>
      <c r="K73" s="229">
        <v>0.1153801707681069</v>
      </c>
      <c r="L73" s="229">
        <v>0.19875843973293669</v>
      </c>
      <c r="M73" s="229">
        <v>0.145122474318408</v>
      </c>
      <c r="N73" s="229">
        <v>9.3368531943950284E-2</v>
      </c>
      <c r="O73" s="229">
        <v>6.9575120762736128E-2</v>
      </c>
      <c r="P73" s="229">
        <v>7.0144319607949493E-2</v>
      </c>
      <c r="Q73" s="229">
        <v>7.0849819785661627E-2</v>
      </c>
      <c r="R73" s="229">
        <v>1.3627011552899681E-2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1513</v>
      </c>
    </row>
    <row r="74" spans="1:105" ht="12" customHeight="1" x14ac:dyDescent="0.25">
      <c r="A74" s="147" t="s">
        <v>35</v>
      </c>
      <c r="B74" s="229">
        <v>4.508254773897562</v>
      </c>
      <c r="C74" s="229">
        <v>4.1260958420551859</v>
      </c>
      <c r="D74" s="229">
        <v>3.851256855363097</v>
      </c>
      <c r="E74" s="229">
        <v>4.0612215298046337</v>
      </c>
      <c r="F74" s="229">
        <v>3.4485390169979402</v>
      </c>
      <c r="G74" s="229">
        <v>3.73603907635977</v>
      </c>
      <c r="H74" s="229">
        <v>2.5731363658798041</v>
      </c>
      <c r="I74" s="229">
        <v>3.6466642282559429</v>
      </c>
      <c r="J74" s="229">
        <v>4.9274526068746942</v>
      </c>
      <c r="K74" s="229">
        <v>3.7405530613143498</v>
      </c>
      <c r="L74" s="229">
        <v>4.0639903920895817</v>
      </c>
      <c r="M74" s="229">
        <v>4.2259768423189978</v>
      </c>
      <c r="N74" s="229">
        <v>3.7466397399367808</v>
      </c>
      <c r="O74" s="229">
        <v>3.8722963829314061</v>
      </c>
      <c r="P74" s="229">
        <v>4.0920469640949966</v>
      </c>
      <c r="Q74" s="229">
        <v>4.3092842806196927</v>
      </c>
      <c r="R74" s="229">
        <v>4.344990301076229</v>
      </c>
      <c r="S74" s="229">
        <v>3.9223734830724371</v>
      </c>
      <c r="T74" s="229">
        <v>3.6603937716876178</v>
      </c>
      <c r="U74" s="229">
        <v>4.1073483940497919</v>
      </c>
      <c r="V74" s="229">
        <v>3.8868185332542158</v>
      </c>
      <c r="W74" s="229">
        <v>3.7543347966137808</v>
      </c>
      <c r="X74" s="229">
        <v>3.5125436405720052</v>
      </c>
      <c r="Y74" s="229">
        <v>2.628638614056221</v>
      </c>
      <c r="DA74" s="73" t="s">
        <v>1514</v>
      </c>
    </row>
    <row r="75" spans="1:105" ht="12" customHeight="1" x14ac:dyDescent="0.25">
      <c r="A75" s="147" t="s">
        <v>36</v>
      </c>
      <c r="B75" s="229">
        <v>2.0411301228999661</v>
      </c>
      <c r="C75" s="229">
        <v>2.3308794095899041</v>
      </c>
      <c r="D75" s="229">
        <v>2.190492278614685</v>
      </c>
      <c r="E75" s="229">
        <v>2.1072953742002429</v>
      </c>
      <c r="F75" s="229">
        <v>2.016847420421926</v>
      </c>
      <c r="G75" s="229">
        <v>1.954696164670529</v>
      </c>
      <c r="H75" s="229">
        <v>2.050987365015132</v>
      </c>
      <c r="I75" s="229">
        <v>3.5372851822624258</v>
      </c>
      <c r="J75" s="229">
        <v>3.5678932510902781</v>
      </c>
      <c r="K75" s="229">
        <v>1.564377334496323</v>
      </c>
      <c r="L75" s="229">
        <v>1.686314911705822</v>
      </c>
      <c r="M75" s="229">
        <v>1.869386061714216</v>
      </c>
      <c r="N75" s="229">
        <v>2.0476076165539712</v>
      </c>
      <c r="O75" s="229">
        <v>2.1890620292833298</v>
      </c>
      <c r="P75" s="229">
        <v>1.9186291778476201</v>
      </c>
      <c r="Q75" s="229">
        <v>2.0483150980569271</v>
      </c>
      <c r="R75" s="229">
        <v>1.946981713034343</v>
      </c>
      <c r="S75" s="229">
        <v>1.708724570698936</v>
      </c>
      <c r="T75" s="229">
        <v>1.7977959337456459</v>
      </c>
      <c r="U75" s="229">
        <v>2.116584618258583</v>
      </c>
      <c r="V75" s="229">
        <v>1.7868274158139139</v>
      </c>
      <c r="W75" s="229">
        <v>1.482844477034406</v>
      </c>
      <c r="X75" s="229">
        <v>1.587366470532892</v>
      </c>
      <c r="Y75" s="229">
        <v>1.5504416560253269</v>
      </c>
      <c r="DA75" s="73" t="s">
        <v>1515</v>
      </c>
    </row>
    <row r="76" spans="1:105" ht="12" customHeight="1" x14ac:dyDescent="0.25">
      <c r="A76" s="147" t="s">
        <v>38</v>
      </c>
      <c r="B76" s="229">
        <v>0.46700760686305681</v>
      </c>
      <c r="C76" s="229">
        <v>0.58667974600552542</v>
      </c>
      <c r="D76" s="229">
        <v>0.46389436361201009</v>
      </c>
      <c r="E76" s="229">
        <v>0.53034890557138348</v>
      </c>
      <c r="F76" s="229">
        <v>0.75205583035313195</v>
      </c>
      <c r="G76" s="229">
        <v>1.043292744145762</v>
      </c>
      <c r="H76" s="229">
        <v>0.69200417082515486</v>
      </c>
      <c r="I76" s="229">
        <v>1.0081870804235979</v>
      </c>
      <c r="J76" s="229">
        <v>1.4500524537276089</v>
      </c>
      <c r="K76" s="229">
        <v>1.802365296721937</v>
      </c>
      <c r="L76" s="229">
        <v>1.7372861339156971</v>
      </c>
      <c r="M76" s="229">
        <v>1.866883635974744</v>
      </c>
      <c r="N76" s="229">
        <v>1.945855608546877</v>
      </c>
      <c r="O76" s="229">
        <v>1.919343985782207</v>
      </c>
      <c r="P76" s="229">
        <v>2.4415869593902362</v>
      </c>
      <c r="Q76" s="229">
        <v>2.8176097002825999</v>
      </c>
      <c r="R76" s="229">
        <v>3.1327428812742659</v>
      </c>
      <c r="S76" s="229">
        <v>2.6592771032274629</v>
      </c>
      <c r="T76" s="229">
        <v>3.1904631177479619</v>
      </c>
      <c r="U76" s="229">
        <v>3.4059450250549039</v>
      </c>
      <c r="V76" s="229">
        <v>3.340597701364536</v>
      </c>
      <c r="W76" s="229">
        <v>3.1290540488059171</v>
      </c>
      <c r="X76" s="229">
        <v>3.219402044014803</v>
      </c>
      <c r="Y76" s="229">
        <v>2.2310130904168379</v>
      </c>
      <c r="DA76" s="73" t="s">
        <v>1516</v>
      </c>
    </row>
    <row r="77" spans="1:105" ht="12" customHeight="1" x14ac:dyDescent="0.25">
      <c r="A77" s="147" t="s">
        <v>39</v>
      </c>
      <c r="B77" s="229">
        <v>18.706082806325529</v>
      </c>
      <c r="C77" s="229">
        <v>29.37020467288848</v>
      </c>
      <c r="D77" s="229">
        <v>24.072326956365039</v>
      </c>
      <c r="E77" s="229">
        <v>24.030582410507769</v>
      </c>
      <c r="F77" s="229">
        <v>21.353912812663211</v>
      </c>
      <c r="G77" s="229">
        <v>17.391177923998129</v>
      </c>
      <c r="H77" s="229">
        <v>24.667280471127938</v>
      </c>
      <c r="I77" s="229">
        <v>20.590742894965071</v>
      </c>
      <c r="J77" s="229">
        <v>8.8887370551068461</v>
      </c>
      <c r="K77" s="229">
        <v>7.7406294409764644</v>
      </c>
      <c r="L77" s="229">
        <v>11.753124370251619</v>
      </c>
      <c r="M77" s="229">
        <v>9.0896852068696532</v>
      </c>
      <c r="N77" s="229">
        <v>9.0344675550278541</v>
      </c>
      <c r="O77" s="229">
        <v>6.9682510328427858</v>
      </c>
      <c r="P77" s="229">
        <v>5.8378867928668727</v>
      </c>
      <c r="Q77" s="229">
        <v>6.027391166719072</v>
      </c>
      <c r="R77" s="229">
        <v>6.2082355561807088</v>
      </c>
      <c r="S77" s="229">
        <v>6.59189096505016</v>
      </c>
      <c r="T77" s="229">
        <v>7.5582999073807224</v>
      </c>
      <c r="U77" s="229">
        <v>8.2143694428429708</v>
      </c>
      <c r="V77" s="229">
        <v>6.1817014393722243</v>
      </c>
      <c r="W77" s="229">
        <v>5.8938956516758756</v>
      </c>
      <c r="X77" s="229">
        <v>7.4675666292089327</v>
      </c>
      <c r="Y77" s="229">
        <v>5.6113211491339037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383.57181925461049</v>
      </c>
      <c r="C79" s="261">
        <f t="shared" si="2"/>
        <v>435.23135694874208</v>
      </c>
      <c r="D79" s="261">
        <f t="shared" si="2"/>
        <v>371.31661010744637</v>
      </c>
      <c r="E79" s="261">
        <f t="shared" si="2"/>
        <v>368.1379126169162</v>
      </c>
      <c r="F79" s="261">
        <f t="shared" si="2"/>
        <v>330.91375240964061</v>
      </c>
      <c r="G79" s="261">
        <f t="shared" si="2"/>
        <v>327.18838656445394</v>
      </c>
      <c r="H79" s="261">
        <f t="shared" si="2"/>
        <v>300.12881237607098</v>
      </c>
      <c r="I79" s="261">
        <f t="shared" si="2"/>
        <v>365.0027644864137</v>
      </c>
      <c r="J79" s="261">
        <f t="shared" si="2"/>
        <v>344.61996972115116</v>
      </c>
      <c r="K79" s="261">
        <f t="shared" si="2"/>
        <v>280.08791883256976</v>
      </c>
      <c r="L79" s="261">
        <f t="shared" si="2"/>
        <v>324.93808558235372</v>
      </c>
      <c r="M79" s="261">
        <f t="shared" si="2"/>
        <v>330.31778547714077</v>
      </c>
      <c r="N79" s="261">
        <f t="shared" si="2"/>
        <v>310.33320980033727</v>
      </c>
      <c r="O79" s="261">
        <f t="shared" si="2"/>
        <v>284.12868750348321</v>
      </c>
      <c r="P79" s="261">
        <f t="shared" si="2"/>
        <v>293.56317227436983</v>
      </c>
      <c r="Q79" s="261">
        <f t="shared" si="2"/>
        <v>311.59423610337529</v>
      </c>
      <c r="R79" s="261">
        <f t="shared" si="2"/>
        <v>321.40610286770703</v>
      </c>
      <c r="S79" s="261">
        <f t="shared" si="2"/>
        <v>297.71610763278437</v>
      </c>
      <c r="T79" s="261">
        <f t="shared" si="2"/>
        <v>316.59157289025751</v>
      </c>
      <c r="U79" s="261">
        <f t="shared" si="2"/>
        <v>347.46516186437947</v>
      </c>
      <c r="V79" s="261">
        <f t="shared" si="2"/>
        <v>309.10625500825324</v>
      </c>
      <c r="W79" s="261">
        <f t="shared" si="2"/>
        <v>295.56190698532265</v>
      </c>
      <c r="X79" s="261">
        <f t="shared" si="2"/>
        <v>309.26686613732022</v>
      </c>
      <c r="Y79" s="261">
        <f t="shared" si="2"/>
        <v>226.17992455817222</v>
      </c>
      <c r="DA79" s="70"/>
    </row>
    <row r="80" spans="1:105" ht="12" customHeight="1" x14ac:dyDescent="0.25">
      <c r="A80" s="60" t="s">
        <v>1521</v>
      </c>
      <c r="B80" s="262">
        <v>361.8264916684401</v>
      </c>
      <c r="C80" s="262">
        <v>408.16181061615259</v>
      </c>
      <c r="D80" s="262">
        <v>348.84621022384198</v>
      </c>
      <c r="E80" s="262">
        <v>342.66008204571273</v>
      </c>
      <c r="F80" s="262">
        <v>308.89234734754842</v>
      </c>
      <c r="G80" s="262">
        <v>303.55601447709569</v>
      </c>
      <c r="H80" s="262">
        <v>279.40141066229103</v>
      </c>
      <c r="I80" s="262">
        <v>338.83139444699111</v>
      </c>
      <c r="J80" s="262">
        <v>319.98923606621997</v>
      </c>
      <c r="K80" s="262">
        <v>261.87523688140578</v>
      </c>
      <c r="L80" s="262">
        <v>304.40854414487609</v>
      </c>
      <c r="M80" s="262">
        <v>305.82514743445921</v>
      </c>
      <c r="N80" s="262">
        <v>289.58696231218028</v>
      </c>
      <c r="O80" s="262">
        <v>265.30382676781932</v>
      </c>
      <c r="P80" s="262">
        <v>272.81249917078469</v>
      </c>
      <c r="Q80" s="262">
        <v>290.1867630104083</v>
      </c>
      <c r="R80" s="262">
        <v>299.3818102227396</v>
      </c>
      <c r="S80" s="262">
        <v>277.17729079072711</v>
      </c>
      <c r="T80" s="262">
        <v>294.53820989592589</v>
      </c>
      <c r="U80" s="262">
        <v>322.76323106409609</v>
      </c>
      <c r="V80" s="262">
        <v>287.19303729202119</v>
      </c>
      <c r="W80" s="262">
        <v>273.28412602410259</v>
      </c>
      <c r="X80" s="262">
        <v>285.09481801439989</v>
      </c>
      <c r="Y80" s="262">
        <v>208.95273486798399</v>
      </c>
      <c r="DA80" s="72" t="s">
        <v>1522</v>
      </c>
    </row>
    <row r="81" spans="1:105" ht="12" customHeight="1" x14ac:dyDescent="0.25">
      <c r="A81" s="59" t="s">
        <v>28</v>
      </c>
      <c r="B81" s="230">
        <v>83.13489997652124</v>
      </c>
      <c r="C81" s="230">
        <v>97.537370607450796</v>
      </c>
      <c r="D81" s="230">
        <v>76.86233435345919</v>
      </c>
      <c r="E81" s="230">
        <v>58.617480017212607</v>
      </c>
      <c r="F81" s="230">
        <v>49.419933432938763</v>
      </c>
      <c r="G81" s="230">
        <v>43.82542420683567</v>
      </c>
      <c r="H81" s="230">
        <v>45.339743242830572</v>
      </c>
      <c r="I81" s="230">
        <v>67.828688710278158</v>
      </c>
      <c r="J81" s="230">
        <v>60.424774410703257</v>
      </c>
      <c r="K81" s="230">
        <v>42.009768791351313</v>
      </c>
      <c r="L81" s="230">
        <v>51.834267220412038</v>
      </c>
      <c r="M81" s="230">
        <v>66.905364238966953</v>
      </c>
      <c r="N81" s="230">
        <v>62.923356825846973</v>
      </c>
      <c r="O81" s="230">
        <v>45.654309773289803</v>
      </c>
      <c r="P81" s="230">
        <v>43.461725232826872</v>
      </c>
      <c r="Q81" s="230">
        <v>41.258086752701132</v>
      </c>
      <c r="R81" s="230">
        <v>41.140471192382982</v>
      </c>
      <c r="S81" s="230">
        <v>44.745509415861058</v>
      </c>
      <c r="T81" s="230">
        <v>45.136474049018183</v>
      </c>
      <c r="U81" s="230">
        <v>50.707944830793807</v>
      </c>
      <c r="V81" s="230">
        <v>36.71197226042662</v>
      </c>
      <c r="W81" s="230">
        <v>37.071424566735651</v>
      </c>
      <c r="X81" s="230">
        <v>41.734416012491089</v>
      </c>
      <c r="Y81" s="230">
        <v>27.036923168106568</v>
      </c>
      <c r="DA81" s="71" t="s">
        <v>1523</v>
      </c>
    </row>
    <row r="82" spans="1:105" ht="12" customHeight="1" x14ac:dyDescent="0.25">
      <c r="A82" s="59" t="s">
        <v>31</v>
      </c>
      <c r="B82" s="295">
        <v>0.80104042114469809</v>
      </c>
      <c r="C82" s="295">
        <v>0.85986083351882514</v>
      </c>
      <c r="D82" s="295">
        <v>1.1690726473391091</v>
      </c>
      <c r="E82" s="295">
        <v>0.78029550633545519</v>
      </c>
      <c r="F82" s="295">
        <v>0.32882651167971022</v>
      </c>
      <c r="G82" s="295">
        <v>0.32630683472966943</v>
      </c>
      <c r="H82" s="295">
        <v>0.30809197683053319</v>
      </c>
      <c r="I82" s="295">
        <v>0.34872974268325879</v>
      </c>
      <c r="J82" s="295">
        <v>0.62351768782879258</v>
      </c>
      <c r="K82" s="295">
        <v>0.30853374975533188</v>
      </c>
      <c r="L82" s="295">
        <v>0.33302450630423419</v>
      </c>
      <c r="M82" s="295">
        <v>0.35143624347236763</v>
      </c>
      <c r="N82" s="295">
        <v>0.32363108143700092</v>
      </c>
      <c r="O82" s="295">
        <v>0.3216829389549784</v>
      </c>
      <c r="P82" s="295">
        <v>0.30958268938728728</v>
      </c>
      <c r="Q82" s="295">
        <v>0.61241680119799891</v>
      </c>
      <c r="R82" s="295">
        <v>0.59132071674338016</v>
      </c>
      <c r="S82" s="295">
        <v>0.54067638676711582</v>
      </c>
      <c r="T82" s="295">
        <v>0.54863883692717852</v>
      </c>
      <c r="U82" s="295">
        <v>0.61168536273139706</v>
      </c>
      <c r="V82" s="295">
        <v>0.55149584671490781</v>
      </c>
      <c r="W82" s="295">
        <v>0.52863370832366574</v>
      </c>
      <c r="X82" s="295">
        <v>0.57280556244871128</v>
      </c>
      <c r="Y82" s="295">
        <v>0.98261863160050966</v>
      </c>
      <c r="DA82" s="122" t="s">
        <v>1524</v>
      </c>
    </row>
    <row r="83" spans="1:105" ht="12" customHeight="1" x14ac:dyDescent="0.25">
      <c r="A83" s="59" t="s">
        <v>159</v>
      </c>
      <c r="B83" s="295">
        <v>5.8830862172123837</v>
      </c>
      <c r="C83" s="295">
        <v>6.0348653688611611</v>
      </c>
      <c r="D83" s="295">
        <v>6.5678133183110354</v>
      </c>
      <c r="E83" s="295">
        <v>1.826981616859642</v>
      </c>
      <c r="F83" s="295">
        <v>1.538568865335068</v>
      </c>
      <c r="G83" s="295">
        <v>1.525975144827429</v>
      </c>
      <c r="H83" s="295">
        <v>0.57047798071305866</v>
      </c>
      <c r="I83" s="295">
        <v>0.32248927799672489</v>
      </c>
      <c r="J83" s="295">
        <v>0.30224007147749782</v>
      </c>
      <c r="K83" s="295">
        <v>0.59942244814372925</v>
      </c>
      <c r="L83" s="295">
        <v>0.32389150964530128</v>
      </c>
      <c r="M83" s="295">
        <v>0.34161927521239588</v>
      </c>
      <c r="N83" s="295">
        <v>0</v>
      </c>
      <c r="O83" s="295">
        <v>0</v>
      </c>
      <c r="P83" s="295">
        <v>0</v>
      </c>
      <c r="Q83" s="295">
        <v>0.59534995941686675</v>
      </c>
      <c r="R83" s="295">
        <v>1.725461790069301</v>
      </c>
      <c r="S83" s="295">
        <v>0</v>
      </c>
      <c r="T83" s="295">
        <v>0</v>
      </c>
      <c r="U83" s="295">
        <v>0</v>
      </c>
      <c r="V83" s="295">
        <v>0.26896987800017269</v>
      </c>
      <c r="W83" s="295">
        <v>0.25902255509051209</v>
      </c>
      <c r="X83" s="295">
        <v>0.28063129820819349</v>
      </c>
      <c r="Y83" s="295">
        <v>0</v>
      </c>
      <c r="DA83" s="122" t="s">
        <v>1525</v>
      </c>
    </row>
    <row r="84" spans="1:105" ht="12" customHeight="1" x14ac:dyDescent="0.25">
      <c r="A84" s="59" t="s">
        <v>32</v>
      </c>
      <c r="B84" s="295">
        <v>32.568925618871248</v>
      </c>
      <c r="C84" s="295">
        <v>25.295685832529109</v>
      </c>
      <c r="D84" s="295">
        <v>15.34051116368745</v>
      </c>
      <c r="E84" s="295">
        <v>15.900155196747971</v>
      </c>
      <c r="F84" s="295">
        <v>16.611559250636208</v>
      </c>
      <c r="G84" s="295">
        <v>13.727433917720081</v>
      </c>
      <c r="H84" s="295">
        <v>8.7963976442292715</v>
      </c>
      <c r="I84" s="295">
        <v>13.29007596667922</v>
      </c>
      <c r="J84" s="295">
        <v>7.0619242511261326</v>
      </c>
      <c r="K84" s="295">
        <v>6.9884884287486342</v>
      </c>
      <c r="L84" s="295">
        <v>3.9124429204858959</v>
      </c>
      <c r="M84" s="295">
        <v>3.4834374312926588</v>
      </c>
      <c r="N84" s="295">
        <v>2.6272715383230789</v>
      </c>
      <c r="O84" s="295">
        <v>2.319279261199032</v>
      </c>
      <c r="P84" s="295">
        <v>1.3959082701139129</v>
      </c>
      <c r="Q84" s="295">
        <v>1.3807503444097899</v>
      </c>
      <c r="R84" s="295">
        <v>1.333187270014325</v>
      </c>
      <c r="S84" s="295">
        <v>0.97520839760086953</v>
      </c>
      <c r="T84" s="295">
        <v>3.2160972777896619</v>
      </c>
      <c r="U84" s="295">
        <v>1.1032860265860469</v>
      </c>
      <c r="V84" s="295">
        <v>2.4868648247562262</v>
      </c>
      <c r="W84" s="295">
        <v>2.1453408415305142</v>
      </c>
      <c r="X84" s="295">
        <v>1.03315922123501</v>
      </c>
      <c r="Y84" s="295">
        <v>1.5507634869358859</v>
      </c>
      <c r="DA84" s="122" t="s">
        <v>1526</v>
      </c>
    </row>
    <row r="85" spans="1:105" ht="12" customHeight="1" x14ac:dyDescent="0.25">
      <c r="A85" s="59" t="s">
        <v>33</v>
      </c>
      <c r="B85" s="295">
        <v>2.0405270038844998</v>
      </c>
      <c r="C85" s="295">
        <v>2.9797028781797499</v>
      </c>
      <c r="D85" s="295">
        <v>2.8194180258868271</v>
      </c>
      <c r="E85" s="295">
        <v>1.1102893832172711</v>
      </c>
      <c r="F85" s="295">
        <v>0.98294723593825994</v>
      </c>
      <c r="G85" s="295">
        <v>0.96934966106656928</v>
      </c>
      <c r="H85" s="295">
        <v>1.7510611055701479</v>
      </c>
      <c r="I85" s="295">
        <v>1.8893886197107921</v>
      </c>
      <c r="J85" s="295">
        <v>3.1204705080940931</v>
      </c>
      <c r="K85" s="295">
        <v>4.3223279931687424</v>
      </c>
      <c r="L85" s="295">
        <v>8.2154638809393585</v>
      </c>
      <c r="M85" s="295">
        <v>5.461144631023398</v>
      </c>
      <c r="N85" s="295">
        <v>3.6101310150976782</v>
      </c>
      <c r="O85" s="295">
        <v>2.5759838438757732</v>
      </c>
      <c r="P85" s="295">
        <v>2.418013279471301</v>
      </c>
      <c r="Q85" s="295">
        <v>2.4248092687420471</v>
      </c>
      <c r="R85" s="295">
        <v>0.46310942743212269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1527</v>
      </c>
    </row>
    <row r="86" spans="1:105" ht="12" customHeight="1" x14ac:dyDescent="0.25">
      <c r="A86" s="59" t="s">
        <v>35</v>
      </c>
      <c r="B86" s="295">
        <v>215.1144283352055</v>
      </c>
      <c r="C86" s="295">
        <v>241.1638161452988</v>
      </c>
      <c r="D86" s="295">
        <v>219.6318116101867</v>
      </c>
      <c r="E86" s="295">
        <v>233.88250972248011</v>
      </c>
      <c r="F86" s="295">
        <v>197.0400967899923</v>
      </c>
      <c r="G86" s="295">
        <v>190.09679869358149</v>
      </c>
      <c r="H86" s="295">
        <v>175.45090383434001</v>
      </c>
      <c r="I86" s="295">
        <v>199.88903837430689</v>
      </c>
      <c r="J86" s="295">
        <v>191.96483209625339</v>
      </c>
      <c r="K86" s="295">
        <v>140.12717349280561</v>
      </c>
      <c r="L86" s="295">
        <v>167.98062172131151</v>
      </c>
      <c r="M86" s="295">
        <v>159.02892265069519</v>
      </c>
      <c r="N86" s="295">
        <v>144.86529932443329</v>
      </c>
      <c r="O86" s="295">
        <v>143.3698254746316</v>
      </c>
      <c r="P86" s="295">
        <v>141.0609434192952</v>
      </c>
      <c r="Q86" s="295">
        <v>147.48368445964221</v>
      </c>
      <c r="R86" s="295">
        <v>147.66304135857021</v>
      </c>
      <c r="S86" s="295">
        <v>137.61569043057611</v>
      </c>
      <c r="T86" s="295">
        <v>131.24316540639651</v>
      </c>
      <c r="U86" s="295">
        <v>147.7889649827722</v>
      </c>
      <c r="V86" s="295">
        <v>132.9270960647047</v>
      </c>
      <c r="W86" s="295">
        <v>127.2353096798898</v>
      </c>
      <c r="X86" s="295">
        <v>125.9943738540626</v>
      </c>
      <c r="Y86" s="295">
        <v>97.029912791221932</v>
      </c>
      <c r="DA86" s="122" t="s">
        <v>1528</v>
      </c>
    </row>
    <row r="87" spans="1:105" ht="12" customHeight="1" x14ac:dyDescent="0.25">
      <c r="A87" s="59" t="s">
        <v>38</v>
      </c>
      <c r="B87" s="295">
        <v>22.283584095600531</v>
      </c>
      <c r="C87" s="295">
        <v>34.290508950314113</v>
      </c>
      <c r="D87" s="295">
        <v>26.455249104971639</v>
      </c>
      <c r="E87" s="295">
        <v>30.54237060285967</v>
      </c>
      <c r="F87" s="295">
        <v>42.970415261028123</v>
      </c>
      <c r="G87" s="295">
        <v>53.084726018334827</v>
      </c>
      <c r="H87" s="295">
        <v>47.184734877777487</v>
      </c>
      <c r="I87" s="295">
        <v>55.262983755336023</v>
      </c>
      <c r="J87" s="295">
        <v>56.491477040736839</v>
      </c>
      <c r="K87" s="295">
        <v>67.519521977432532</v>
      </c>
      <c r="L87" s="295">
        <v>71.808832385777862</v>
      </c>
      <c r="M87" s="295">
        <v>70.253222963796219</v>
      </c>
      <c r="N87" s="295">
        <v>75.237272527042322</v>
      </c>
      <c r="O87" s="295">
        <v>71.062745475868041</v>
      </c>
      <c r="P87" s="295">
        <v>84.166326279690139</v>
      </c>
      <c r="Q87" s="295">
        <v>96.431665424298274</v>
      </c>
      <c r="R87" s="295">
        <v>106.46521846752739</v>
      </c>
      <c r="S87" s="295">
        <v>93.30020615992197</v>
      </c>
      <c r="T87" s="295">
        <v>114.3938343257944</v>
      </c>
      <c r="U87" s="295">
        <v>122.5513498612127</v>
      </c>
      <c r="V87" s="295">
        <v>114.2466384174185</v>
      </c>
      <c r="W87" s="295">
        <v>106.0443946725325</v>
      </c>
      <c r="X87" s="295">
        <v>115.4794320659542</v>
      </c>
      <c r="Y87" s="295">
        <v>82.352516790119097</v>
      </c>
      <c r="DA87" s="122" t="s">
        <v>1529</v>
      </c>
    </row>
    <row r="88" spans="1:105" ht="12" customHeight="1" x14ac:dyDescent="0.25">
      <c r="A88" s="60" t="s">
        <v>1530</v>
      </c>
      <c r="B88" s="262">
        <v>21.74532758617039</v>
      </c>
      <c r="C88" s="262">
        <v>27.069546332589479</v>
      </c>
      <c r="D88" s="262">
        <v>22.470399883604362</v>
      </c>
      <c r="E88" s="262">
        <v>25.477830571203491</v>
      </c>
      <c r="F88" s="262">
        <v>22.021405062092182</v>
      </c>
      <c r="G88" s="262">
        <v>23.632372087358242</v>
      </c>
      <c r="H88" s="262">
        <v>20.72740171377993</v>
      </c>
      <c r="I88" s="262">
        <v>26.17137003942258</v>
      </c>
      <c r="J88" s="262">
        <v>24.630733654931209</v>
      </c>
      <c r="K88" s="262">
        <v>18.212681951163969</v>
      </c>
      <c r="L88" s="262">
        <v>20.529541437477619</v>
      </c>
      <c r="M88" s="262">
        <v>24.49263804268158</v>
      </c>
      <c r="N88" s="262">
        <v>20.74624748815701</v>
      </c>
      <c r="O88" s="262">
        <v>18.824860735663918</v>
      </c>
      <c r="P88" s="262">
        <v>20.750673103585161</v>
      </c>
      <c r="Q88" s="262">
        <v>21.407473092966988</v>
      </c>
      <c r="R88" s="262">
        <v>22.024292644967421</v>
      </c>
      <c r="S88" s="262">
        <v>20.538816842057258</v>
      </c>
      <c r="T88" s="262">
        <v>22.053362994331621</v>
      </c>
      <c r="U88" s="262">
        <v>24.70193080028336</v>
      </c>
      <c r="V88" s="262">
        <v>21.913217716232051</v>
      </c>
      <c r="W88" s="262">
        <v>22.277780961220071</v>
      </c>
      <c r="X88" s="262">
        <v>24.172048122920351</v>
      </c>
      <c r="Y88" s="262">
        <v>17.227189690188229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62.974682369257067</v>
      </c>
      <c r="C89" s="261">
        <f t="shared" si="3"/>
        <v>73.520636329363725</v>
      </c>
      <c r="D89" s="261">
        <f t="shared" si="3"/>
        <v>62.135105611749793</v>
      </c>
      <c r="E89" s="261">
        <f t="shared" si="3"/>
        <v>64.591494883846522</v>
      </c>
      <c r="F89" s="261">
        <f t="shared" si="3"/>
        <v>56.838548090478412</v>
      </c>
      <c r="G89" s="261">
        <f t="shared" si="3"/>
        <v>57.735152642732018</v>
      </c>
      <c r="H89" s="261">
        <f t="shared" si="3"/>
        <v>52.027568489451284</v>
      </c>
      <c r="I89" s="261">
        <f t="shared" si="3"/>
        <v>64.336910783034128</v>
      </c>
      <c r="J89" s="261">
        <f t="shared" si="3"/>
        <v>60.564711572242992</v>
      </c>
      <c r="K89" s="261">
        <f t="shared" si="3"/>
        <v>46.800659830606676</v>
      </c>
      <c r="L89" s="261">
        <f t="shared" si="3"/>
        <v>53.817983783385877</v>
      </c>
      <c r="M89" s="261">
        <f t="shared" si="3"/>
        <v>58.540486242352657</v>
      </c>
      <c r="N89" s="261">
        <f t="shared" si="3"/>
        <v>52.366423198385561</v>
      </c>
      <c r="O89" s="261">
        <f t="shared" si="3"/>
        <v>47.723960201458929</v>
      </c>
      <c r="P89" s="261">
        <f t="shared" si="3"/>
        <v>50.322897955487065</v>
      </c>
      <c r="Q89" s="261">
        <f t="shared" si="3"/>
        <v>52.565778010292902</v>
      </c>
      <c r="R89" s="261">
        <f t="shared" si="3"/>
        <v>54.056596612912038</v>
      </c>
      <c r="S89" s="261">
        <f t="shared" si="3"/>
        <v>50.406364055899587</v>
      </c>
      <c r="T89" s="261">
        <f t="shared" si="3"/>
        <v>53.392725622812975</v>
      </c>
      <c r="U89" s="261">
        <f t="shared" si="3"/>
        <v>59.489965781403711</v>
      </c>
      <c r="V89" s="261">
        <f t="shared" si="3"/>
        <v>52.695602622196823</v>
      </c>
      <c r="W89" s="261">
        <f t="shared" si="3"/>
        <v>51.783426140138999</v>
      </c>
      <c r="X89" s="261">
        <f t="shared" si="3"/>
        <v>54.764313958909142</v>
      </c>
      <c r="Y89" s="261">
        <f t="shared" si="3"/>
        <v>39.556402080183034</v>
      </c>
      <c r="DA89" s="70"/>
    </row>
    <row r="90" spans="1:105" ht="12" customHeight="1" x14ac:dyDescent="0.25">
      <c r="A90" s="60" t="s">
        <v>1533</v>
      </c>
      <c r="B90" s="262">
        <v>39.979252623176492</v>
      </c>
      <c r="C90" s="262">
        <v>44.894907492552953</v>
      </c>
      <c r="D90" s="262">
        <v>38.372920386341491</v>
      </c>
      <c r="E90" s="262">
        <v>37.64898685949013</v>
      </c>
      <c r="F90" s="262">
        <v>33.551169640618717</v>
      </c>
      <c r="G90" s="262">
        <v>32.744195393888489</v>
      </c>
      <c r="H90" s="262">
        <v>30.10858345511463</v>
      </c>
      <c r="I90" s="262">
        <v>36.660992877664562</v>
      </c>
      <c r="J90" s="262">
        <v>34.517998635317213</v>
      </c>
      <c r="K90" s="262">
        <v>27.540961551236769</v>
      </c>
      <c r="L90" s="262">
        <v>32.108233678494187</v>
      </c>
      <c r="M90" s="262">
        <v>32.63980780121198</v>
      </c>
      <c r="N90" s="262">
        <v>30.427508977929211</v>
      </c>
      <c r="O90" s="262">
        <v>27.81689001310189</v>
      </c>
      <c r="P90" s="262">
        <v>28.37930369844549</v>
      </c>
      <c r="Q90" s="262">
        <v>29.927625441668951</v>
      </c>
      <c r="R90" s="262">
        <v>30.76616457791409</v>
      </c>
      <c r="S90" s="262">
        <v>28.686805319083081</v>
      </c>
      <c r="T90" s="262">
        <v>30.071552033159211</v>
      </c>
      <c r="U90" s="262">
        <v>33.367962695475633</v>
      </c>
      <c r="V90" s="262">
        <v>29.522631026006412</v>
      </c>
      <c r="W90" s="262">
        <v>28.22493317367238</v>
      </c>
      <c r="X90" s="262">
        <v>29.20265561061175</v>
      </c>
      <c r="Y90" s="262">
        <v>21.338850347595251</v>
      </c>
      <c r="DA90" s="72" t="s">
        <v>1534</v>
      </c>
    </row>
    <row r="91" spans="1:105" ht="12" customHeight="1" x14ac:dyDescent="0.25">
      <c r="A91" s="59" t="s">
        <v>28</v>
      </c>
      <c r="B91" s="230">
        <v>9.8478451095985466</v>
      </c>
      <c r="C91" s="230">
        <v>11.8064988390189</v>
      </c>
      <c r="D91" s="230">
        <v>9.2293331512170145</v>
      </c>
      <c r="E91" s="230">
        <v>7.0959359113985734</v>
      </c>
      <c r="F91" s="230">
        <v>6.2584091622896922</v>
      </c>
      <c r="G91" s="230">
        <v>5.7515715523647843</v>
      </c>
      <c r="H91" s="230">
        <v>5.9232933518605186</v>
      </c>
      <c r="I91" s="230">
        <v>8.8280165679988389</v>
      </c>
      <c r="J91" s="230">
        <v>8.0104616363600822</v>
      </c>
      <c r="K91" s="230">
        <v>6.0883481890579869</v>
      </c>
      <c r="L91" s="230">
        <v>7.4172174749549393</v>
      </c>
      <c r="M91" s="230">
        <v>9.4901170260332943</v>
      </c>
      <c r="N91" s="230">
        <v>9.085152383891625</v>
      </c>
      <c r="O91" s="230">
        <v>6.6259372754694361</v>
      </c>
      <c r="P91" s="230">
        <v>6.6231310141981492</v>
      </c>
      <c r="Q91" s="230">
        <v>6.4535342398406774</v>
      </c>
      <c r="R91" s="230">
        <v>6.5768334883233406</v>
      </c>
      <c r="S91" s="230">
        <v>6.9807813197238469</v>
      </c>
      <c r="T91" s="230">
        <v>7.5346444964637502</v>
      </c>
      <c r="U91" s="230">
        <v>8.4511508573438068</v>
      </c>
      <c r="V91" s="230">
        <v>6.2668781676535907</v>
      </c>
      <c r="W91" s="230">
        <v>6.2565185473142471</v>
      </c>
      <c r="X91" s="230">
        <v>7.1854081580383067</v>
      </c>
      <c r="Y91" s="230">
        <v>4.5571553201339201</v>
      </c>
      <c r="DA91" s="71" t="s">
        <v>1535</v>
      </c>
    </row>
    <row r="92" spans="1:105" ht="12" customHeight="1" x14ac:dyDescent="0.25">
      <c r="A92" s="59" t="s">
        <v>31</v>
      </c>
      <c r="B92" s="295">
        <v>9.4888211764113869E-2</v>
      </c>
      <c r="C92" s="295">
        <v>0.1040826287343278</v>
      </c>
      <c r="D92" s="295">
        <v>0.14037774198543179</v>
      </c>
      <c r="E92" s="295">
        <v>9.4458630826211032E-2</v>
      </c>
      <c r="F92" s="295">
        <v>4.1641716419804631E-2</v>
      </c>
      <c r="G92" s="295">
        <v>4.2823934780775758E-2</v>
      </c>
      <c r="H92" s="295">
        <v>4.0249878530364908E-2</v>
      </c>
      <c r="I92" s="295">
        <v>4.5387755604587958E-2</v>
      </c>
      <c r="J92" s="295">
        <v>8.2659216631841698E-2</v>
      </c>
      <c r="K92" s="295">
        <v>4.4714859201340558E-2</v>
      </c>
      <c r="L92" s="295">
        <v>4.7654096801339363E-2</v>
      </c>
      <c r="M92" s="295">
        <v>4.9849083338519992E-2</v>
      </c>
      <c r="N92" s="295">
        <v>4.6727286008540411E-2</v>
      </c>
      <c r="O92" s="295">
        <v>4.6686741880201728E-2</v>
      </c>
      <c r="P92" s="295">
        <v>4.7177296818192833E-2</v>
      </c>
      <c r="Q92" s="295">
        <v>9.5793409405399502E-2</v>
      </c>
      <c r="R92" s="295">
        <v>9.4530222418484619E-2</v>
      </c>
      <c r="S92" s="295">
        <v>8.4351338716053686E-2</v>
      </c>
      <c r="T92" s="295">
        <v>9.15844376481499E-2</v>
      </c>
      <c r="U92" s="295">
        <v>0.1019454701806967</v>
      </c>
      <c r="V92" s="295">
        <v>9.4142511789126193E-2</v>
      </c>
      <c r="W92" s="295">
        <v>8.9217143379763053E-2</v>
      </c>
      <c r="X92" s="295">
        <v>9.8619847948916373E-2</v>
      </c>
      <c r="Y92" s="295">
        <v>0.1656233476279311</v>
      </c>
      <c r="DA92" s="122" t="s">
        <v>1536</v>
      </c>
    </row>
    <row r="93" spans="1:105" ht="12" customHeight="1" x14ac:dyDescent="0.25">
      <c r="A93" s="59" t="s">
        <v>159</v>
      </c>
      <c r="B93" s="295">
        <v>0.69688809212356861</v>
      </c>
      <c r="C93" s="295">
        <v>0.7304957118215768</v>
      </c>
      <c r="D93" s="295">
        <v>0.78863773393794467</v>
      </c>
      <c r="E93" s="295">
        <v>0.22116516200854311</v>
      </c>
      <c r="F93" s="295">
        <v>0.1948402762762293</v>
      </c>
      <c r="G93" s="295">
        <v>0.20026629271591209</v>
      </c>
      <c r="H93" s="295">
        <v>7.4528618577362662E-2</v>
      </c>
      <c r="I93" s="295">
        <v>4.1972515513567198E-2</v>
      </c>
      <c r="J93" s="295">
        <v>4.0067712641925407E-2</v>
      </c>
      <c r="K93" s="295">
        <v>8.6872474703738739E-2</v>
      </c>
      <c r="L93" s="295">
        <v>4.6347211876559977E-2</v>
      </c>
      <c r="M93" s="295">
        <v>4.8456606387116963E-2</v>
      </c>
      <c r="N93" s="295">
        <v>0</v>
      </c>
      <c r="O93" s="295">
        <v>0</v>
      </c>
      <c r="P93" s="295">
        <v>0</v>
      </c>
      <c r="Q93" s="295">
        <v>9.3123837050756345E-2</v>
      </c>
      <c r="R93" s="295">
        <v>0.27583726084914578</v>
      </c>
      <c r="S93" s="295">
        <v>0</v>
      </c>
      <c r="T93" s="295">
        <v>0</v>
      </c>
      <c r="U93" s="295">
        <v>0</v>
      </c>
      <c r="V93" s="295">
        <v>4.5914216872862318E-2</v>
      </c>
      <c r="W93" s="295">
        <v>4.3715056516891157E-2</v>
      </c>
      <c r="X93" s="295">
        <v>4.8316248607444552E-2</v>
      </c>
      <c r="Y93" s="295">
        <v>0</v>
      </c>
      <c r="DA93" s="122" t="s">
        <v>1537</v>
      </c>
    </row>
    <row r="94" spans="1:105" ht="12" customHeight="1" x14ac:dyDescent="0.25">
      <c r="A94" s="59" t="s">
        <v>32</v>
      </c>
      <c r="B94" s="295">
        <v>3.857991468940972</v>
      </c>
      <c r="C94" s="295">
        <v>3.0619390655495868</v>
      </c>
      <c r="D94" s="295">
        <v>1.8420295119915699</v>
      </c>
      <c r="E94" s="295">
        <v>1.924792437755493</v>
      </c>
      <c r="F94" s="295">
        <v>2.103643760572294</v>
      </c>
      <c r="G94" s="295">
        <v>1.801564270901258</v>
      </c>
      <c r="H94" s="295">
        <v>1.1491825925728809</v>
      </c>
      <c r="I94" s="295">
        <v>1.729725475380286</v>
      </c>
      <c r="J94" s="295">
        <v>0.93619337174565398</v>
      </c>
      <c r="K94" s="295">
        <v>1.012820400910752</v>
      </c>
      <c r="L94" s="295">
        <v>0.55985049188009017</v>
      </c>
      <c r="M94" s="295">
        <v>0.49410431064626692</v>
      </c>
      <c r="N94" s="295">
        <v>0.37933707741608969</v>
      </c>
      <c r="O94" s="295">
        <v>0.33660346603230529</v>
      </c>
      <c r="P94" s="295">
        <v>0.2127224197207922</v>
      </c>
      <c r="Q94" s="295">
        <v>0.21597510514073981</v>
      </c>
      <c r="R94" s="295">
        <v>0.21312713319773499</v>
      </c>
      <c r="S94" s="295">
        <v>0.1521430117498411</v>
      </c>
      <c r="T94" s="295">
        <v>0.53686403656328663</v>
      </c>
      <c r="U94" s="295">
        <v>0.18387723423994559</v>
      </c>
      <c r="V94" s="295">
        <v>0.42451761418903838</v>
      </c>
      <c r="W94" s="295">
        <v>0.36206768210872481</v>
      </c>
      <c r="X94" s="295">
        <v>0.1778788684761432</v>
      </c>
      <c r="Y94" s="295">
        <v>0.26138588443731647</v>
      </c>
      <c r="DA94" s="122" t="s">
        <v>1538</v>
      </c>
    </row>
    <row r="95" spans="1:105" ht="12" customHeight="1" x14ac:dyDescent="0.25">
      <c r="A95" s="59" t="s">
        <v>35</v>
      </c>
      <c r="B95" s="295">
        <v>25.48163974074928</v>
      </c>
      <c r="C95" s="295">
        <v>29.191891247428561</v>
      </c>
      <c r="D95" s="295">
        <v>26.37254224720953</v>
      </c>
      <c r="E95" s="295">
        <v>28.312634717501311</v>
      </c>
      <c r="F95" s="295">
        <v>24.952634725060701</v>
      </c>
      <c r="G95" s="295">
        <v>24.947969343125759</v>
      </c>
      <c r="H95" s="295">
        <v>22.921329013573509</v>
      </c>
      <c r="I95" s="295">
        <v>26.015890563167279</v>
      </c>
      <c r="J95" s="295">
        <v>25.448616697937709</v>
      </c>
      <c r="K95" s="295">
        <v>20.308205627362948</v>
      </c>
      <c r="L95" s="295">
        <v>24.037164402981261</v>
      </c>
      <c r="M95" s="295">
        <v>22.557280774806781</v>
      </c>
      <c r="N95" s="295">
        <v>20.91629223061295</v>
      </c>
      <c r="O95" s="295">
        <v>20.807662529719941</v>
      </c>
      <c r="P95" s="295">
        <v>21.496272967708361</v>
      </c>
      <c r="Q95" s="295">
        <v>23.069198850231381</v>
      </c>
      <c r="R95" s="295">
        <v>23.605836473125379</v>
      </c>
      <c r="S95" s="295">
        <v>21.469529648893339</v>
      </c>
      <c r="T95" s="295">
        <v>21.90845906248402</v>
      </c>
      <c r="U95" s="295">
        <v>24.630989133711189</v>
      </c>
      <c r="V95" s="295">
        <v>22.69117851550179</v>
      </c>
      <c r="W95" s="295">
        <v>21.473414744352759</v>
      </c>
      <c r="X95" s="295">
        <v>21.69243248754093</v>
      </c>
      <c r="Y95" s="295">
        <v>16.35468579539608</v>
      </c>
      <c r="DA95" s="122" t="s">
        <v>1539</v>
      </c>
    </row>
    <row r="96" spans="1:105" ht="12" customHeight="1" x14ac:dyDescent="0.25">
      <c r="A96" s="61" t="s">
        <v>1540</v>
      </c>
      <c r="B96" s="263">
        <v>22.995429746080578</v>
      </c>
      <c r="C96" s="263">
        <v>28.625728836810779</v>
      </c>
      <c r="D96" s="263">
        <v>23.762185225408299</v>
      </c>
      <c r="E96" s="263">
        <v>26.942508024356389</v>
      </c>
      <c r="F96" s="263">
        <v>23.287378449859691</v>
      </c>
      <c r="G96" s="263">
        <v>24.990957248843529</v>
      </c>
      <c r="H96" s="263">
        <v>21.91898503433665</v>
      </c>
      <c r="I96" s="263">
        <v>27.67591790536957</v>
      </c>
      <c r="J96" s="263">
        <v>26.046712936925779</v>
      </c>
      <c r="K96" s="263">
        <v>19.259698279369911</v>
      </c>
      <c r="L96" s="263">
        <v>21.70975010489169</v>
      </c>
      <c r="M96" s="263">
        <v>25.900678441140681</v>
      </c>
      <c r="N96" s="263">
        <v>21.938914220456351</v>
      </c>
      <c r="O96" s="263">
        <v>19.907070188357039</v>
      </c>
      <c r="P96" s="263">
        <v>21.943594257041578</v>
      </c>
      <c r="Q96" s="263">
        <v>22.638152568623951</v>
      </c>
      <c r="R96" s="263">
        <v>23.290432034997949</v>
      </c>
      <c r="S96" s="263">
        <v>21.719558736816509</v>
      </c>
      <c r="T96" s="263">
        <v>23.32117358965376</v>
      </c>
      <c r="U96" s="263">
        <v>26.122003085928078</v>
      </c>
      <c r="V96" s="263">
        <v>23.172971596190411</v>
      </c>
      <c r="W96" s="263">
        <v>23.55849296646662</v>
      </c>
      <c r="X96" s="263">
        <v>25.561658348297389</v>
      </c>
      <c r="Y96" s="263">
        <v>18.217551732587779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254.2297323507008</v>
      </c>
      <c r="C99" s="223">
        <v>246.84404825740481</v>
      </c>
      <c r="D99" s="223">
        <v>284.57930357810392</v>
      </c>
      <c r="E99" s="223">
        <v>274.62808786564818</v>
      </c>
      <c r="F99" s="223">
        <v>327.22646574743402</v>
      </c>
      <c r="G99" s="223">
        <v>309.23692143544548</v>
      </c>
      <c r="H99" s="223">
        <v>340.76153343904878</v>
      </c>
      <c r="I99" s="223">
        <v>316.49425723602008</v>
      </c>
      <c r="J99" s="223">
        <v>314.30719754531663</v>
      </c>
      <c r="K99" s="223">
        <v>264.74642789523062</v>
      </c>
      <c r="L99" s="223">
        <v>277.33278920573611</v>
      </c>
      <c r="M99" s="223">
        <v>215.36346216268689</v>
      </c>
      <c r="N99" s="223">
        <v>286.02543582152998</v>
      </c>
      <c r="O99" s="223">
        <v>266.10028288529139</v>
      </c>
      <c r="P99" s="223">
        <v>263.72106828497391</v>
      </c>
      <c r="Q99" s="223">
        <v>284.345111840453</v>
      </c>
      <c r="R99" s="223">
        <v>294.98587446741072</v>
      </c>
      <c r="S99" s="223">
        <v>313.09508636573179</v>
      </c>
      <c r="T99" s="223">
        <v>297.57000160239119</v>
      </c>
      <c r="U99" s="223">
        <v>236.8590622177297</v>
      </c>
      <c r="V99" s="223">
        <v>244.46158227819851</v>
      </c>
      <c r="W99" s="223">
        <v>247.46733008603621</v>
      </c>
      <c r="X99" s="223">
        <v>241.51457088223751</v>
      </c>
      <c r="Y99" s="223">
        <v>246.37050589014771</v>
      </c>
      <c r="DA99" s="89" t="s">
        <v>1542</v>
      </c>
    </row>
    <row r="100" spans="1:105" ht="12" customHeight="1" x14ac:dyDescent="0.25">
      <c r="A100" s="55" t="s">
        <v>91</v>
      </c>
      <c r="B100" s="259">
        <v>2.1584376920301498</v>
      </c>
      <c r="C100" s="259">
        <v>2.095732442014687</v>
      </c>
      <c r="D100" s="259">
        <v>2.4161088065315979</v>
      </c>
      <c r="E100" s="259">
        <v>2.3316219179338762</v>
      </c>
      <c r="F100" s="259">
        <v>2.7781877869611131</v>
      </c>
      <c r="G100" s="259">
        <v>2.6254546264966039</v>
      </c>
      <c r="H100" s="259">
        <v>2.8931019632051891</v>
      </c>
      <c r="I100" s="259">
        <v>2.6870701857420691</v>
      </c>
      <c r="J100" s="259">
        <v>2.668501814421163</v>
      </c>
      <c r="K100" s="259">
        <v>2.247725565045728</v>
      </c>
      <c r="L100" s="259">
        <v>2.3545851223717849</v>
      </c>
      <c r="M100" s="259">
        <v>1.8284588899945129</v>
      </c>
      <c r="N100" s="259">
        <v>2.4283866243657282</v>
      </c>
      <c r="O100" s="259">
        <v>2.259219939103259</v>
      </c>
      <c r="P100" s="259">
        <v>2.2390201519901329</v>
      </c>
      <c r="Q100" s="259">
        <v>2.414120493561549</v>
      </c>
      <c r="R100" s="259">
        <v>2.5044617094122641</v>
      </c>
      <c r="S100" s="259">
        <v>2.658210860515791</v>
      </c>
      <c r="T100" s="259">
        <v>2.5264012259178541</v>
      </c>
      <c r="U100" s="259">
        <v>2.010958839715677</v>
      </c>
      <c r="V100" s="259">
        <v>2.075505050346337</v>
      </c>
      <c r="W100" s="259">
        <v>2.1010241715802032</v>
      </c>
      <c r="X100" s="259">
        <v>2.0504846075483401</v>
      </c>
      <c r="Y100" s="259">
        <v>2.091712016530753</v>
      </c>
      <c r="DA100" s="67" t="s">
        <v>1543</v>
      </c>
    </row>
    <row r="101" spans="1:105" ht="12" customHeight="1" x14ac:dyDescent="0.25">
      <c r="A101" s="173" t="s">
        <v>92</v>
      </c>
      <c r="B101" s="224">
        <v>2.4200175041060592</v>
      </c>
      <c r="C101" s="224">
        <v>2.3497130412081568</v>
      </c>
      <c r="D101" s="224">
        <v>2.7089156315333618</v>
      </c>
      <c r="E101" s="224">
        <v>2.6141898259060339</v>
      </c>
      <c r="F101" s="224">
        <v>3.1148747536075061</v>
      </c>
      <c r="G101" s="224">
        <v>2.943631950006397</v>
      </c>
      <c r="H101" s="224">
        <v>3.243715312224245</v>
      </c>
      <c r="I101" s="224">
        <v>3.012714663141868</v>
      </c>
      <c r="J101" s="224">
        <v>2.991896001669613</v>
      </c>
      <c r="K101" s="224">
        <v>2.5201261226684331</v>
      </c>
      <c r="L101" s="224">
        <v>2.639935927771889</v>
      </c>
      <c r="M101" s="224">
        <v>2.050048762428323</v>
      </c>
      <c r="N101" s="224">
        <v>2.7226813909900889</v>
      </c>
      <c r="O101" s="224">
        <v>2.533013493251647</v>
      </c>
      <c r="P101" s="224">
        <v>2.5103657056534781</v>
      </c>
      <c r="Q101" s="224">
        <v>2.7066863560676282</v>
      </c>
      <c r="R101" s="224">
        <v>2.8079759714724259</v>
      </c>
      <c r="S101" s="224">
        <v>2.9803578930288559</v>
      </c>
      <c r="T101" s="224">
        <v>2.832574325259146</v>
      </c>
      <c r="U101" s="224">
        <v>2.254665775212366</v>
      </c>
      <c r="V101" s="224">
        <v>2.327034303674727</v>
      </c>
      <c r="W101" s="224">
        <v>2.3556460724106931</v>
      </c>
      <c r="X101" s="224">
        <v>2.298981647925054</v>
      </c>
      <c r="Y101" s="224">
        <v>2.3452053826915358</v>
      </c>
      <c r="DA101" s="177" t="s">
        <v>1544</v>
      </c>
    </row>
    <row r="102" spans="1:105" ht="12" customHeight="1" x14ac:dyDescent="0.25">
      <c r="A102" s="173" t="s">
        <v>93</v>
      </c>
      <c r="B102" s="224">
        <v>3.82318595847071</v>
      </c>
      <c r="C102" s="224">
        <v>4.0133873009418002</v>
      </c>
      <c r="D102" s="224">
        <v>4.5264041529114616</v>
      </c>
      <c r="E102" s="224">
        <v>4.8609870512342477</v>
      </c>
      <c r="F102" s="224">
        <v>5.6644387150712427</v>
      </c>
      <c r="G102" s="224">
        <v>5.7323569888113663</v>
      </c>
      <c r="H102" s="224">
        <v>6.1062708219974722</v>
      </c>
      <c r="I102" s="224">
        <v>5.8216254277621671</v>
      </c>
      <c r="J102" s="224">
        <v>5.7794562776939351</v>
      </c>
      <c r="K102" s="224">
        <v>4.6077441604896094</v>
      </c>
      <c r="L102" s="224">
        <v>4.7086844559774406</v>
      </c>
      <c r="M102" s="224">
        <v>4.1024990955618712</v>
      </c>
      <c r="N102" s="224">
        <v>5.0881152525276452</v>
      </c>
      <c r="O102" s="224">
        <v>4.7073536361319928</v>
      </c>
      <c r="P102" s="224">
        <v>4.930668035609723</v>
      </c>
      <c r="Q102" s="224">
        <v>5.233178737518025</v>
      </c>
      <c r="R102" s="224">
        <v>5.4307790468368689</v>
      </c>
      <c r="S102" s="224">
        <v>5.7641296987470367</v>
      </c>
      <c r="T102" s="224">
        <v>5.5709094394873482</v>
      </c>
      <c r="U102" s="224">
        <v>4.4625418806735802</v>
      </c>
      <c r="V102" s="224">
        <v>4.6124499260274074</v>
      </c>
      <c r="W102" s="224">
        <v>4.8729736291340062</v>
      </c>
      <c r="X102" s="224">
        <v>4.9055316922981271</v>
      </c>
      <c r="Y102" s="224">
        <v>4.9105758948460201</v>
      </c>
      <c r="DA102" s="177" t="s">
        <v>1545</v>
      </c>
    </row>
    <row r="103" spans="1:105" ht="12" customHeight="1" x14ac:dyDescent="0.25">
      <c r="A103" s="173" t="s">
        <v>94</v>
      </c>
      <c r="B103" s="224">
        <v>1.9372785937844521</v>
      </c>
      <c r="C103" s="224">
        <v>1.880998285568281</v>
      </c>
      <c r="D103" s="224">
        <v>2.1685480606786882</v>
      </c>
      <c r="E103" s="224">
        <v>2.0927179168018588</v>
      </c>
      <c r="F103" s="224">
        <v>2.4935274940139358</v>
      </c>
      <c r="G103" s="224">
        <v>2.3564437674734511</v>
      </c>
      <c r="H103" s="224">
        <v>2.5966672670924131</v>
      </c>
      <c r="I103" s="224">
        <v>2.4117460374491131</v>
      </c>
      <c r="J103" s="224">
        <v>2.3950802293906932</v>
      </c>
      <c r="K103" s="224">
        <v>2.0174178008212462</v>
      </c>
      <c r="L103" s="224">
        <v>2.1133282520302128</v>
      </c>
      <c r="M103" s="224">
        <v>1.6411102716935739</v>
      </c>
      <c r="N103" s="224">
        <v>2.1795678616005629</v>
      </c>
      <c r="O103" s="224">
        <v>2.0277344316384469</v>
      </c>
      <c r="P103" s="224">
        <v>2.0096043668616161</v>
      </c>
      <c r="Q103" s="224">
        <v>2.1667634753886702</v>
      </c>
      <c r="R103" s="224">
        <v>2.2478480970343551</v>
      </c>
      <c r="S103" s="224">
        <v>2.3858437131900581</v>
      </c>
      <c r="T103" s="224">
        <v>2.2675396340387342</v>
      </c>
      <c r="U103" s="224">
        <v>1.8049108054161891</v>
      </c>
      <c r="V103" s="224">
        <v>1.8628434446702189</v>
      </c>
      <c r="W103" s="224">
        <v>1.885747810861147</v>
      </c>
      <c r="X103" s="224">
        <v>1.84038666103521</v>
      </c>
      <c r="Y103" s="224">
        <v>1.8773898032587431</v>
      </c>
      <c r="DA103" s="177" t="s">
        <v>1546</v>
      </c>
    </row>
    <row r="104" spans="1:105" ht="12" customHeight="1" x14ac:dyDescent="0.25">
      <c r="A104" s="56" t="s">
        <v>95</v>
      </c>
      <c r="B104" s="260">
        <v>2.0494553516714831</v>
      </c>
      <c r="C104" s="260">
        <v>1.980573358959111</v>
      </c>
      <c r="D104" s="260">
        <v>2.2922928063705559</v>
      </c>
      <c r="E104" s="260">
        <v>2.2106919978680848</v>
      </c>
      <c r="F104" s="260">
        <v>2.641370471852905</v>
      </c>
      <c r="G104" s="260">
        <v>2.5082328051768341</v>
      </c>
      <c r="H104" s="260">
        <v>2.7722133036501262</v>
      </c>
      <c r="I104" s="260">
        <v>2.5503117213919171</v>
      </c>
      <c r="J104" s="260">
        <v>2.5394885249560719</v>
      </c>
      <c r="K104" s="260">
        <v>2.1540334953280729</v>
      </c>
      <c r="L104" s="260">
        <v>2.279729185393677</v>
      </c>
      <c r="M104" s="260">
        <v>1.813392535991492</v>
      </c>
      <c r="N104" s="260">
        <v>2.4238877301114781</v>
      </c>
      <c r="O104" s="260">
        <v>2.294878263868338</v>
      </c>
      <c r="P104" s="260">
        <v>2.31549886915053</v>
      </c>
      <c r="Q104" s="260">
        <v>2.5318049338584578</v>
      </c>
      <c r="R104" s="260">
        <v>2.6909956255775</v>
      </c>
      <c r="S104" s="260">
        <v>2.890663742223067</v>
      </c>
      <c r="T104" s="260">
        <v>2.835848148998561</v>
      </c>
      <c r="U104" s="260">
        <v>2.3274114054477342</v>
      </c>
      <c r="V104" s="260">
        <v>2.501722313211983</v>
      </c>
      <c r="W104" s="260">
        <v>2.5970299391241189</v>
      </c>
      <c r="X104" s="260">
        <v>2.9330619493188581</v>
      </c>
      <c r="Y104" s="260">
        <v>3.4070982746181731</v>
      </c>
      <c r="DA104" s="68" t="s">
        <v>1547</v>
      </c>
    </row>
    <row r="105" spans="1:105" ht="12" customHeight="1" x14ac:dyDescent="0.25">
      <c r="A105" s="37" t="s">
        <v>159</v>
      </c>
      <c r="B105" s="226">
        <v>4.4728656880498097E-2</v>
      </c>
      <c r="C105" s="226">
        <v>3.7124178211455243E-2</v>
      </c>
      <c r="D105" s="226">
        <v>5.2235639901913072E-2</v>
      </c>
      <c r="E105" s="226">
        <v>1.232901193201188E-2</v>
      </c>
      <c r="F105" s="226">
        <v>1.4806726392006151E-2</v>
      </c>
      <c r="G105" s="226">
        <v>1.3338321868075939E-2</v>
      </c>
      <c r="H105" s="226">
        <v>6.1626304398760814E-3</v>
      </c>
      <c r="I105" s="226">
        <v>2.7576524121070132E-3</v>
      </c>
      <c r="J105" s="226">
        <v>2.6981634725432128E-3</v>
      </c>
      <c r="K105" s="226">
        <v>6.3503316587822083E-3</v>
      </c>
      <c r="L105" s="226">
        <v>3.0631694763227232E-3</v>
      </c>
      <c r="M105" s="226">
        <v>2.2599946588655472E-3</v>
      </c>
      <c r="N105" s="226">
        <v>0</v>
      </c>
      <c r="O105" s="226">
        <v>0</v>
      </c>
      <c r="P105" s="226">
        <v>0</v>
      </c>
      <c r="Q105" s="226">
        <v>5.5017821743956674E-3</v>
      </c>
      <c r="R105" s="226">
        <v>1.5980633399923849E-2</v>
      </c>
      <c r="S105" s="226">
        <v>0</v>
      </c>
      <c r="T105" s="226">
        <v>0</v>
      </c>
      <c r="U105" s="226">
        <v>0</v>
      </c>
      <c r="V105" s="226">
        <v>2.0001242417036079E-3</v>
      </c>
      <c r="W105" s="226">
        <v>1.8853777018479369E-3</v>
      </c>
      <c r="X105" s="226">
        <v>1.626634227233339E-3</v>
      </c>
      <c r="Y105" s="226">
        <v>0</v>
      </c>
      <c r="DA105" s="69" t="s">
        <v>1548</v>
      </c>
    </row>
    <row r="106" spans="1:105" ht="12" customHeight="1" x14ac:dyDescent="0.25">
      <c r="A106" s="37" t="s">
        <v>35</v>
      </c>
      <c r="B106" s="226">
        <v>1.635498631126479</v>
      </c>
      <c r="C106" s="226">
        <v>1.4835473438941389</v>
      </c>
      <c r="D106" s="226">
        <v>1.746792679123345</v>
      </c>
      <c r="E106" s="226">
        <v>1.578308301762662</v>
      </c>
      <c r="F106" s="226">
        <v>1.896254933501758</v>
      </c>
      <c r="G106" s="226">
        <v>1.6616078549251689</v>
      </c>
      <c r="H106" s="226">
        <v>1.895321322168823</v>
      </c>
      <c r="I106" s="226">
        <v>1.7092800487843101</v>
      </c>
      <c r="J106" s="226">
        <v>1.7137122005133061</v>
      </c>
      <c r="K106" s="226">
        <v>1.4845190213391231</v>
      </c>
      <c r="L106" s="226">
        <v>1.5886588494830589</v>
      </c>
      <c r="M106" s="226">
        <v>1.052061583973152</v>
      </c>
      <c r="N106" s="226">
        <v>1.470525233987555</v>
      </c>
      <c r="O106" s="226">
        <v>1.382189771655868</v>
      </c>
      <c r="P106" s="226">
        <v>1.264801488333857</v>
      </c>
      <c r="Q106" s="226">
        <v>1.362934679577414</v>
      </c>
      <c r="R106" s="226">
        <v>1.367604280923733</v>
      </c>
      <c r="S106" s="226">
        <v>1.444623526729411</v>
      </c>
      <c r="T106" s="226">
        <v>1.2800776342007429</v>
      </c>
      <c r="U106" s="226">
        <v>0.9935488493041903</v>
      </c>
      <c r="V106" s="226">
        <v>0.98847762877785728</v>
      </c>
      <c r="W106" s="226">
        <v>0.92612249799773516</v>
      </c>
      <c r="X106" s="226">
        <v>0.73030614282305251</v>
      </c>
      <c r="Y106" s="226">
        <v>0.67217583663039016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4.5373104969054926E-3</v>
      </c>
      <c r="C108" s="226">
        <v>7.9250024860971491E-3</v>
      </c>
      <c r="D108" s="226">
        <v>1.9570691085709181E-2</v>
      </c>
      <c r="E108" s="226">
        <v>2.8377906669942499E-2</v>
      </c>
      <c r="F108" s="226">
        <v>4.6541016310616377E-2</v>
      </c>
      <c r="G108" s="226">
        <v>5.577132276841635E-2</v>
      </c>
      <c r="H108" s="226">
        <v>8.683075819279043E-2</v>
      </c>
      <c r="I108" s="226">
        <v>1.8578695956331541E-2</v>
      </c>
      <c r="J108" s="226">
        <v>3.7867282218912883E-2</v>
      </c>
      <c r="K108" s="226">
        <v>6.7925114362396677E-2</v>
      </c>
      <c r="L108" s="226">
        <v>0.120031473012155</v>
      </c>
      <c r="M108" s="226">
        <v>0.14840767215759351</v>
      </c>
      <c r="N108" s="226">
        <v>0.25277664879047651</v>
      </c>
      <c r="O108" s="226">
        <v>0.31724766409958899</v>
      </c>
      <c r="P108" s="226">
        <v>0.37255703780828558</v>
      </c>
      <c r="Q108" s="226">
        <v>0.47428794635311022</v>
      </c>
      <c r="R108" s="226">
        <v>0.60928506188427756</v>
      </c>
      <c r="S108" s="226">
        <v>0.70712624481747</v>
      </c>
      <c r="T108" s="226">
        <v>0.81187558790910641</v>
      </c>
      <c r="U108" s="226">
        <v>0.76940191520222245</v>
      </c>
      <c r="V108" s="226">
        <v>0.96274001066224324</v>
      </c>
      <c r="W108" s="226">
        <v>1.058048227700751</v>
      </c>
      <c r="X108" s="226">
        <v>1.6150605292932201</v>
      </c>
      <c r="Y108" s="226">
        <v>2.2473341949496599</v>
      </c>
      <c r="DA108" s="69" t="s">
        <v>1551</v>
      </c>
    </row>
    <row r="109" spans="1:105" ht="12" customHeight="1" x14ac:dyDescent="0.25">
      <c r="A109" s="37" t="s">
        <v>40</v>
      </c>
      <c r="B109" s="226">
        <v>0.36469075316760091</v>
      </c>
      <c r="C109" s="226">
        <v>0.45197683436742048</v>
      </c>
      <c r="D109" s="226">
        <v>0.47369379625958868</v>
      </c>
      <c r="E109" s="226">
        <v>0.59167677750346881</v>
      </c>
      <c r="F109" s="226">
        <v>0.68376779564852452</v>
      </c>
      <c r="G109" s="226">
        <v>0.77751530561517235</v>
      </c>
      <c r="H109" s="226">
        <v>0.78389859284863683</v>
      </c>
      <c r="I109" s="226">
        <v>0.81969532423916869</v>
      </c>
      <c r="J109" s="226">
        <v>0.78521087875131002</v>
      </c>
      <c r="K109" s="226">
        <v>0.59523902796777117</v>
      </c>
      <c r="L109" s="226">
        <v>0.56797569342214038</v>
      </c>
      <c r="M109" s="226">
        <v>0.61066328520188085</v>
      </c>
      <c r="N109" s="226">
        <v>0.70058584733344575</v>
      </c>
      <c r="O109" s="226">
        <v>0.59544082811288124</v>
      </c>
      <c r="P109" s="226">
        <v>0.67814034300838766</v>
      </c>
      <c r="Q109" s="226">
        <v>0.68908052575353784</v>
      </c>
      <c r="R109" s="226">
        <v>0.69812564936956589</v>
      </c>
      <c r="S109" s="226">
        <v>0.73891397067618614</v>
      </c>
      <c r="T109" s="226">
        <v>0.74389492688871128</v>
      </c>
      <c r="U109" s="226">
        <v>0.56446064094132142</v>
      </c>
      <c r="V109" s="226">
        <v>0.54850454953017858</v>
      </c>
      <c r="W109" s="226">
        <v>0.61097383572378516</v>
      </c>
      <c r="X109" s="226">
        <v>0.58606864297535166</v>
      </c>
      <c r="Y109" s="226">
        <v>0.48758824303812248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192.93409072654759</v>
      </c>
      <c r="C110" s="261">
        <f t="shared" si="4"/>
        <v>184.67648210131614</v>
      </c>
      <c r="D110" s="261">
        <f t="shared" si="4"/>
        <v>213.78775269406916</v>
      </c>
      <c r="E110" s="261">
        <f t="shared" si="4"/>
        <v>201.9596232512543</v>
      </c>
      <c r="F110" s="261">
        <f t="shared" si="4"/>
        <v>241.76013658669274</v>
      </c>
      <c r="G110" s="261">
        <f t="shared" si="4"/>
        <v>225.10726701882794</v>
      </c>
      <c r="H110" s="261">
        <f t="shared" si="4"/>
        <v>249.9068912823642</v>
      </c>
      <c r="I110" s="261">
        <f t="shared" si="4"/>
        <v>230.80551092001417</v>
      </c>
      <c r="J110" s="261">
        <f t="shared" si="4"/>
        <v>229.22144637896815</v>
      </c>
      <c r="K110" s="261">
        <f t="shared" si="4"/>
        <v>195.36356837562656</v>
      </c>
      <c r="L110" s="261">
        <f t="shared" si="4"/>
        <v>205.67328042169413</v>
      </c>
      <c r="M110" s="261">
        <f t="shared" si="4"/>
        <v>155.73698642364997</v>
      </c>
      <c r="N110" s="261">
        <f t="shared" si="4"/>
        <v>210.00477605625323</v>
      </c>
      <c r="O110" s="261">
        <f t="shared" si="4"/>
        <v>195.57104902313216</v>
      </c>
      <c r="P110" s="261">
        <f t="shared" si="4"/>
        <v>191.44004162632527</v>
      </c>
      <c r="Q110" s="261">
        <f t="shared" si="4"/>
        <v>207.11286314352077</v>
      </c>
      <c r="R110" s="261">
        <f t="shared" si="4"/>
        <v>214.78838360271715</v>
      </c>
      <c r="S110" s="261">
        <f t="shared" si="4"/>
        <v>227.94285705660127</v>
      </c>
      <c r="T110" s="261">
        <f t="shared" si="4"/>
        <v>215.74045690997434</v>
      </c>
      <c r="U110" s="261">
        <f t="shared" si="4"/>
        <v>171.41054476012519</v>
      </c>
      <c r="V110" s="261">
        <f t="shared" si="4"/>
        <v>176.76148395193684</v>
      </c>
      <c r="W110" s="261">
        <f t="shared" si="4"/>
        <v>177.07489787325892</v>
      </c>
      <c r="X110" s="261">
        <f t="shared" si="4"/>
        <v>171.12461504058425</v>
      </c>
      <c r="Y110" s="261">
        <f t="shared" si="4"/>
        <v>175.00894640578284</v>
      </c>
      <c r="DA110" s="70"/>
    </row>
    <row r="111" spans="1:105" ht="12" customHeight="1" x14ac:dyDescent="0.25">
      <c r="A111" s="60" t="s">
        <v>1554</v>
      </c>
      <c r="B111" s="262">
        <v>173.71923265169181</v>
      </c>
      <c r="C111" s="262">
        <v>164.50569568791551</v>
      </c>
      <c r="D111" s="262">
        <v>191.03860726081339</v>
      </c>
      <c r="E111" s="262">
        <v>177.52890570108329</v>
      </c>
      <c r="F111" s="262">
        <v>213.29137070240151</v>
      </c>
      <c r="G111" s="262">
        <v>196.297152321065</v>
      </c>
      <c r="H111" s="262">
        <v>219.21753207100971</v>
      </c>
      <c r="I111" s="262">
        <v>201.54674412851691</v>
      </c>
      <c r="J111" s="262">
        <v>200.17461650147399</v>
      </c>
      <c r="K111" s="262">
        <v>172.20561816060001</v>
      </c>
      <c r="L111" s="262">
        <v>182.00801681074569</v>
      </c>
      <c r="M111" s="262">
        <v>135.1183351914778</v>
      </c>
      <c r="N111" s="262">
        <v>184.4325403586376</v>
      </c>
      <c r="O111" s="262">
        <v>171.9124739475391</v>
      </c>
      <c r="P111" s="262">
        <v>166.65911609782549</v>
      </c>
      <c r="Q111" s="262">
        <v>180.8115563763281</v>
      </c>
      <c r="R111" s="262">
        <v>187.49396220799849</v>
      </c>
      <c r="S111" s="262">
        <v>198.97305666248479</v>
      </c>
      <c r="T111" s="262">
        <v>187.7417575554596</v>
      </c>
      <c r="U111" s="262">
        <v>148.98236318024149</v>
      </c>
      <c r="V111" s="262">
        <v>153.57988314341981</v>
      </c>
      <c r="W111" s="262">
        <v>152.58393727039601</v>
      </c>
      <c r="X111" s="262">
        <v>146.4700216535235</v>
      </c>
      <c r="Y111" s="262">
        <v>150.32900148282729</v>
      </c>
      <c r="DA111" s="72" t="s">
        <v>1555</v>
      </c>
    </row>
    <row r="112" spans="1:105" ht="12" customHeight="1" x14ac:dyDescent="0.25">
      <c r="A112" s="59" t="s">
        <v>28</v>
      </c>
      <c r="B112" s="230">
        <v>42.791197520296443</v>
      </c>
      <c r="C112" s="230">
        <v>43.261840008770342</v>
      </c>
      <c r="D112" s="230">
        <v>45.948000136631087</v>
      </c>
      <c r="E112" s="230">
        <v>33.459963796026237</v>
      </c>
      <c r="F112" s="230">
        <v>39.785935421612898</v>
      </c>
      <c r="G112" s="230">
        <v>34.47991631856614</v>
      </c>
      <c r="H112" s="230">
        <v>43.126896098026258</v>
      </c>
      <c r="I112" s="230">
        <v>48.532728023216457</v>
      </c>
      <c r="J112" s="230">
        <v>46.453767583660877</v>
      </c>
      <c r="K112" s="230">
        <v>38.068669516973273</v>
      </c>
      <c r="L112" s="230">
        <v>42.04507343469249</v>
      </c>
      <c r="M112" s="230">
        <v>39.28604056554228</v>
      </c>
      <c r="N112" s="230">
        <v>55.068514971825998</v>
      </c>
      <c r="O112" s="230">
        <v>40.949267467019318</v>
      </c>
      <c r="P112" s="230">
        <v>38.894723153014517</v>
      </c>
      <c r="Q112" s="230">
        <v>38.989848102310518</v>
      </c>
      <c r="R112" s="230">
        <v>40.080282557976197</v>
      </c>
      <c r="S112" s="230">
        <v>48.419033825068141</v>
      </c>
      <c r="T112" s="230">
        <v>47.040052963074992</v>
      </c>
      <c r="U112" s="230">
        <v>37.732972726276813</v>
      </c>
      <c r="V112" s="230">
        <v>32.600970279866097</v>
      </c>
      <c r="W112" s="230">
        <v>33.822727858393591</v>
      </c>
      <c r="X112" s="230">
        <v>36.039424034944069</v>
      </c>
      <c r="Y112" s="230">
        <v>32.104476001214849</v>
      </c>
      <c r="DA112" s="71" t="s">
        <v>1556</v>
      </c>
    </row>
    <row r="113" spans="1:105" ht="12" customHeight="1" x14ac:dyDescent="0.25">
      <c r="A113" s="59" t="s">
        <v>31</v>
      </c>
      <c r="B113" s="295">
        <v>0.41231154295758798</v>
      </c>
      <c r="C113" s="295">
        <v>0.38138368481565071</v>
      </c>
      <c r="D113" s="295">
        <v>0.69886701479359337</v>
      </c>
      <c r="E113" s="295">
        <v>0.44540740039523491</v>
      </c>
      <c r="F113" s="295">
        <v>0.26472456455968241</v>
      </c>
      <c r="G113" s="295">
        <v>0.25672386655187929</v>
      </c>
      <c r="H113" s="295">
        <v>0.29305526946288929</v>
      </c>
      <c r="I113" s="295">
        <v>0.24952282105209289</v>
      </c>
      <c r="J113" s="295">
        <v>0.47935215376773871</v>
      </c>
      <c r="K113" s="295">
        <v>0.27958900256281199</v>
      </c>
      <c r="L113" s="295">
        <v>0.27013094954296601</v>
      </c>
      <c r="M113" s="295">
        <v>0.2063592161002846</v>
      </c>
      <c r="N113" s="295">
        <v>0.28323160035449751</v>
      </c>
      <c r="O113" s="295">
        <v>0.28853093546386249</v>
      </c>
      <c r="P113" s="295">
        <v>0.27705142702410462</v>
      </c>
      <c r="Q113" s="295">
        <v>0.57874806936968826</v>
      </c>
      <c r="R113" s="295">
        <v>0.57608240067624006</v>
      </c>
      <c r="S113" s="295">
        <v>0.58506492832580947</v>
      </c>
      <c r="T113" s="295">
        <v>0.57177704928007644</v>
      </c>
      <c r="U113" s="295">
        <v>0.45516944506475321</v>
      </c>
      <c r="V113" s="295">
        <v>0.48973941200110732</v>
      </c>
      <c r="W113" s="295">
        <v>0.4823077144288761</v>
      </c>
      <c r="X113" s="295">
        <v>0.49464170167099353</v>
      </c>
      <c r="Y113" s="295">
        <v>1.1667916530449789</v>
      </c>
      <c r="DA113" s="122" t="s">
        <v>1557</v>
      </c>
    </row>
    <row r="114" spans="1:105" ht="12" customHeight="1" x14ac:dyDescent="0.25">
      <c r="A114" s="59" t="s">
        <v>159</v>
      </c>
      <c r="B114" s="295">
        <v>3.028142265411589</v>
      </c>
      <c r="C114" s="295">
        <v>2.6767112793401142</v>
      </c>
      <c r="D114" s="295">
        <v>3.926212881583417</v>
      </c>
      <c r="E114" s="295">
        <v>1.0428755848627149</v>
      </c>
      <c r="F114" s="295">
        <v>1.2386378788022829</v>
      </c>
      <c r="G114" s="295">
        <v>1.200570131381749</v>
      </c>
      <c r="H114" s="295">
        <v>0.54263528729431687</v>
      </c>
      <c r="I114" s="295">
        <v>0.2307472651619584</v>
      </c>
      <c r="J114" s="295">
        <v>0.23235817049898241</v>
      </c>
      <c r="K114" s="295">
        <v>0.54318830443400457</v>
      </c>
      <c r="L114" s="295">
        <v>0.26272277082654311</v>
      </c>
      <c r="M114" s="295">
        <v>0.20059480815364539</v>
      </c>
      <c r="N114" s="295">
        <v>0</v>
      </c>
      <c r="O114" s="295">
        <v>0</v>
      </c>
      <c r="P114" s="295">
        <v>0</v>
      </c>
      <c r="Q114" s="295">
        <v>0.56261950837700136</v>
      </c>
      <c r="R114" s="295">
        <v>1.680996694606969</v>
      </c>
      <c r="S114" s="295">
        <v>0</v>
      </c>
      <c r="T114" s="295">
        <v>0</v>
      </c>
      <c r="U114" s="295">
        <v>0</v>
      </c>
      <c r="V114" s="295">
        <v>0.23885066529958601</v>
      </c>
      <c r="W114" s="295">
        <v>0.23632351581852351</v>
      </c>
      <c r="X114" s="295">
        <v>0.242336932439042</v>
      </c>
      <c r="Y114" s="295">
        <v>0</v>
      </c>
      <c r="DA114" s="122" t="s">
        <v>1558</v>
      </c>
    </row>
    <row r="115" spans="1:105" ht="12" customHeight="1" x14ac:dyDescent="0.25">
      <c r="A115" s="59" t="s">
        <v>32</v>
      </c>
      <c r="B115" s="295">
        <v>16.763878101429821</v>
      </c>
      <c r="C115" s="295">
        <v>11.219678227776599</v>
      </c>
      <c r="D115" s="295">
        <v>9.1704970317933032</v>
      </c>
      <c r="E115" s="295">
        <v>9.0761086467409058</v>
      </c>
      <c r="F115" s="295">
        <v>13.373276281218329</v>
      </c>
      <c r="G115" s="295">
        <v>10.80014127228479</v>
      </c>
      <c r="H115" s="295">
        <v>8.3670815074495621</v>
      </c>
      <c r="I115" s="295">
        <v>9.5093043159625452</v>
      </c>
      <c r="J115" s="295">
        <v>5.4291139860196589</v>
      </c>
      <c r="K115" s="295">
        <v>6.3328712361776818</v>
      </c>
      <c r="L115" s="295">
        <v>3.1735560030468322</v>
      </c>
      <c r="M115" s="295">
        <v>2.0454333638256701</v>
      </c>
      <c r="N115" s="295">
        <v>2.2993042542791811</v>
      </c>
      <c r="O115" s="295">
        <v>2.0802589562555238</v>
      </c>
      <c r="P115" s="295">
        <v>1.2492248161395101</v>
      </c>
      <c r="Q115" s="295">
        <v>1.304841073180063</v>
      </c>
      <c r="R115" s="295">
        <v>1.2988310764599189</v>
      </c>
      <c r="S115" s="295">
        <v>1.055271221768441</v>
      </c>
      <c r="T115" s="295">
        <v>3.3517324839625542</v>
      </c>
      <c r="U115" s="295">
        <v>0.82098104526556348</v>
      </c>
      <c r="V115" s="295">
        <v>2.208386018239489</v>
      </c>
      <c r="W115" s="295">
        <v>1.9573372292710109</v>
      </c>
      <c r="X115" s="295">
        <v>0.89217645356668873</v>
      </c>
      <c r="Y115" s="295">
        <v>1.841424367718838</v>
      </c>
      <c r="DA115" s="122" t="s">
        <v>1559</v>
      </c>
    </row>
    <row r="116" spans="1:105" ht="12" customHeight="1" x14ac:dyDescent="0.25">
      <c r="A116" s="59" t="s">
        <v>35</v>
      </c>
      <c r="B116" s="295">
        <v>110.7237032215963</v>
      </c>
      <c r="C116" s="295">
        <v>106.9660824872128</v>
      </c>
      <c r="D116" s="295">
        <v>131.29503019601199</v>
      </c>
      <c r="E116" s="295">
        <v>133.50455027305819</v>
      </c>
      <c r="F116" s="295">
        <v>158.62879655620819</v>
      </c>
      <c r="G116" s="295">
        <v>149.55980073228039</v>
      </c>
      <c r="H116" s="295">
        <v>166.88786390877661</v>
      </c>
      <c r="I116" s="295">
        <v>143.02444170312381</v>
      </c>
      <c r="J116" s="295">
        <v>147.58002460752681</v>
      </c>
      <c r="K116" s="295">
        <v>126.9813001004522</v>
      </c>
      <c r="L116" s="295">
        <v>136.25653365263679</v>
      </c>
      <c r="M116" s="295">
        <v>93.379907237855946</v>
      </c>
      <c r="N116" s="295">
        <v>126.7814895321779</v>
      </c>
      <c r="O116" s="295">
        <v>128.59441658880041</v>
      </c>
      <c r="P116" s="295">
        <v>126.2381167016474</v>
      </c>
      <c r="Q116" s="295">
        <v>139.3754996230908</v>
      </c>
      <c r="R116" s="295">
        <v>143.85776947827921</v>
      </c>
      <c r="S116" s="295">
        <v>148.91368668732241</v>
      </c>
      <c r="T116" s="295">
        <v>136.77819505914201</v>
      </c>
      <c r="U116" s="295">
        <v>109.9732399636344</v>
      </c>
      <c r="V116" s="295">
        <v>118.0419367680135</v>
      </c>
      <c r="W116" s="295">
        <v>116.085240952484</v>
      </c>
      <c r="X116" s="295">
        <v>108.8014425309027</v>
      </c>
      <c r="Y116" s="295">
        <v>115.21630946084871</v>
      </c>
      <c r="DA116" s="122" t="s">
        <v>1560</v>
      </c>
    </row>
    <row r="117" spans="1:105" ht="12" customHeight="1" x14ac:dyDescent="0.25">
      <c r="A117" s="60" t="s">
        <v>1561</v>
      </c>
      <c r="B117" s="262">
        <v>19.214858074855769</v>
      </c>
      <c r="C117" s="262">
        <v>20.170786413400641</v>
      </c>
      <c r="D117" s="262">
        <v>22.749145433255752</v>
      </c>
      <c r="E117" s="262">
        <v>24.430717550171</v>
      </c>
      <c r="F117" s="262">
        <v>28.468765884291241</v>
      </c>
      <c r="G117" s="262">
        <v>28.810114697762948</v>
      </c>
      <c r="H117" s="262">
        <v>30.689359211354489</v>
      </c>
      <c r="I117" s="262">
        <v>29.258766791497269</v>
      </c>
      <c r="J117" s="262">
        <v>29.046829877494162</v>
      </c>
      <c r="K117" s="262">
        <v>23.157950215026538</v>
      </c>
      <c r="L117" s="262">
        <v>23.66526361094844</v>
      </c>
      <c r="M117" s="262">
        <v>20.618651232172169</v>
      </c>
      <c r="N117" s="262">
        <v>25.572235697615639</v>
      </c>
      <c r="O117" s="262">
        <v>23.658575075593049</v>
      </c>
      <c r="P117" s="262">
        <v>24.780925528499768</v>
      </c>
      <c r="Q117" s="262">
        <v>26.301306767192671</v>
      </c>
      <c r="R117" s="262">
        <v>27.29442139471865</v>
      </c>
      <c r="S117" s="262">
        <v>28.96980039411649</v>
      </c>
      <c r="T117" s="262">
        <v>27.998699354514731</v>
      </c>
      <c r="U117" s="262">
        <v>22.428181579883699</v>
      </c>
      <c r="V117" s="262">
        <v>23.18160080851704</v>
      </c>
      <c r="W117" s="262">
        <v>24.490960602862899</v>
      </c>
      <c r="X117" s="262">
        <v>24.65459338706075</v>
      </c>
      <c r="Y117" s="262">
        <v>24.679944922955539</v>
      </c>
      <c r="DA117" s="72" t="s">
        <v>1562</v>
      </c>
    </row>
    <row r="118" spans="1:105" ht="12" customHeight="1" x14ac:dyDescent="0.25">
      <c r="A118" s="57" t="s">
        <v>1563</v>
      </c>
      <c r="B118" s="261">
        <v>15.742352426847759</v>
      </c>
      <c r="C118" s="261">
        <v>16.525525570336999</v>
      </c>
      <c r="D118" s="261">
        <v>18.63792401821393</v>
      </c>
      <c r="E118" s="261">
        <v>20.015602728746849</v>
      </c>
      <c r="F118" s="261">
        <v>23.323895704147521</v>
      </c>
      <c r="G118" s="261">
        <v>23.603556022283819</v>
      </c>
      <c r="H118" s="261">
        <v>25.143183810005599</v>
      </c>
      <c r="I118" s="261">
        <v>23.971127791437361</v>
      </c>
      <c r="J118" s="261">
        <v>23.797492077892251</v>
      </c>
      <c r="K118" s="261">
        <v>18.972849674356969</v>
      </c>
      <c r="L118" s="261">
        <v>19.388481485861949</v>
      </c>
      <c r="M118" s="261">
        <v>16.89245234071549</v>
      </c>
      <c r="N118" s="261">
        <v>20.950825924708489</v>
      </c>
      <c r="O118" s="261">
        <v>19.38300170139652</v>
      </c>
      <c r="P118" s="261">
        <v>20.302521185082451</v>
      </c>
      <c r="Q118" s="261">
        <v>21.548139403516821</v>
      </c>
      <c r="R118" s="261">
        <v>22.361778536622349</v>
      </c>
      <c r="S118" s="261">
        <v>23.73438334870648</v>
      </c>
      <c r="T118" s="261">
        <v>22.938779511929049</v>
      </c>
      <c r="U118" s="261">
        <v>18.37496469390469</v>
      </c>
      <c r="V118" s="261">
        <v>18.99222613690387</v>
      </c>
      <c r="W118" s="261">
        <v>20.064958667939869</v>
      </c>
      <c r="X118" s="261">
        <v>20.199019765211251</v>
      </c>
      <c r="Y118" s="261">
        <v>20.21978977616126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19.117891931747714</v>
      </c>
      <c r="C119" s="261">
        <f t="shared" si="5"/>
        <v>18.575782571220437</v>
      </c>
      <c r="D119" s="261">
        <f t="shared" si="5"/>
        <v>21.410594437696574</v>
      </c>
      <c r="E119" s="261">
        <f t="shared" si="5"/>
        <v>20.682576894867314</v>
      </c>
      <c r="F119" s="261">
        <f t="shared" si="5"/>
        <v>24.637942683693876</v>
      </c>
      <c r="G119" s="261">
        <f t="shared" si="5"/>
        <v>23.298343651869718</v>
      </c>
      <c r="H119" s="261">
        <f t="shared" si="5"/>
        <v>25.66403335573531</v>
      </c>
      <c r="I119" s="261">
        <f t="shared" si="5"/>
        <v>23.844528767491141</v>
      </c>
      <c r="J119" s="261">
        <f t="shared" si="5"/>
        <v>23.67915100159005</v>
      </c>
      <c r="K119" s="261">
        <f t="shared" si="5"/>
        <v>19.933342991467764</v>
      </c>
      <c r="L119" s="261">
        <f t="shared" si="5"/>
        <v>20.874273182635161</v>
      </c>
      <c r="M119" s="261">
        <f t="shared" si="5"/>
        <v>16.225248677090033</v>
      </c>
      <c r="N119" s="261">
        <f t="shared" si="5"/>
        <v>21.532611848155955</v>
      </c>
      <c r="O119" s="261">
        <f t="shared" si="5"/>
        <v>20.028430878599842</v>
      </c>
      <c r="P119" s="261">
        <f t="shared" si="5"/>
        <v>19.857252517611641</v>
      </c>
      <c r="Q119" s="261">
        <f t="shared" si="5"/>
        <v>21.403984752344584</v>
      </c>
      <c r="R119" s="261">
        <f t="shared" si="5"/>
        <v>22.200064875828495</v>
      </c>
      <c r="S119" s="261">
        <f t="shared" si="5"/>
        <v>23.560267218488956</v>
      </c>
      <c r="T119" s="261">
        <f t="shared" si="5"/>
        <v>22.389042996141754</v>
      </c>
      <c r="U119" s="261">
        <f t="shared" si="5"/>
        <v>17.816941714980782</v>
      </c>
      <c r="V119" s="261">
        <f t="shared" si="5"/>
        <v>18.381407675420604</v>
      </c>
      <c r="W119" s="261">
        <f t="shared" si="5"/>
        <v>18.610934956488617</v>
      </c>
      <c r="X119" s="261">
        <f t="shared" si="5"/>
        <v>18.138748804743273</v>
      </c>
      <c r="Y119" s="261">
        <f t="shared" si="5"/>
        <v>18.467514382145161</v>
      </c>
      <c r="DA119" s="70"/>
    </row>
    <row r="120" spans="1:105" ht="12" customHeight="1" x14ac:dyDescent="0.25">
      <c r="A120" s="60" t="s">
        <v>1566</v>
      </c>
      <c r="B120" s="262">
        <v>14.527350017870891</v>
      </c>
      <c r="C120" s="262">
        <v>13.756863789418929</v>
      </c>
      <c r="D120" s="262">
        <v>15.97569061434247</v>
      </c>
      <c r="E120" s="262">
        <v>14.84593566321003</v>
      </c>
      <c r="F120" s="262">
        <v>17.83658810074224</v>
      </c>
      <c r="G120" s="262">
        <v>16.41543884203691</v>
      </c>
      <c r="H120" s="262">
        <v>18.332166046546138</v>
      </c>
      <c r="I120" s="262">
        <v>16.854438349884781</v>
      </c>
      <c r="J120" s="262">
        <v>16.73969355160899</v>
      </c>
      <c r="K120" s="262">
        <v>14.400773316094289</v>
      </c>
      <c r="L120" s="262">
        <v>15.220503371492891</v>
      </c>
      <c r="M120" s="262">
        <v>11.299332372105569</v>
      </c>
      <c r="N120" s="262">
        <v>15.42325525836897</v>
      </c>
      <c r="O120" s="262">
        <v>14.376258997651581</v>
      </c>
      <c r="P120" s="262">
        <v>13.93694455280289</v>
      </c>
      <c r="Q120" s="262">
        <v>15.120448822275719</v>
      </c>
      <c r="R120" s="262">
        <v>15.67926805602618</v>
      </c>
      <c r="S120" s="262">
        <v>16.639212562360029</v>
      </c>
      <c r="T120" s="262">
        <v>15.699990054911501</v>
      </c>
      <c r="U120" s="262">
        <v>12.45871803238046</v>
      </c>
      <c r="V120" s="262">
        <v>12.843187735013521</v>
      </c>
      <c r="W120" s="262">
        <v>12.759901307394539</v>
      </c>
      <c r="X120" s="262">
        <v>12.2486223269945</v>
      </c>
      <c r="Y120" s="262">
        <v>12.57133127427959</v>
      </c>
      <c r="DA120" s="72" t="s">
        <v>1567</v>
      </c>
    </row>
    <row r="121" spans="1:105" ht="12" customHeight="1" x14ac:dyDescent="0.25">
      <c r="A121" s="59" t="s">
        <v>28</v>
      </c>
      <c r="B121" s="230">
        <v>3.5784333983767538</v>
      </c>
      <c r="C121" s="230">
        <v>3.6177910910108828</v>
      </c>
      <c r="D121" s="230">
        <v>3.8424224561500728</v>
      </c>
      <c r="E121" s="230">
        <v>2.7981047246781481</v>
      </c>
      <c r="F121" s="230">
        <v>3.3271169854695399</v>
      </c>
      <c r="G121" s="230">
        <v>2.883398719305998</v>
      </c>
      <c r="H121" s="230">
        <v>3.6065063449627011</v>
      </c>
      <c r="I121" s="230">
        <v>4.0585715038762027</v>
      </c>
      <c r="J121" s="230">
        <v>3.884717489454637</v>
      </c>
      <c r="K121" s="230">
        <v>3.1835098414034868</v>
      </c>
      <c r="L121" s="230">
        <v>3.516038431608365</v>
      </c>
      <c r="M121" s="230">
        <v>3.2853130502608701</v>
      </c>
      <c r="N121" s="230">
        <v>4.6051296666966328</v>
      </c>
      <c r="O121" s="230">
        <v>3.424401158054561</v>
      </c>
      <c r="P121" s="230">
        <v>3.2525889532619132</v>
      </c>
      <c r="Q121" s="230">
        <v>3.2605438205081092</v>
      </c>
      <c r="R121" s="230">
        <v>3.3517318989217588</v>
      </c>
      <c r="S121" s="230">
        <v>4.0490637747302118</v>
      </c>
      <c r="T121" s="230">
        <v>3.9337458715577629</v>
      </c>
      <c r="U121" s="230">
        <v>3.1554370442590201</v>
      </c>
      <c r="V121" s="230">
        <v>2.7262710003296151</v>
      </c>
      <c r="W121" s="230">
        <v>2.828441034754313</v>
      </c>
      <c r="X121" s="230">
        <v>3.013813262966901</v>
      </c>
      <c r="Y121" s="230">
        <v>2.6847514399577448</v>
      </c>
      <c r="DA121" s="71" t="s">
        <v>1568</v>
      </c>
    </row>
    <row r="122" spans="1:105" ht="12" customHeight="1" x14ac:dyDescent="0.25">
      <c r="A122" s="59" t="s">
        <v>31</v>
      </c>
      <c r="B122" s="295">
        <v>3.44797407260189E-2</v>
      </c>
      <c r="C122" s="295">
        <v>3.1893384490887307E-2</v>
      </c>
      <c r="D122" s="295">
        <v>5.8443072680428462E-2</v>
      </c>
      <c r="E122" s="295">
        <v>3.7247396890505012E-2</v>
      </c>
      <c r="F122" s="295">
        <v>2.2137712382127049E-2</v>
      </c>
      <c r="G122" s="295">
        <v>2.1468650364223268E-2</v>
      </c>
      <c r="H122" s="295">
        <v>2.4506880493795472E-2</v>
      </c>
      <c r="I122" s="295">
        <v>2.0866459651812282E-2</v>
      </c>
      <c r="J122" s="295">
        <v>4.0086042364500349E-2</v>
      </c>
      <c r="K122" s="295">
        <v>2.3380757785875561E-2</v>
      </c>
      <c r="L122" s="295">
        <v>2.2589823790775711E-2</v>
      </c>
      <c r="M122" s="295">
        <v>1.7256883512218862E-2</v>
      </c>
      <c r="N122" s="295">
        <v>2.3685371686630239E-2</v>
      </c>
      <c r="O122" s="295">
        <v>2.4128531000775329E-2</v>
      </c>
      <c r="P122" s="295">
        <v>2.316855187473444E-2</v>
      </c>
      <c r="Q122" s="295">
        <v>4.8398071114888759E-2</v>
      </c>
      <c r="R122" s="295">
        <v>4.8175153355293029E-2</v>
      </c>
      <c r="S122" s="295">
        <v>4.8926321324542242E-2</v>
      </c>
      <c r="T122" s="295">
        <v>4.7815116382257362E-2</v>
      </c>
      <c r="U122" s="295">
        <v>3.8063752325878872E-2</v>
      </c>
      <c r="V122" s="295">
        <v>4.0954681569145633E-2</v>
      </c>
      <c r="W122" s="295">
        <v>4.0333202472037068E-2</v>
      </c>
      <c r="X122" s="295">
        <v>4.1364637777426973E-2</v>
      </c>
      <c r="Y122" s="295">
        <v>9.7573483850807843E-2</v>
      </c>
      <c r="DA122" s="122" t="s">
        <v>1569</v>
      </c>
    </row>
    <row r="123" spans="1:105" ht="12" customHeight="1" x14ac:dyDescent="0.25">
      <c r="A123" s="59" t="s">
        <v>159</v>
      </c>
      <c r="B123" s="295">
        <v>0.25322977727943707</v>
      </c>
      <c r="C123" s="295">
        <v>0.2238412008745316</v>
      </c>
      <c r="D123" s="295">
        <v>0.32833134192917068</v>
      </c>
      <c r="E123" s="295">
        <v>8.7210946163737479E-2</v>
      </c>
      <c r="F123" s="295">
        <v>0.1035816572298144</v>
      </c>
      <c r="G123" s="295">
        <v>0.1003982244991459</v>
      </c>
      <c r="H123" s="295">
        <v>4.5378123252351937E-2</v>
      </c>
      <c r="I123" s="295">
        <v>1.9296345231937049E-2</v>
      </c>
      <c r="J123" s="295">
        <v>1.9431057925053341E-2</v>
      </c>
      <c r="K123" s="295">
        <v>4.5424369562743087E-2</v>
      </c>
      <c r="L123" s="295">
        <v>2.1970311468704859E-2</v>
      </c>
      <c r="M123" s="295">
        <v>1.6774832270060051E-2</v>
      </c>
      <c r="N123" s="295">
        <v>0</v>
      </c>
      <c r="O123" s="295">
        <v>0</v>
      </c>
      <c r="P123" s="295">
        <v>0</v>
      </c>
      <c r="Q123" s="295">
        <v>4.7049312849906523E-2</v>
      </c>
      <c r="R123" s="295">
        <v>0.14057411484428189</v>
      </c>
      <c r="S123" s="295">
        <v>0</v>
      </c>
      <c r="T123" s="295">
        <v>0</v>
      </c>
      <c r="U123" s="295">
        <v>0</v>
      </c>
      <c r="V123" s="295">
        <v>1.9973995762262671E-2</v>
      </c>
      <c r="W123" s="295">
        <v>1.9762661734944661E-2</v>
      </c>
      <c r="X123" s="295">
        <v>2.02655364409636E-2</v>
      </c>
      <c r="Y123" s="295">
        <v>0</v>
      </c>
      <c r="DA123" s="122" t="s">
        <v>1570</v>
      </c>
    </row>
    <row r="124" spans="1:105" ht="12" customHeight="1" x14ac:dyDescent="0.25">
      <c r="A124" s="59" t="s">
        <v>32</v>
      </c>
      <c r="B124" s="295">
        <v>1.401886947800884</v>
      </c>
      <c r="C124" s="295">
        <v>0.93825070612415407</v>
      </c>
      <c r="D124" s="295">
        <v>0.76688699452075304</v>
      </c>
      <c r="E124" s="295">
        <v>0.75899372279518063</v>
      </c>
      <c r="F124" s="295">
        <v>1.1183463250294161</v>
      </c>
      <c r="G124" s="295">
        <v>0.90316673698136252</v>
      </c>
      <c r="H124" s="295">
        <v>0.6997010050722835</v>
      </c>
      <c r="I124" s="295">
        <v>0.79521990809975462</v>
      </c>
      <c r="J124" s="295">
        <v>0.45401213186315381</v>
      </c>
      <c r="K124" s="295">
        <v>0.52958924387215189</v>
      </c>
      <c r="L124" s="295">
        <v>0.26539006737391141</v>
      </c>
      <c r="M124" s="295">
        <v>0.17105029743082489</v>
      </c>
      <c r="N124" s="295">
        <v>0.19228036636833479</v>
      </c>
      <c r="O124" s="295">
        <v>0.1739626034725088</v>
      </c>
      <c r="P124" s="295">
        <v>0.1044669946905406</v>
      </c>
      <c r="Q124" s="295">
        <v>0.1091179295374147</v>
      </c>
      <c r="R124" s="295">
        <v>0.1086153408221235</v>
      </c>
      <c r="S124" s="295">
        <v>8.8247536950348759E-2</v>
      </c>
      <c r="T124" s="295">
        <v>0.28029015680963332</v>
      </c>
      <c r="U124" s="295">
        <v>6.8654914142542975E-2</v>
      </c>
      <c r="V124" s="295">
        <v>0.18467728743576639</v>
      </c>
      <c r="W124" s="295">
        <v>0.16368321802135621</v>
      </c>
      <c r="X124" s="295">
        <v>7.4608662615110871E-2</v>
      </c>
      <c r="Y124" s="295">
        <v>0.153989952136872</v>
      </c>
      <c r="DA124" s="122" t="s">
        <v>1571</v>
      </c>
    </row>
    <row r="125" spans="1:105" ht="12" customHeight="1" x14ac:dyDescent="0.25">
      <c r="A125" s="59" t="s">
        <v>35</v>
      </c>
      <c r="B125" s="295">
        <v>9.2593201536877956</v>
      </c>
      <c r="C125" s="295">
        <v>8.9450874069184785</v>
      </c>
      <c r="D125" s="295">
        <v>10.979606749062039</v>
      </c>
      <c r="E125" s="295">
        <v>11.164378872682461</v>
      </c>
      <c r="F125" s="295">
        <v>13.265405420631341</v>
      </c>
      <c r="G125" s="295">
        <v>12.50700651088618</v>
      </c>
      <c r="H125" s="295">
        <v>13.95607369276501</v>
      </c>
      <c r="I125" s="295">
        <v>11.960484133025069</v>
      </c>
      <c r="J125" s="295">
        <v>12.341446830001651</v>
      </c>
      <c r="K125" s="295">
        <v>10.618869103470031</v>
      </c>
      <c r="L125" s="295">
        <v>11.39451473725113</v>
      </c>
      <c r="M125" s="295">
        <v>7.808937308631597</v>
      </c>
      <c r="N125" s="295">
        <v>10.602159853617369</v>
      </c>
      <c r="O125" s="295">
        <v>10.753766705123731</v>
      </c>
      <c r="P125" s="295">
        <v>10.556720052975701</v>
      </c>
      <c r="Q125" s="295">
        <v>11.6553396882654</v>
      </c>
      <c r="R125" s="295">
        <v>12.03017154808272</v>
      </c>
      <c r="S125" s="295">
        <v>12.45297492935493</v>
      </c>
      <c r="T125" s="295">
        <v>11.43813891016184</v>
      </c>
      <c r="U125" s="295">
        <v>9.196562321653019</v>
      </c>
      <c r="V125" s="295">
        <v>9.8713107699167306</v>
      </c>
      <c r="W125" s="295">
        <v>9.7076811904118845</v>
      </c>
      <c r="X125" s="295">
        <v>9.0985702271940987</v>
      </c>
      <c r="Y125" s="295">
        <v>9.6350163983341641</v>
      </c>
      <c r="DA125" s="122" t="s">
        <v>1572</v>
      </c>
    </row>
    <row r="126" spans="1:105" ht="12" customHeight="1" x14ac:dyDescent="0.25">
      <c r="A126" s="60" t="s">
        <v>1573</v>
      </c>
      <c r="B126" s="262">
        <v>4.5905419138768222</v>
      </c>
      <c r="C126" s="262">
        <v>4.8189187818015071</v>
      </c>
      <c r="D126" s="262">
        <v>5.4349038233541016</v>
      </c>
      <c r="E126" s="262">
        <v>5.8366412316572829</v>
      </c>
      <c r="F126" s="262">
        <v>6.8013545829516362</v>
      </c>
      <c r="G126" s="262">
        <v>6.8829048098328087</v>
      </c>
      <c r="H126" s="262">
        <v>7.3318673091891702</v>
      </c>
      <c r="I126" s="262">
        <v>6.9900904176063614</v>
      </c>
      <c r="J126" s="262">
        <v>6.9394574499810577</v>
      </c>
      <c r="K126" s="262">
        <v>5.5325696753734741</v>
      </c>
      <c r="L126" s="262">
        <v>5.6537698111422694</v>
      </c>
      <c r="M126" s="262">
        <v>4.9259163049844634</v>
      </c>
      <c r="N126" s="262">
        <v>6.1093565897869846</v>
      </c>
      <c r="O126" s="262">
        <v>5.6521718809482628</v>
      </c>
      <c r="P126" s="262">
        <v>5.9203079648087513</v>
      </c>
      <c r="Q126" s="262">
        <v>6.2835359300688642</v>
      </c>
      <c r="R126" s="262">
        <v>6.5207968198023138</v>
      </c>
      <c r="S126" s="262">
        <v>6.9210546561289279</v>
      </c>
      <c r="T126" s="262">
        <v>6.689052941230254</v>
      </c>
      <c r="U126" s="262">
        <v>5.3582236826003218</v>
      </c>
      <c r="V126" s="262">
        <v>5.5382199404070853</v>
      </c>
      <c r="W126" s="262">
        <v>5.8510336490940773</v>
      </c>
      <c r="X126" s="262">
        <v>5.8901264777487734</v>
      </c>
      <c r="Y126" s="262">
        <v>5.8961831078655704</v>
      </c>
      <c r="DA126" s="72" t="s">
        <v>1574</v>
      </c>
    </row>
    <row r="127" spans="1:105" ht="12" customHeight="1" x14ac:dyDescent="0.25">
      <c r="A127" s="132" t="s">
        <v>1575</v>
      </c>
      <c r="B127" s="316">
        <v>14.047022165494941</v>
      </c>
      <c r="C127" s="316">
        <v>14.7458535858392</v>
      </c>
      <c r="D127" s="316">
        <v>16.630762970098619</v>
      </c>
      <c r="E127" s="316">
        <v>17.860076281035688</v>
      </c>
      <c r="F127" s="316">
        <v>20.81209155139322</v>
      </c>
      <c r="G127" s="316">
        <v>21.061634604499449</v>
      </c>
      <c r="H127" s="316">
        <v>22.435456322774272</v>
      </c>
      <c r="I127" s="316">
        <v>21.389621721590299</v>
      </c>
      <c r="J127" s="316">
        <v>21.234685238734659</v>
      </c>
      <c r="K127" s="316">
        <v>16.929619709426252</v>
      </c>
      <c r="L127" s="316">
        <v>17.30049117199993</v>
      </c>
      <c r="M127" s="316">
        <v>15.07326516556153</v>
      </c>
      <c r="N127" s="316">
        <v>18.694583132816842</v>
      </c>
      <c r="O127" s="316">
        <v>17.295601518169239</v>
      </c>
      <c r="P127" s="316">
        <v>18.116095826688991</v>
      </c>
      <c r="Q127" s="316">
        <v>19.227570544676581</v>
      </c>
      <c r="R127" s="316">
        <v>19.953587001909209</v>
      </c>
      <c r="S127" s="316">
        <v>21.17837283423043</v>
      </c>
      <c r="T127" s="316">
        <v>20.468449410644411</v>
      </c>
      <c r="U127" s="316">
        <v>16.396122342253449</v>
      </c>
      <c r="V127" s="316">
        <v>16.94690947600656</v>
      </c>
      <c r="W127" s="316">
        <v>17.904116965238671</v>
      </c>
      <c r="X127" s="316">
        <v>18.02374071357314</v>
      </c>
      <c r="Y127" s="316">
        <v>18.042273954113149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0.99999999999999978</v>
      </c>
      <c r="D132" s="232">
        <f t="shared" si="6"/>
        <v>1</v>
      </c>
      <c r="E132" s="232">
        <f t="shared" si="6"/>
        <v>1.0000000000000004</v>
      </c>
      <c r="F132" s="232">
        <f t="shared" si="6"/>
        <v>0.99999999999999967</v>
      </c>
      <c r="G132" s="232">
        <f t="shared" si="6"/>
        <v>1</v>
      </c>
      <c r="H132" s="232">
        <f t="shared" si="6"/>
        <v>1.0000000000000004</v>
      </c>
      <c r="I132" s="232">
        <f t="shared" si="6"/>
        <v>0.99999999999999956</v>
      </c>
      <c r="J132" s="232">
        <f t="shared" si="6"/>
        <v>1.0000000000000004</v>
      </c>
      <c r="K132" s="232">
        <f t="shared" si="6"/>
        <v>1</v>
      </c>
      <c r="L132" s="232">
        <f t="shared" si="6"/>
        <v>0.99999999999999989</v>
      </c>
      <c r="M132" s="232">
        <f t="shared" si="6"/>
        <v>1</v>
      </c>
      <c r="N132" s="232">
        <f t="shared" si="6"/>
        <v>0.99999999999999989</v>
      </c>
      <c r="O132" s="232">
        <f t="shared" si="6"/>
        <v>1.0000000000000002</v>
      </c>
      <c r="P132" s="232">
        <f t="shared" si="6"/>
        <v>0.99999999999999989</v>
      </c>
      <c r="Q132" s="232">
        <f t="shared" si="6"/>
        <v>1.0000000000000002</v>
      </c>
      <c r="R132" s="232">
        <f t="shared" si="6"/>
        <v>1.0000000000000002</v>
      </c>
      <c r="S132" s="232">
        <f t="shared" si="6"/>
        <v>0.99999999999999989</v>
      </c>
      <c r="T132" s="232">
        <f t="shared" si="6"/>
        <v>1</v>
      </c>
      <c r="U132" s="232">
        <f t="shared" si="6"/>
        <v>1.0000000000000004</v>
      </c>
      <c r="V132" s="232">
        <f t="shared" si="6"/>
        <v>1.0000000000000004</v>
      </c>
      <c r="W132" s="232">
        <f t="shared" si="6"/>
        <v>0.99999999999999978</v>
      </c>
      <c r="X132" s="232">
        <f t="shared" si="6"/>
        <v>1</v>
      </c>
      <c r="Y132" s="232">
        <f t="shared" si="6"/>
        <v>0.99999999999999978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4.8168525607934299E-3</v>
      </c>
      <c r="C133" s="266">
        <f t="shared" si="7"/>
        <v>4.8168525607935869E-3</v>
      </c>
      <c r="D133" s="266">
        <f t="shared" si="7"/>
        <v>4.8168525607930205E-3</v>
      </c>
      <c r="E133" s="266">
        <f t="shared" si="7"/>
        <v>4.8168525607935652E-3</v>
      </c>
      <c r="F133" s="266">
        <f t="shared" si="7"/>
        <v>4.8168525607930768E-3</v>
      </c>
      <c r="G133" s="266">
        <f t="shared" si="7"/>
        <v>4.8168525607966833E-3</v>
      </c>
      <c r="H133" s="266">
        <f t="shared" si="7"/>
        <v>4.8168525607927282E-3</v>
      </c>
      <c r="I133" s="266">
        <f t="shared" si="7"/>
        <v>4.8168525607969618E-3</v>
      </c>
      <c r="J133" s="266">
        <f t="shared" si="7"/>
        <v>4.8168525607967666E-3</v>
      </c>
      <c r="K133" s="266">
        <f t="shared" si="7"/>
        <v>4.8168525607933605E-3</v>
      </c>
      <c r="L133" s="266">
        <f t="shared" si="7"/>
        <v>4.8168525607932373E-3</v>
      </c>
      <c r="M133" s="266">
        <f t="shared" si="7"/>
        <v>4.8168525607976765E-3</v>
      </c>
      <c r="N133" s="266">
        <f t="shared" si="7"/>
        <v>4.816852560793403E-3</v>
      </c>
      <c r="O133" s="266">
        <f t="shared" si="7"/>
        <v>4.8168525607924341E-3</v>
      </c>
      <c r="P133" s="266">
        <f t="shared" si="7"/>
        <v>4.8168525607970719E-3</v>
      </c>
      <c r="Q133" s="266">
        <f t="shared" si="7"/>
        <v>4.816852560796849E-3</v>
      </c>
      <c r="R133" s="266">
        <f t="shared" si="7"/>
        <v>4.8168525607967033E-3</v>
      </c>
      <c r="S133" s="266">
        <f t="shared" si="7"/>
        <v>4.8168525607971153E-3</v>
      </c>
      <c r="T133" s="266">
        <f t="shared" si="7"/>
        <v>4.8168525607966617E-3</v>
      </c>
      <c r="U133" s="266">
        <f t="shared" si="7"/>
        <v>4.8168525607969687E-3</v>
      </c>
      <c r="V133" s="266">
        <f t="shared" si="7"/>
        <v>4.8168525607971413E-3</v>
      </c>
      <c r="W133" s="266">
        <f t="shared" si="7"/>
        <v>4.8168525607974336E-3</v>
      </c>
      <c r="X133" s="266">
        <f t="shared" si="7"/>
        <v>4.8168525607968837E-3</v>
      </c>
      <c r="Y133" s="266">
        <f t="shared" si="7"/>
        <v>4.8168525607970424E-3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1.9259744341748215E-3</v>
      </c>
      <c r="C134" s="267">
        <f t="shared" si="8"/>
        <v>1.9259744341748848E-3</v>
      </c>
      <c r="D134" s="267">
        <f t="shared" si="8"/>
        <v>1.9259744341746596E-3</v>
      </c>
      <c r="E134" s="267">
        <f t="shared" si="8"/>
        <v>1.9259744341748766E-3</v>
      </c>
      <c r="F134" s="267">
        <f t="shared" si="8"/>
        <v>1.9259744341746806E-3</v>
      </c>
      <c r="G134" s="267">
        <f t="shared" si="8"/>
        <v>1.9259744341761228E-3</v>
      </c>
      <c r="H134" s="267">
        <f t="shared" si="8"/>
        <v>1.9259744341745409E-3</v>
      </c>
      <c r="I134" s="267">
        <f t="shared" si="8"/>
        <v>1.9259744341762332E-3</v>
      </c>
      <c r="J134" s="267">
        <f t="shared" si="8"/>
        <v>1.925974434176156E-3</v>
      </c>
      <c r="K134" s="267">
        <f t="shared" si="8"/>
        <v>1.9259744341747949E-3</v>
      </c>
      <c r="L134" s="267">
        <f t="shared" si="8"/>
        <v>1.9259744341747443E-3</v>
      </c>
      <c r="M134" s="267">
        <f t="shared" si="8"/>
        <v>1.9259744341765196E-3</v>
      </c>
      <c r="N134" s="267">
        <f t="shared" si="8"/>
        <v>1.9259744341748105E-3</v>
      </c>
      <c r="O134" s="267">
        <f t="shared" si="8"/>
        <v>1.9259744341744232E-3</v>
      </c>
      <c r="P134" s="267">
        <f t="shared" si="8"/>
        <v>1.9259744341762785E-3</v>
      </c>
      <c r="Q134" s="267">
        <f t="shared" si="8"/>
        <v>1.9259744341761896E-3</v>
      </c>
      <c r="R134" s="267">
        <f t="shared" si="8"/>
        <v>1.9259744341761306E-3</v>
      </c>
      <c r="S134" s="267">
        <f t="shared" si="8"/>
        <v>1.925974434176296E-3</v>
      </c>
      <c r="T134" s="267">
        <f t="shared" si="8"/>
        <v>1.9259744341761137E-3</v>
      </c>
      <c r="U134" s="267">
        <f t="shared" si="8"/>
        <v>1.925974434176236E-3</v>
      </c>
      <c r="V134" s="267">
        <f t="shared" si="8"/>
        <v>1.9259744341763067E-3</v>
      </c>
      <c r="W134" s="267">
        <f t="shared" si="8"/>
        <v>1.9259744341764231E-3</v>
      </c>
      <c r="X134" s="267">
        <f t="shared" si="8"/>
        <v>1.9259744341762037E-3</v>
      </c>
      <c r="Y134" s="267">
        <f t="shared" si="8"/>
        <v>1.9259744341762672E-3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6.9945638380936601E-3</v>
      </c>
      <c r="C135" s="267">
        <f t="shared" si="9"/>
        <v>7.6089261503848185E-3</v>
      </c>
      <c r="D135" s="267">
        <f t="shared" si="9"/>
        <v>7.4124673669375661E-3</v>
      </c>
      <c r="E135" s="267">
        <f t="shared" si="9"/>
        <v>8.4567568801432545E-3</v>
      </c>
      <c r="F135" s="267">
        <f t="shared" si="9"/>
        <v>8.1386963497245956E-3</v>
      </c>
      <c r="G135" s="267">
        <f t="shared" si="9"/>
        <v>8.8586752218074317E-3</v>
      </c>
      <c r="H135" s="267">
        <f t="shared" si="9"/>
        <v>8.3795357571305011E-3</v>
      </c>
      <c r="I135" s="267">
        <f t="shared" si="9"/>
        <v>8.7724893140774651E-3</v>
      </c>
      <c r="J135" s="267">
        <f t="shared" si="9"/>
        <v>8.8389478099016004E-3</v>
      </c>
      <c r="K135" s="267">
        <f t="shared" si="9"/>
        <v>8.0634465191466737E-3</v>
      </c>
      <c r="L135" s="267">
        <f t="shared" si="9"/>
        <v>7.816994282982246E-3</v>
      </c>
      <c r="M135" s="267">
        <f t="shared" si="9"/>
        <v>9.1711039155453374E-3</v>
      </c>
      <c r="N135" s="267">
        <f t="shared" si="9"/>
        <v>8.2778628845078944E-3</v>
      </c>
      <c r="O135" s="267">
        <f t="shared" si="9"/>
        <v>8.2139802690680934E-3</v>
      </c>
      <c r="P135" s="267">
        <f t="shared" si="9"/>
        <v>8.7684517887807612E-3</v>
      </c>
      <c r="Q135" s="267">
        <f t="shared" si="9"/>
        <v>8.5280488878161018E-3</v>
      </c>
      <c r="R135" s="267">
        <f t="shared" si="9"/>
        <v>8.506913959330703E-3</v>
      </c>
      <c r="S135" s="267">
        <f t="shared" si="9"/>
        <v>8.5560671619048529E-3</v>
      </c>
      <c r="T135" s="267">
        <f t="shared" si="9"/>
        <v>8.632348472814683E-3</v>
      </c>
      <c r="U135" s="267">
        <f t="shared" si="9"/>
        <v>8.8044702710235578E-3</v>
      </c>
      <c r="V135" s="267">
        <f t="shared" si="9"/>
        <v>8.7893160038733254E-3</v>
      </c>
      <c r="W135" s="267">
        <f t="shared" si="9"/>
        <v>9.3346921731117024E-3</v>
      </c>
      <c r="X135" s="267">
        <f t="shared" si="9"/>
        <v>9.6517005164345141E-3</v>
      </c>
      <c r="Y135" s="267">
        <f t="shared" si="9"/>
        <v>9.3955888750828966E-3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9.6107074173103701E-4</v>
      </c>
      <c r="C136" s="267">
        <f t="shared" si="10"/>
        <v>9.6107074173106888E-4</v>
      </c>
      <c r="D136" s="267">
        <f t="shared" si="10"/>
        <v>9.6107074173095591E-4</v>
      </c>
      <c r="E136" s="267">
        <f t="shared" si="10"/>
        <v>9.6107074173106466E-4</v>
      </c>
      <c r="F136" s="267">
        <f t="shared" si="10"/>
        <v>9.6107074173096708E-4</v>
      </c>
      <c r="G136" s="267">
        <f t="shared" si="10"/>
        <v>9.6107074173168623E-4</v>
      </c>
      <c r="H136" s="267">
        <f t="shared" si="10"/>
        <v>9.6107074173089693E-4</v>
      </c>
      <c r="I136" s="267">
        <f t="shared" si="10"/>
        <v>9.6107074173174131E-4</v>
      </c>
      <c r="J136" s="267">
        <f t="shared" si="10"/>
        <v>9.6107074173170282E-4</v>
      </c>
      <c r="K136" s="267">
        <f t="shared" si="10"/>
        <v>9.6107074173102378E-4</v>
      </c>
      <c r="L136" s="267">
        <f t="shared" si="10"/>
        <v>9.6107074173099863E-4</v>
      </c>
      <c r="M136" s="267">
        <f t="shared" si="10"/>
        <v>9.6107074173188442E-4</v>
      </c>
      <c r="N136" s="267">
        <f t="shared" si="10"/>
        <v>9.6107074173103148E-4</v>
      </c>
      <c r="O136" s="267">
        <f t="shared" si="10"/>
        <v>9.6107074173083817E-4</v>
      </c>
      <c r="P136" s="267">
        <f t="shared" si="10"/>
        <v>9.6107074173176418E-4</v>
      </c>
      <c r="Q136" s="267">
        <f t="shared" si="10"/>
        <v>9.610707417317193E-4</v>
      </c>
      <c r="R136" s="267">
        <f t="shared" si="10"/>
        <v>9.6107074173169057E-4</v>
      </c>
      <c r="S136" s="267">
        <f t="shared" si="10"/>
        <v>9.6107074173177297E-4</v>
      </c>
      <c r="T136" s="267">
        <f t="shared" si="10"/>
        <v>9.6107074173168211E-4</v>
      </c>
      <c r="U136" s="267">
        <f t="shared" si="10"/>
        <v>9.6107074173174304E-4</v>
      </c>
      <c r="V136" s="267">
        <f t="shared" si="10"/>
        <v>9.6107074173177784E-4</v>
      </c>
      <c r="W136" s="267">
        <f t="shared" si="10"/>
        <v>9.6107074173183607E-4</v>
      </c>
      <c r="X136" s="267">
        <f t="shared" si="10"/>
        <v>9.6107074173172667E-4</v>
      </c>
      <c r="Y136" s="267">
        <f t="shared" si="10"/>
        <v>9.6107074173175844E-4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3.9356902957707546E-3</v>
      </c>
      <c r="C137" s="268">
        <f t="shared" si="11"/>
        <v>3.9413996033581533E-3</v>
      </c>
      <c r="D137" s="268">
        <f t="shared" si="11"/>
        <v>3.9402773849143294E-3</v>
      </c>
      <c r="E137" s="268">
        <f t="shared" si="11"/>
        <v>4.0369638380348526E-3</v>
      </c>
      <c r="F137" s="268">
        <f t="shared" si="11"/>
        <v>3.9835889617055673E-3</v>
      </c>
      <c r="G137" s="268">
        <f t="shared" si="11"/>
        <v>4.0686528254211965E-3</v>
      </c>
      <c r="H137" s="268">
        <f t="shared" si="11"/>
        <v>3.9931698061628617E-3</v>
      </c>
      <c r="I137" s="268">
        <f t="shared" si="11"/>
        <v>4.0338439616117968E-3</v>
      </c>
      <c r="J137" s="268">
        <f t="shared" si="11"/>
        <v>4.0766842965724547E-3</v>
      </c>
      <c r="K137" s="268">
        <f t="shared" si="11"/>
        <v>3.9566901649280709E-3</v>
      </c>
      <c r="L137" s="268">
        <f t="shared" si="11"/>
        <v>3.9725621853171564E-3</v>
      </c>
      <c r="M137" s="268">
        <f t="shared" si="11"/>
        <v>4.2551236314444041E-3</v>
      </c>
      <c r="N137" s="268">
        <f t="shared" si="11"/>
        <v>4.1392439939723791E-3</v>
      </c>
      <c r="O137" s="268">
        <f t="shared" si="11"/>
        <v>4.203235475934845E-3</v>
      </c>
      <c r="P137" s="268">
        <f t="shared" si="11"/>
        <v>4.3222408778411251E-3</v>
      </c>
      <c r="Q137" s="268">
        <f t="shared" si="11"/>
        <v>4.3307348393024124E-3</v>
      </c>
      <c r="R137" s="268">
        <f t="shared" si="11"/>
        <v>4.4245604915612935E-3</v>
      </c>
      <c r="S137" s="268">
        <f t="shared" si="11"/>
        <v>4.5038638600270976E-3</v>
      </c>
      <c r="T137" s="268">
        <f t="shared" si="11"/>
        <v>4.6124649161428579E-3</v>
      </c>
      <c r="U137" s="268">
        <f t="shared" si="11"/>
        <v>4.8199365740015342E-3</v>
      </c>
      <c r="V137" s="268">
        <f t="shared" si="11"/>
        <v>5.003913059794491E-3</v>
      </c>
      <c r="W137" s="268">
        <f t="shared" si="11"/>
        <v>5.2219190463613429E-3</v>
      </c>
      <c r="X137" s="268">
        <f t="shared" si="11"/>
        <v>6.0573996258488352E-3</v>
      </c>
      <c r="Y137" s="268">
        <f t="shared" si="11"/>
        <v>6.842636610188216E-3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2.7715053253495148E-2</v>
      </c>
      <c r="C138" s="269">
        <f t="shared" si="12"/>
        <v>3.0149384342069565E-2</v>
      </c>
      <c r="D138" s="269">
        <f t="shared" si="12"/>
        <v>2.9370941858536326E-2</v>
      </c>
      <c r="E138" s="269">
        <f t="shared" si="12"/>
        <v>3.3508803795393026E-2</v>
      </c>
      <c r="F138" s="269">
        <f t="shared" si="12"/>
        <v>3.2248530139674929E-2</v>
      </c>
      <c r="G138" s="269">
        <f t="shared" si="12"/>
        <v>3.5101353166679526E-2</v>
      </c>
      <c r="H138" s="269">
        <f t="shared" si="12"/>
        <v>3.3202825097345103E-2</v>
      </c>
      <c r="I138" s="269">
        <f t="shared" si="12"/>
        <v>3.4759852670332943E-2</v>
      </c>
      <c r="J138" s="269">
        <f t="shared" si="12"/>
        <v>3.5023185852150758E-2</v>
      </c>
      <c r="K138" s="269">
        <f t="shared" si="12"/>
        <v>3.1950362432572828E-2</v>
      </c>
      <c r="L138" s="269">
        <f t="shared" si="12"/>
        <v>3.0973827367935872E-2</v>
      </c>
      <c r="M138" s="269">
        <f t="shared" si="12"/>
        <v>3.6339311399000998E-2</v>
      </c>
      <c r="N138" s="269">
        <f t="shared" si="12"/>
        <v>3.2799959508525281E-2</v>
      </c>
      <c r="O138" s="269">
        <f t="shared" si="12"/>
        <v>3.2546832919095339E-2</v>
      </c>
      <c r="P138" s="269">
        <f t="shared" si="12"/>
        <v>3.4743854499296033E-2</v>
      </c>
      <c r="Q138" s="269">
        <f t="shared" si="12"/>
        <v>3.3791289141861754E-2</v>
      </c>
      <c r="R138" s="269">
        <f t="shared" si="12"/>
        <v>3.3707544725191871E-2</v>
      </c>
      <c r="S138" s="269">
        <f t="shared" si="12"/>
        <v>3.3902307923935338E-2</v>
      </c>
      <c r="T138" s="269">
        <f t="shared" si="12"/>
        <v>3.4204562738252467E-2</v>
      </c>
      <c r="U138" s="269">
        <f t="shared" si="12"/>
        <v>3.4886573069971241E-2</v>
      </c>
      <c r="V138" s="269">
        <f t="shared" si="12"/>
        <v>3.482652624921035E-2</v>
      </c>
      <c r="W138" s="269">
        <f t="shared" si="12"/>
        <v>3.6987508681211222E-2</v>
      </c>
      <c r="X138" s="269">
        <f t="shared" si="12"/>
        <v>3.8243613181844167E-2</v>
      </c>
      <c r="Y138" s="269">
        <f t="shared" si="12"/>
        <v>3.7228803975265429E-2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0.52791689078952264</v>
      </c>
      <c r="C139" s="269">
        <f t="shared" si="13"/>
        <v>0.52040956730315835</v>
      </c>
      <c r="D139" s="269">
        <f t="shared" si="13"/>
        <v>0.52198318755557516</v>
      </c>
      <c r="E139" s="269">
        <f t="shared" si="13"/>
        <v>0.51591175979701043</v>
      </c>
      <c r="F139" s="269">
        <f t="shared" si="13"/>
        <v>0.51783032724850275</v>
      </c>
      <c r="G139" s="269">
        <f t="shared" si="13"/>
        <v>0.5161439233415358</v>
      </c>
      <c r="H139" s="269">
        <f t="shared" si="13"/>
        <v>0.51235880160974856</v>
      </c>
      <c r="I139" s="269">
        <f t="shared" si="13"/>
        <v>0.51516997729803526</v>
      </c>
      <c r="J139" s="269">
        <f t="shared" si="13"/>
        <v>0.52086971127314086</v>
      </c>
      <c r="K139" s="269">
        <f t="shared" si="13"/>
        <v>0.52591039140239015</v>
      </c>
      <c r="L139" s="269">
        <f t="shared" si="13"/>
        <v>0.5257604291668676</v>
      </c>
      <c r="M139" s="269">
        <f t="shared" si="13"/>
        <v>0.51943326201736828</v>
      </c>
      <c r="N139" s="269">
        <f t="shared" si="13"/>
        <v>0.52411693416937477</v>
      </c>
      <c r="O139" s="269">
        <f t="shared" si="13"/>
        <v>0.52509261489507908</v>
      </c>
      <c r="P139" s="269">
        <f t="shared" si="13"/>
        <v>0.5229082651362148</v>
      </c>
      <c r="Q139" s="269">
        <f t="shared" si="13"/>
        <v>0.52436341735329794</v>
      </c>
      <c r="R139" s="269">
        <f t="shared" si="13"/>
        <v>0.5245247602128108</v>
      </c>
      <c r="S139" s="269">
        <f t="shared" si="13"/>
        <v>0.52375347940817851</v>
      </c>
      <c r="T139" s="269">
        <f t="shared" si="13"/>
        <v>0.52295737671831866</v>
      </c>
      <c r="U139" s="269">
        <f t="shared" si="13"/>
        <v>0.52182742213884004</v>
      </c>
      <c r="V139" s="269">
        <f t="shared" si="13"/>
        <v>0.52250848181331122</v>
      </c>
      <c r="W139" s="269">
        <f t="shared" si="13"/>
        <v>0.51941320923857803</v>
      </c>
      <c r="X139" s="269">
        <f t="shared" si="13"/>
        <v>0.51635718393121277</v>
      </c>
      <c r="Y139" s="269">
        <f t="shared" si="13"/>
        <v>0.51692572031757222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0.35799322207182932</v>
      </c>
      <c r="C140" s="269">
        <f t="shared" si="14"/>
        <v>0.35290232429812951</v>
      </c>
      <c r="D140" s="269">
        <f t="shared" si="14"/>
        <v>0.3539694342813649</v>
      </c>
      <c r="E140" s="269">
        <f t="shared" si="14"/>
        <v>0.34985225215708343</v>
      </c>
      <c r="F140" s="269">
        <f t="shared" si="14"/>
        <v>0.35115327918558908</v>
      </c>
      <c r="G140" s="269">
        <f t="shared" si="14"/>
        <v>0.3500096878762321</v>
      </c>
      <c r="H140" s="269">
        <f t="shared" si="14"/>
        <v>0.34744290520960819</v>
      </c>
      <c r="I140" s="269">
        <f t="shared" si="14"/>
        <v>0.34934923148940289</v>
      </c>
      <c r="J140" s="269">
        <f t="shared" si="14"/>
        <v>0.35321435906213278</v>
      </c>
      <c r="K140" s="269">
        <f t="shared" si="14"/>
        <v>0.35663256626934015</v>
      </c>
      <c r="L140" s="269">
        <f t="shared" si="14"/>
        <v>0.35653087324754007</v>
      </c>
      <c r="M140" s="269">
        <f t="shared" si="14"/>
        <v>0.35224026805199726</v>
      </c>
      <c r="N140" s="269">
        <f t="shared" si="14"/>
        <v>0.35541637950832389</v>
      </c>
      <c r="O140" s="269">
        <f t="shared" si="14"/>
        <v>0.35607801222514396</v>
      </c>
      <c r="P140" s="269">
        <f t="shared" si="14"/>
        <v>0.35459675178064853</v>
      </c>
      <c r="Q140" s="269">
        <f t="shared" si="14"/>
        <v>0.35558352572156077</v>
      </c>
      <c r="R140" s="269">
        <f t="shared" si="14"/>
        <v>0.35569293621996106</v>
      </c>
      <c r="S140" s="269">
        <f t="shared" si="14"/>
        <v>0.35516991203719739</v>
      </c>
      <c r="T140" s="269">
        <f t="shared" si="14"/>
        <v>0.35463005553323723</v>
      </c>
      <c r="U140" s="269">
        <f t="shared" si="14"/>
        <v>0.35386380598191619</v>
      </c>
      <c r="V140" s="269">
        <f t="shared" si="14"/>
        <v>0.3543256490324812</v>
      </c>
      <c r="W140" s="269">
        <f t="shared" si="14"/>
        <v>0.35222666977731482</v>
      </c>
      <c r="X140" s="269">
        <f t="shared" si="14"/>
        <v>0.35015430504414508</v>
      </c>
      <c r="Y140" s="269">
        <f t="shared" si="14"/>
        <v>0.3505398433293731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6.7740682014588868E-2</v>
      </c>
      <c r="C141" s="269">
        <f t="shared" si="15"/>
        <v>7.7284500566199801E-2</v>
      </c>
      <c r="D141" s="269">
        <f t="shared" si="15"/>
        <v>7.5619793815973113E-2</v>
      </c>
      <c r="E141" s="269">
        <f t="shared" si="15"/>
        <v>8.0529565795635846E-2</v>
      </c>
      <c r="F141" s="269">
        <f t="shared" si="15"/>
        <v>7.894168037810402E-2</v>
      </c>
      <c r="G141" s="269">
        <f t="shared" si="15"/>
        <v>7.8113809831619418E-2</v>
      </c>
      <c r="H141" s="269">
        <f t="shared" si="15"/>
        <v>8.6918864783306946E-2</v>
      </c>
      <c r="I141" s="269">
        <f t="shared" si="15"/>
        <v>8.0210707529834335E-2</v>
      </c>
      <c r="J141" s="269">
        <f t="shared" si="15"/>
        <v>7.0273213969397272E-2</v>
      </c>
      <c r="K141" s="269">
        <f t="shared" si="15"/>
        <v>6.578264547492306E-2</v>
      </c>
      <c r="L141" s="269">
        <f t="shared" si="15"/>
        <v>6.7241416012657998E-2</v>
      </c>
      <c r="M141" s="269">
        <f t="shared" si="15"/>
        <v>7.0857033247937684E-2</v>
      </c>
      <c r="N141" s="269">
        <f t="shared" si="15"/>
        <v>6.7545722198596475E-2</v>
      </c>
      <c r="O141" s="269">
        <f t="shared" si="15"/>
        <v>6.6161426478981142E-2</v>
      </c>
      <c r="P141" s="269">
        <f t="shared" si="15"/>
        <v>6.6956538180513517E-2</v>
      </c>
      <c r="Q141" s="269">
        <f t="shared" si="15"/>
        <v>6.5699086319456507E-2</v>
      </c>
      <c r="R141" s="269">
        <f t="shared" si="15"/>
        <v>6.5439386654439893E-2</v>
      </c>
      <c r="S141" s="269">
        <f t="shared" si="15"/>
        <v>6.6410471872051485E-2</v>
      </c>
      <c r="T141" s="269">
        <f t="shared" si="15"/>
        <v>6.7259293884529753E-2</v>
      </c>
      <c r="U141" s="269">
        <f t="shared" si="15"/>
        <v>6.809389422754282E-2</v>
      </c>
      <c r="V141" s="269">
        <f t="shared" si="15"/>
        <v>6.6842216104624513E-2</v>
      </c>
      <c r="W141" s="269">
        <f t="shared" si="15"/>
        <v>6.9112103346717038E-2</v>
      </c>
      <c r="X141" s="269">
        <f t="shared" si="15"/>
        <v>7.1831899963809884E-2</v>
      </c>
      <c r="Y141" s="269">
        <f t="shared" si="15"/>
        <v>7.136350915581291E-2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3.3650487200385944E-2</v>
      </c>
      <c r="C142" s="318">
        <f t="shared" si="16"/>
        <v>3.6606152715019012E-2</v>
      </c>
      <c r="D142" s="318">
        <f t="shared" si="16"/>
        <v>3.5660999603142216E-2</v>
      </c>
      <c r="E142" s="318">
        <f t="shared" si="16"/>
        <v>4.0685022789011489E-2</v>
      </c>
      <c r="F142" s="318">
        <f t="shared" si="16"/>
        <v>3.9154849921117812E-2</v>
      </c>
      <c r="G142" s="318">
        <f t="shared" si="16"/>
        <v>4.2618631277665568E-2</v>
      </c>
      <c r="H142" s="318">
        <f t="shared" si="16"/>
        <v>4.0313515934304114E-2</v>
      </c>
      <c r="I142" s="318">
        <f t="shared" si="16"/>
        <v>4.2203995304350699E-2</v>
      </c>
      <c r="J142" s="318">
        <f t="shared" si="16"/>
        <v>4.2523723712705103E-2</v>
      </c>
      <c r="K142" s="318">
        <f t="shared" si="16"/>
        <v>3.8792826853017021E-2</v>
      </c>
      <c r="L142" s="318">
        <f t="shared" si="16"/>
        <v>3.7607157809095938E-2</v>
      </c>
      <c r="M142" s="318">
        <f t="shared" si="16"/>
        <v>4.4121709668687302E-2</v>
      </c>
      <c r="N142" s="318">
        <f t="shared" si="16"/>
        <v>3.9824372968708437E-2</v>
      </c>
      <c r="O142" s="318">
        <f t="shared" si="16"/>
        <v>3.951703698851812E-2</v>
      </c>
      <c r="P142" s="318">
        <f t="shared" si="16"/>
        <v>4.2184570977621717E-2</v>
      </c>
      <c r="Q142" s="318">
        <f t="shared" si="16"/>
        <v>4.1028004974493833E-2</v>
      </c>
      <c r="R142" s="318">
        <f t="shared" si="16"/>
        <v>4.0926325919596093E-2</v>
      </c>
      <c r="S142" s="318">
        <f t="shared" si="16"/>
        <v>4.1162799451379677E-2</v>
      </c>
      <c r="T142" s="318">
        <f t="shared" si="16"/>
        <v>4.152978491835331E-2</v>
      </c>
      <c r="U142" s="318">
        <f t="shared" si="16"/>
        <v>4.2357854044835663E-2</v>
      </c>
      <c r="V142" s="318">
        <f t="shared" si="16"/>
        <v>4.2284947644297438E-2</v>
      </c>
      <c r="W142" s="318">
        <f t="shared" si="16"/>
        <v>4.490872436964552E-2</v>
      </c>
      <c r="X142" s="318">
        <f t="shared" si="16"/>
        <v>4.6433835219489066E-2</v>
      </c>
      <c r="Y142" s="318">
        <f t="shared" si="16"/>
        <v>4.5201695273573393E-2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3.4090194814202925E-2</v>
      </c>
      <c r="C143" s="326">
        <f t="shared" si="17"/>
        <v>4.0678347851180789E-2</v>
      </c>
      <c r="D143" s="326">
        <f t="shared" si="17"/>
        <v>3.9958794212830891E-2</v>
      </c>
      <c r="E143" s="326">
        <f t="shared" si="17"/>
        <v>3.9844543006624357E-2</v>
      </c>
      <c r="F143" s="326">
        <f t="shared" si="17"/>
        <v>3.9786830456986208E-2</v>
      </c>
      <c r="G143" s="326">
        <f t="shared" si="17"/>
        <v>3.5495178553953864E-2</v>
      </c>
      <c r="H143" s="326">
        <f t="shared" si="17"/>
        <v>4.6605348849002824E-2</v>
      </c>
      <c r="I143" s="326">
        <f t="shared" si="17"/>
        <v>3.8006712225483637E-2</v>
      </c>
      <c r="J143" s="326">
        <f t="shared" si="17"/>
        <v>2.7749490256692173E-2</v>
      </c>
      <c r="K143" s="326">
        <f t="shared" si="17"/>
        <v>2.6989818621906039E-2</v>
      </c>
      <c r="L143" s="326">
        <f t="shared" si="17"/>
        <v>2.9634258203562056E-2</v>
      </c>
      <c r="M143" s="326">
        <f t="shared" si="17"/>
        <v>2.6735323579250375E-2</v>
      </c>
      <c r="N143" s="326">
        <f t="shared" si="17"/>
        <v>2.7721349229888038E-2</v>
      </c>
      <c r="O143" s="326">
        <f t="shared" si="17"/>
        <v>2.6644389490463029E-2</v>
      </c>
      <c r="P143" s="326">
        <f t="shared" si="17"/>
        <v>2.4771967202891799E-2</v>
      </c>
      <c r="Q143" s="326">
        <f t="shared" si="17"/>
        <v>2.4671081344962688E-2</v>
      </c>
      <c r="R143" s="326">
        <f t="shared" si="17"/>
        <v>2.4513060734843797E-2</v>
      </c>
      <c r="S143" s="326">
        <f t="shared" si="17"/>
        <v>2.5247672420671809E-2</v>
      </c>
      <c r="T143" s="326">
        <f t="shared" si="17"/>
        <v>2.572950896617645E-2</v>
      </c>
      <c r="U143" s="326">
        <f t="shared" si="17"/>
        <v>2.573604018270715E-2</v>
      </c>
      <c r="V143" s="326">
        <f t="shared" si="17"/>
        <v>2.4557268460327082E-2</v>
      </c>
      <c r="W143" s="326">
        <f t="shared" si="17"/>
        <v>2.4203378977071522E-2</v>
      </c>
      <c r="X143" s="326">
        <f t="shared" si="17"/>
        <v>2.5398064744320818E-2</v>
      </c>
      <c r="Y143" s="326">
        <f t="shared" si="17"/>
        <v>2.616181388223951E-2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0.99999999999999967</v>
      </c>
      <c r="C146" s="232">
        <f t="shared" si="18"/>
        <v>1.0000000000000002</v>
      </c>
      <c r="D146" s="232">
        <f t="shared" si="18"/>
        <v>1.0000000000000002</v>
      </c>
      <c r="E146" s="232">
        <f t="shared" si="18"/>
        <v>0.99999999999999989</v>
      </c>
      <c r="F146" s="232">
        <f t="shared" si="18"/>
        <v>1</v>
      </c>
      <c r="G146" s="232">
        <f t="shared" si="18"/>
        <v>1</v>
      </c>
      <c r="H146" s="232">
        <f t="shared" si="18"/>
        <v>1</v>
      </c>
      <c r="I146" s="232">
        <f t="shared" si="18"/>
        <v>0.99999999999999989</v>
      </c>
      <c r="J146" s="232">
        <f t="shared" si="18"/>
        <v>0.99999999999999978</v>
      </c>
      <c r="K146" s="232">
        <f t="shared" si="18"/>
        <v>0.99999999999999989</v>
      </c>
      <c r="L146" s="232">
        <f t="shared" si="18"/>
        <v>0.99999999999999989</v>
      </c>
      <c r="M146" s="232">
        <f t="shared" si="18"/>
        <v>0.99999999999999989</v>
      </c>
      <c r="N146" s="232">
        <f t="shared" si="18"/>
        <v>0.99999999999999989</v>
      </c>
      <c r="O146" s="232">
        <f t="shared" si="18"/>
        <v>1.0000000000000002</v>
      </c>
      <c r="P146" s="232">
        <f t="shared" si="18"/>
        <v>0.99999999999999978</v>
      </c>
      <c r="Q146" s="232">
        <f t="shared" si="18"/>
        <v>1</v>
      </c>
      <c r="R146" s="232">
        <f t="shared" si="18"/>
        <v>1</v>
      </c>
      <c r="S146" s="232">
        <f t="shared" si="18"/>
        <v>1.0000000000000002</v>
      </c>
      <c r="T146" s="232">
        <f t="shared" si="18"/>
        <v>0.99999999999999989</v>
      </c>
      <c r="U146" s="232">
        <f t="shared" si="18"/>
        <v>0.99999999999999989</v>
      </c>
      <c r="V146" s="232">
        <f t="shared" si="18"/>
        <v>0.99999999999999989</v>
      </c>
      <c r="W146" s="232">
        <f t="shared" si="18"/>
        <v>0.99999999999999989</v>
      </c>
      <c r="X146" s="232">
        <f t="shared" si="18"/>
        <v>1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7.1955502283720767E-3</v>
      </c>
      <c r="C147" s="266">
        <f t="shared" si="19"/>
        <v>7.1955502283721226E-3</v>
      </c>
      <c r="D147" s="266">
        <f t="shared" si="19"/>
        <v>7.1955502283717289E-3</v>
      </c>
      <c r="E147" s="266">
        <f t="shared" si="19"/>
        <v>7.1955502283720879E-3</v>
      </c>
      <c r="F147" s="266">
        <f t="shared" si="19"/>
        <v>7.19555022837178E-3</v>
      </c>
      <c r="G147" s="266">
        <f t="shared" si="19"/>
        <v>7.1955502283735633E-3</v>
      </c>
      <c r="H147" s="266">
        <f t="shared" si="19"/>
        <v>7.1955502283715406E-3</v>
      </c>
      <c r="I147" s="266">
        <f t="shared" si="19"/>
        <v>7.1955502283736674E-3</v>
      </c>
      <c r="J147" s="266">
        <f t="shared" si="19"/>
        <v>7.1955502283734853E-3</v>
      </c>
      <c r="K147" s="266">
        <f t="shared" si="19"/>
        <v>7.1955502283719969E-3</v>
      </c>
      <c r="L147" s="266">
        <f t="shared" si="19"/>
        <v>7.195550228371898E-3</v>
      </c>
      <c r="M147" s="266">
        <f t="shared" si="19"/>
        <v>7.1955502283736882E-3</v>
      </c>
      <c r="N147" s="266">
        <f t="shared" si="19"/>
        <v>7.1955502283719804E-3</v>
      </c>
      <c r="O147" s="266">
        <f t="shared" si="19"/>
        <v>7.1955502283714695E-3</v>
      </c>
      <c r="P147" s="266">
        <f t="shared" si="19"/>
        <v>7.1955502283737099E-3</v>
      </c>
      <c r="Q147" s="266">
        <f t="shared" si="19"/>
        <v>7.1955502283736492E-3</v>
      </c>
      <c r="R147" s="266">
        <f t="shared" si="19"/>
        <v>7.1955502283735512E-3</v>
      </c>
      <c r="S147" s="266">
        <f t="shared" si="19"/>
        <v>7.1955502283737082E-3</v>
      </c>
      <c r="T147" s="266">
        <f t="shared" si="19"/>
        <v>7.195550228373461E-3</v>
      </c>
      <c r="U147" s="266">
        <f t="shared" si="19"/>
        <v>7.1955502283733768E-3</v>
      </c>
      <c r="V147" s="266">
        <f t="shared" si="19"/>
        <v>7.1955502283734098E-3</v>
      </c>
      <c r="W147" s="266">
        <f t="shared" si="19"/>
        <v>7.1955502283734011E-3</v>
      </c>
      <c r="X147" s="266">
        <f t="shared" si="19"/>
        <v>7.1955502283733456E-3</v>
      </c>
      <c r="Y147" s="266">
        <f t="shared" si="19"/>
        <v>7.1955502283735226E-3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8.0564402695835168E-3</v>
      </c>
      <c r="C148" s="267">
        <f t="shared" si="20"/>
        <v>8.0564402695835688E-3</v>
      </c>
      <c r="D148" s="267">
        <f t="shared" si="20"/>
        <v>8.0564402695831264E-3</v>
      </c>
      <c r="E148" s="267">
        <f t="shared" si="20"/>
        <v>8.0564402695835324E-3</v>
      </c>
      <c r="F148" s="267">
        <f t="shared" si="20"/>
        <v>8.0564402695831872E-3</v>
      </c>
      <c r="G148" s="267">
        <f t="shared" si="20"/>
        <v>8.0564402695851821E-3</v>
      </c>
      <c r="H148" s="267">
        <f t="shared" si="20"/>
        <v>8.0564402695829148E-3</v>
      </c>
      <c r="I148" s="267">
        <f t="shared" si="20"/>
        <v>8.0564402695852983E-3</v>
      </c>
      <c r="J148" s="267">
        <f t="shared" si="20"/>
        <v>8.0564402695850971E-3</v>
      </c>
      <c r="K148" s="267">
        <f t="shared" si="20"/>
        <v>8.0564402695834265E-3</v>
      </c>
      <c r="L148" s="267">
        <f t="shared" si="20"/>
        <v>8.056440269583319E-3</v>
      </c>
      <c r="M148" s="267">
        <f t="shared" si="20"/>
        <v>8.0564402695853191E-3</v>
      </c>
      <c r="N148" s="267">
        <f t="shared" si="20"/>
        <v>8.0564402695834075E-3</v>
      </c>
      <c r="O148" s="267">
        <f t="shared" si="20"/>
        <v>8.056440269582835E-3</v>
      </c>
      <c r="P148" s="267">
        <f t="shared" si="20"/>
        <v>8.0564402695853504E-3</v>
      </c>
      <c r="Q148" s="267">
        <f t="shared" si="20"/>
        <v>8.0564402695852792E-3</v>
      </c>
      <c r="R148" s="267">
        <f t="shared" si="20"/>
        <v>8.0564402695851682E-3</v>
      </c>
      <c r="S148" s="267">
        <f t="shared" si="20"/>
        <v>8.0564402695853399E-3</v>
      </c>
      <c r="T148" s="267">
        <f t="shared" si="20"/>
        <v>8.0564402695850676E-3</v>
      </c>
      <c r="U148" s="267">
        <f t="shared" si="20"/>
        <v>8.0564402695849704E-3</v>
      </c>
      <c r="V148" s="267">
        <f t="shared" si="20"/>
        <v>8.0564402695850086E-3</v>
      </c>
      <c r="W148" s="267">
        <f t="shared" si="20"/>
        <v>8.0564402695850017E-3</v>
      </c>
      <c r="X148" s="267">
        <f t="shared" si="20"/>
        <v>8.0564402695849358E-3</v>
      </c>
      <c r="Y148" s="267">
        <f t="shared" si="20"/>
        <v>8.056440269585137E-3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8.6698662123240317E-3</v>
      </c>
      <c r="C149" s="267">
        <f t="shared" si="21"/>
        <v>9.3589811239224163E-3</v>
      </c>
      <c r="D149" s="267">
        <f t="shared" si="21"/>
        <v>9.1359004416049095E-3</v>
      </c>
      <c r="E149" s="267">
        <f t="shared" si="21"/>
        <v>1.0332162850263895E-2</v>
      </c>
      <c r="F149" s="267">
        <f t="shared" si="21"/>
        <v>9.9931881853015641E-3</v>
      </c>
      <c r="G149" s="267">
        <f t="shared" si="21"/>
        <v>1.0846683709454536E-2</v>
      </c>
      <c r="H149" s="267">
        <f t="shared" si="21"/>
        <v>1.0247636903240525E-2</v>
      </c>
      <c r="I149" s="267">
        <f t="shared" si="21"/>
        <v>1.0729856910420971E-2</v>
      </c>
      <c r="J149" s="267">
        <f t="shared" si="21"/>
        <v>1.0866482870855008E-2</v>
      </c>
      <c r="K149" s="267">
        <f t="shared" si="21"/>
        <v>1.0033173684699808E-2</v>
      </c>
      <c r="L149" s="267">
        <f t="shared" si="21"/>
        <v>9.7286835085420541E-3</v>
      </c>
      <c r="M149" s="267">
        <f t="shared" si="21"/>
        <v>1.1268681003342393E-2</v>
      </c>
      <c r="N149" s="267">
        <f t="shared" si="21"/>
        <v>1.0276406084095826E-2</v>
      </c>
      <c r="O149" s="267">
        <f t="shared" si="21"/>
        <v>1.0211776826293118E-2</v>
      </c>
      <c r="P149" s="267">
        <f t="shared" si="21"/>
        <v>1.0873274652031938E-2</v>
      </c>
      <c r="Q149" s="267">
        <f t="shared" si="21"/>
        <v>1.0614792139683351E-2</v>
      </c>
      <c r="R149" s="267">
        <f t="shared" si="21"/>
        <v>1.0597122172042266E-2</v>
      </c>
      <c r="S149" s="267">
        <f t="shared" si="21"/>
        <v>1.0634837765501202E-2</v>
      </c>
      <c r="T149" s="267">
        <f t="shared" si="21"/>
        <v>1.0745148882628475E-2</v>
      </c>
      <c r="U149" s="267">
        <f t="shared" si="21"/>
        <v>1.0915268365061709E-2</v>
      </c>
      <c r="V149" s="267">
        <f t="shared" si="21"/>
        <v>1.0913602610809117E-2</v>
      </c>
      <c r="W149" s="267">
        <f t="shared" si="21"/>
        <v>1.1524976707554991E-2</v>
      </c>
      <c r="X149" s="267">
        <f t="shared" si="21"/>
        <v>1.1882449401196583E-2</v>
      </c>
      <c r="Y149" s="267">
        <f t="shared" si="21"/>
        <v>1.1584314052453137E-2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5.9256386055759024E-3</v>
      </c>
      <c r="C150" s="267">
        <f t="shared" si="22"/>
        <v>5.9256386055759414E-3</v>
      </c>
      <c r="D150" s="267">
        <f t="shared" si="22"/>
        <v>5.9256386055756161E-3</v>
      </c>
      <c r="E150" s="267">
        <f t="shared" si="22"/>
        <v>5.9256386055759154E-3</v>
      </c>
      <c r="F150" s="267">
        <f t="shared" si="22"/>
        <v>5.9256386055756586E-3</v>
      </c>
      <c r="G150" s="267">
        <f t="shared" si="22"/>
        <v>5.9256386055771253E-3</v>
      </c>
      <c r="H150" s="267">
        <f t="shared" si="22"/>
        <v>5.9256386055754609E-3</v>
      </c>
      <c r="I150" s="267">
        <f t="shared" si="22"/>
        <v>5.9256386055772112E-3</v>
      </c>
      <c r="J150" s="267">
        <f t="shared" si="22"/>
        <v>5.9256386055770655E-3</v>
      </c>
      <c r="K150" s="267">
        <f t="shared" si="22"/>
        <v>5.9256386055758347E-3</v>
      </c>
      <c r="L150" s="267">
        <f t="shared" si="22"/>
        <v>5.9256386055757566E-3</v>
      </c>
      <c r="M150" s="267">
        <f t="shared" si="22"/>
        <v>5.925638605577232E-3</v>
      </c>
      <c r="N150" s="267">
        <f t="shared" si="22"/>
        <v>5.9256386055758243E-3</v>
      </c>
      <c r="O150" s="267">
        <f t="shared" si="22"/>
        <v>5.9256386055754028E-3</v>
      </c>
      <c r="P150" s="267">
        <f t="shared" si="22"/>
        <v>5.9256386055772502E-3</v>
      </c>
      <c r="Q150" s="267">
        <f t="shared" si="22"/>
        <v>5.9256386055771982E-3</v>
      </c>
      <c r="R150" s="267">
        <f t="shared" si="22"/>
        <v>5.9256386055771175E-3</v>
      </c>
      <c r="S150" s="267">
        <f t="shared" si="22"/>
        <v>5.9256386055772442E-3</v>
      </c>
      <c r="T150" s="267">
        <f t="shared" si="22"/>
        <v>5.9256386055770429E-3</v>
      </c>
      <c r="U150" s="267">
        <f t="shared" si="22"/>
        <v>5.9256386055769718E-3</v>
      </c>
      <c r="V150" s="267">
        <f t="shared" si="22"/>
        <v>5.9256386055769996E-3</v>
      </c>
      <c r="W150" s="267">
        <f t="shared" si="22"/>
        <v>5.9256386055769918E-3</v>
      </c>
      <c r="X150" s="267">
        <f t="shared" si="22"/>
        <v>5.9256386055769484E-3</v>
      </c>
      <c r="Y150" s="267">
        <f t="shared" si="22"/>
        <v>5.9256386055770941E-3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7.9154226438484764E-3</v>
      </c>
      <c r="C151" s="268">
        <f t="shared" si="23"/>
        <v>7.866057312537221E-3</v>
      </c>
      <c r="D151" s="268">
        <f t="shared" si="23"/>
        <v>7.8798290430106815E-3</v>
      </c>
      <c r="E151" s="268">
        <f t="shared" si="23"/>
        <v>8.0028318501270627E-3</v>
      </c>
      <c r="F151" s="268">
        <f t="shared" si="23"/>
        <v>7.9364297449527488E-3</v>
      </c>
      <c r="G151" s="268">
        <f t="shared" si="23"/>
        <v>8.0831430630925981E-3</v>
      </c>
      <c r="H151" s="268">
        <f t="shared" si="23"/>
        <v>7.9236080499725456E-3</v>
      </c>
      <c r="I151" s="268">
        <f t="shared" si="23"/>
        <v>8.0055580811273161E-3</v>
      </c>
      <c r="J151" s="268">
        <f t="shared" si="23"/>
        <v>8.1319920634222581E-3</v>
      </c>
      <c r="K151" s="268">
        <f t="shared" si="23"/>
        <v>7.9882399100296032E-3</v>
      </c>
      <c r="L151" s="268">
        <f t="shared" si="23"/>
        <v>8.0220695081207466E-3</v>
      </c>
      <c r="M151" s="268">
        <f t="shared" si="23"/>
        <v>8.4833051470942049E-3</v>
      </c>
      <c r="N151" s="268">
        <f t="shared" si="23"/>
        <v>8.3376851653912988E-3</v>
      </c>
      <c r="O151" s="268">
        <f t="shared" si="23"/>
        <v>8.478769250148465E-3</v>
      </c>
      <c r="P151" s="268">
        <f t="shared" si="23"/>
        <v>8.6965668878851484E-3</v>
      </c>
      <c r="Q151" s="268">
        <f t="shared" si="23"/>
        <v>8.7463095136105402E-3</v>
      </c>
      <c r="R151" s="268">
        <f t="shared" si="23"/>
        <v>8.9430873674707003E-3</v>
      </c>
      <c r="S151" s="268">
        <f t="shared" si="23"/>
        <v>9.0832940594112749E-3</v>
      </c>
      <c r="T151" s="268">
        <f t="shared" si="23"/>
        <v>9.3157534265693419E-3</v>
      </c>
      <c r="U151" s="268">
        <f t="shared" si="23"/>
        <v>9.6955833745473331E-3</v>
      </c>
      <c r="V151" s="268">
        <f t="shared" si="23"/>
        <v>1.0081478958274371E-2</v>
      </c>
      <c r="W151" s="268">
        <f t="shared" si="23"/>
        <v>1.0460962028933679E-2</v>
      </c>
      <c r="X151" s="268">
        <f t="shared" si="23"/>
        <v>1.2100123356699447E-2</v>
      </c>
      <c r="Y151" s="268">
        <f t="shared" si="23"/>
        <v>1.3688984443689474E-2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3.6971521173501332E-2</v>
      </c>
      <c r="C152" s="269">
        <f t="shared" si="24"/>
        <v>3.9910162430608548E-2</v>
      </c>
      <c r="D152" s="269">
        <f t="shared" si="24"/>
        <v>3.895886376374133E-2</v>
      </c>
      <c r="E152" s="269">
        <f t="shared" si="24"/>
        <v>4.406016981480021E-2</v>
      </c>
      <c r="F152" s="269">
        <f t="shared" si="24"/>
        <v>4.2614656274450435E-2</v>
      </c>
      <c r="G152" s="269">
        <f t="shared" si="24"/>
        <v>4.6254277356244697E-2</v>
      </c>
      <c r="H152" s="269">
        <f t="shared" si="24"/>
        <v>4.3699719865106332E-2</v>
      </c>
      <c r="I152" s="269">
        <f t="shared" si="24"/>
        <v>4.5756084608130299E-2</v>
      </c>
      <c r="J152" s="269">
        <f t="shared" si="24"/>
        <v>4.6338708314809476E-2</v>
      </c>
      <c r="K152" s="269">
        <f t="shared" si="24"/>
        <v>4.2785169256015693E-2</v>
      </c>
      <c r="L152" s="269">
        <f t="shared" si="24"/>
        <v>4.1486710350278788E-2</v>
      </c>
      <c r="M152" s="269">
        <f t="shared" si="24"/>
        <v>4.8053830141033607E-2</v>
      </c>
      <c r="N152" s="269">
        <f t="shared" si="24"/>
        <v>4.3822402309458726E-2</v>
      </c>
      <c r="O152" s="269">
        <f t="shared" si="24"/>
        <v>4.354679921308291E-2</v>
      </c>
      <c r="P152" s="269">
        <f t="shared" si="24"/>
        <v>4.6367670985678837E-2</v>
      </c>
      <c r="Q152" s="269">
        <f t="shared" si="24"/>
        <v>4.5265405801391295E-2</v>
      </c>
      <c r="R152" s="269">
        <f t="shared" si="24"/>
        <v>4.5190054513749897E-2</v>
      </c>
      <c r="S152" s="269">
        <f t="shared" si="24"/>
        <v>4.5350887775531472E-2</v>
      </c>
      <c r="T152" s="269">
        <f t="shared" si="24"/>
        <v>4.582129524234408E-2</v>
      </c>
      <c r="U152" s="269">
        <f t="shared" si="24"/>
        <v>4.6546747734086673E-2</v>
      </c>
      <c r="V152" s="269">
        <f t="shared" si="24"/>
        <v>4.6539644340895664E-2</v>
      </c>
      <c r="W152" s="269">
        <f t="shared" si="24"/>
        <v>4.914676996535338E-2</v>
      </c>
      <c r="X152" s="269">
        <f t="shared" si="24"/>
        <v>5.0671165952356274E-2</v>
      </c>
      <c r="Y152" s="269">
        <f t="shared" si="24"/>
        <v>4.939980638478083E-2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0.17392551149882185</v>
      </c>
      <c r="C153" s="269">
        <f t="shared" si="25"/>
        <v>0.17939116316924347</v>
      </c>
      <c r="D153" s="269">
        <f t="shared" si="25"/>
        <v>0.17913594744158012</v>
      </c>
      <c r="E153" s="269">
        <f t="shared" si="25"/>
        <v>0.17585294509511765</v>
      </c>
      <c r="F153" s="269">
        <f t="shared" si="25"/>
        <v>0.17570907059214386</v>
      </c>
      <c r="G153" s="269">
        <f t="shared" si="25"/>
        <v>0.16806979045762177</v>
      </c>
      <c r="H153" s="269">
        <f t="shared" si="25"/>
        <v>0.18220438667056588</v>
      </c>
      <c r="I153" s="269">
        <f t="shared" si="25"/>
        <v>0.1714966508298387</v>
      </c>
      <c r="J153" s="269">
        <f t="shared" si="25"/>
        <v>0.15910881791095483</v>
      </c>
      <c r="K153" s="269">
        <f t="shared" si="25"/>
        <v>0.15806130700544421</v>
      </c>
      <c r="L153" s="269">
        <f t="shared" si="25"/>
        <v>0.16212816839211106</v>
      </c>
      <c r="M153" s="269">
        <f t="shared" si="25"/>
        <v>0.15600731122238379</v>
      </c>
      <c r="N153" s="269">
        <f t="shared" si="25"/>
        <v>0.15820604877896507</v>
      </c>
      <c r="O153" s="269">
        <f t="shared" si="25"/>
        <v>0.15689183018120745</v>
      </c>
      <c r="P153" s="269">
        <f t="shared" si="25"/>
        <v>0.15244274500266011</v>
      </c>
      <c r="Q153" s="269">
        <f t="shared" si="25"/>
        <v>0.15218396786824281</v>
      </c>
      <c r="R153" s="269">
        <f t="shared" si="25"/>
        <v>0.15170388721355099</v>
      </c>
      <c r="S153" s="269">
        <f t="shared" si="25"/>
        <v>0.15305773774097856</v>
      </c>
      <c r="T153" s="269">
        <f t="shared" si="25"/>
        <v>0.15218605570160812</v>
      </c>
      <c r="U153" s="269">
        <f t="shared" si="25"/>
        <v>0.15278417513898918</v>
      </c>
      <c r="V153" s="269">
        <f t="shared" si="25"/>
        <v>0.15086300416553933</v>
      </c>
      <c r="W153" s="269">
        <f t="shared" si="25"/>
        <v>0.14936880461390978</v>
      </c>
      <c r="X153" s="269">
        <f t="shared" si="25"/>
        <v>0.14898161793911627</v>
      </c>
      <c r="Y153" s="269">
        <f t="shared" si="25"/>
        <v>0.15004704340332062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0.12625835903836799</v>
      </c>
      <c r="C154" s="318">
        <f t="shared" si="26"/>
        <v>0.12294863267152312</v>
      </c>
      <c r="D154" s="318">
        <f t="shared" si="26"/>
        <v>0.12357893206717262</v>
      </c>
      <c r="E154" s="318">
        <f t="shared" si="26"/>
        <v>0.1209375369710491</v>
      </c>
      <c r="F154" s="318">
        <f t="shared" si="26"/>
        <v>0.12059956284211518</v>
      </c>
      <c r="G154" s="318">
        <f t="shared" si="26"/>
        <v>0.11904276668212585</v>
      </c>
      <c r="H154" s="318">
        <f t="shared" si="26"/>
        <v>0.11790934209324053</v>
      </c>
      <c r="I154" s="318">
        <f t="shared" si="26"/>
        <v>0.11905584540418344</v>
      </c>
      <c r="J154" s="318">
        <f t="shared" si="26"/>
        <v>0.12062471138318739</v>
      </c>
      <c r="K154" s="318">
        <f t="shared" si="26"/>
        <v>0.12017733083321205</v>
      </c>
      <c r="L154" s="318">
        <f t="shared" si="26"/>
        <v>0.12052309334741464</v>
      </c>
      <c r="M154" s="318">
        <f t="shared" si="26"/>
        <v>0.11894991649312668</v>
      </c>
      <c r="N154" s="318">
        <f t="shared" si="26"/>
        <v>0.11938427617230958</v>
      </c>
      <c r="O154" s="318">
        <f t="shared" si="26"/>
        <v>0.11952455748166169</v>
      </c>
      <c r="P154" s="318">
        <f t="shared" si="26"/>
        <v>0.11779013871518842</v>
      </c>
      <c r="Q154" s="318">
        <f t="shared" si="26"/>
        <v>0.11754316362701822</v>
      </c>
      <c r="R154" s="318">
        <f t="shared" si="26"/>
        <v>0.11725688678623515</v>
      </c>
      <c r="S154" s="318">
        <f t="shared" si="26"/>
        <v>0.11765669950508544</v>
      </c>
      <c r="T154" s="318">
        <f t="shared" si="26"/>
        <v>0.11605730537235898</v>
      </c>
      <c r="U154" s="318">
        <f t="shared" si="26"/>
        <v>0.11679176900983419</v>
      </c>
      <c r="V154" s="318">
        <f t="shared" si="26"/>
        <v>0.11646517120060938</v>
      </c>
      <c r="W154" s="318">
        <f t="shared" si="26"/>
        <v>0.1156591715896183</v>
      </c>
      <c r="X154" s="318">
        <f t="shared" si="26"/>
        <v>0.11370875343327663</v>
      </c>
      <c r="Y154" s="318">
        <f t="shared" si="26"/>
        <v>0.11365955016575412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4.766715246045386E-2</v>
      </c>
      <c r="C155" s="318">
        <f t="shared" si="27"/>
        <v>5.6442530497720363E-2</v>
      </c>
      <c r="D155" s="318">
        <f t="shared" si="27"/>
        <v>5.5557015374407499E-2</v>
      </c>
      <c r="E155" s="318">
        <f t="shared" si="27"/>
        <v>5.4915408124068539E-2</v>
      </c>
      <c r="F155" s="318">
        <f t="shared" si="27"/>
        <v>5.5109507750028687E-2</v>
      </c>
      <c r="G155" s="318">
        <f t="shared" si="27"/>
        <v>4.9027023775495934E-2</v>
      </c>
      <c r="H155" s="318">
        <f t="shared" si="27"/>
        <v>6.4295044577325336E-2</v>
      </c>
      <c r="I155" s="318">
        <f t="shared" si="27"/>
        <v>5.2440805425655254E-2</v>
      </c>
      <c r="J155" s="318">
        <f t="shared" si="27"/>
        <v>3.8484106527767417E-2</v>
      </c>
      <c r="K155" s="318">
        <f t="shared" si="27"/>
        <v>3.7883976172232173E-2</v>
      </c>
      <c r="L155" s="318">
        <f t="shared" si="27"/>
        <v>4.1605075044696432E-2</v>
      </c>
      <c r="M155" s="318">
        <f t="shared" si="27"/>
        <v>3.7057394729257113E-2</v>
      </c>
      <c r="N155" s="318">
        <f t="shared" si="27"/>
        <v>3.8821772606655501E-2</v>
      </c>
      <c r="O155" s="318">
        <f t="shared" si="27"/>
        <v>3.7367272699545741E-2</v>
      </c>
      <c r="P155" s="318">
        <f t="shared" si="27"/>
        <v>3.4652606287471681E-2</v>
      </c>
      <c r="Q155" s="318">
        <f t="shared" si="27"/>
        <v>3.4640804241224614E-2</v>
      </c>
      <c r="R155" s="318">
        <f t="shared" si="27"/>
        <v>3.4447000427315834E-2</v>
      </c>
      <c r="S155" s="318">
        <f t="shared" si="27"/>
        <v>3.540103823589312E-2</v>
      </c>
      <c r="T155" s="318">
        <f t="shared" si="27"/>
        <v>3.6128750329249157E-2</v>
      </c>
      <c r="U155" s="318">
        <f t="shared" si="27"/>
        <v>3.5992406129154962E-2</v>
      </c>
      <c r="V155" s="318">
        <f t="shared" si="27"/>
        <v>3.4397832964929945E-2</v>
      </c>
      <c r="W155" s="318">
        <f t="shared" si="27"/>
        <v>3.3709633024291467E-2</v>
      </c>
      <c r="X155" s="318">
        <f t="shared" si="27"/>
        <v>3.5272864505839642E-2</v>
      </c>
      <c r="Y155" s="318">
        <f t="shared" si="27"/>
        <v>3.6387493237566487E-2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0.64538154160184436</v>
      </c>
      <c r="C157" s="269">
        <f t="shared" si="29"/>
        <v>0.63502551850794331</v>
      </c>
      <c r="D157" s="269">
        <f t="shared" si="29"/>
        <v>0.63710107879234901</v>
      </c>
      <c r="E157" s="269">
        <f t="shared" si="29"/>
        <v>0.63003220479583644</v>
      </c>
      <c r="F157" s="269">
        <f t="shared" si="29"/>
        <v>0.63371978072821888</v>
      </c>
      <c r="G157" s="269">
        <f t="shared" si="29"/>
        <v>0.63373974826180157</v>
      </c>
      <c r="H157" s="269">
        <f t="shared" si="29"/>
        <v>0.62619552651486887</v>
      </c>
      <c r="I157" s="269">
        <f t="shared" si="29"/>
        <v>0.6315198888977217</v>
      </c>
      <c r="J157" s="269">
        <f t="shared" si="29"/>
        <v>0.64161646207120893</v>
      </c>
      <c r="K157" s="269">
        <f t="shared" si="29"/>
        <v>0.65115174678947918</v>
      </c>
      <c r="L157" s="269">
        <f t="shared" si="29"/>
        <v>0.64982864337705515</v>
      </c>
      <c r="M157" s="269">
        <f t="shared" si="29"/>
        <v>0.6413467307410583</v>
      </c>
      <c r="N157" s="269">
        <f t="shared" si="29"/>
        <v>0.64871413807930478</v>
      </c>
      <c r="O157" s="269">
        <f t="shared" si="29"/>
        <v>0.65044118832392162</v>
      </c>
      <c r="P157" s="269">
        <f t="shared" si="29"/>
        <v>0.64916208726390856</v>
      </c>
      <c r="Q157" s="269">
        <f t="shared" si="29"/>
        <v>0.65201698511799622</v>
      </c>
      <c r="R157" s="269">
        <f t="shared" si="29"/>
        <v>0.65262468650647909</v>
      </c>
      <c r="S157" s="269">
        <f t="shared" si="29"/>
        <v>0.6505507560668663</v>
      </c>
      <c r="T157" s="269">
        <f t="shared" si="29"/>
        <v>0.65096909154086269</v>
      </c>
      <c r="U157" s="269">
        <f t="shared" si="29"/>
        <v>0.64794507136175794</v>
      </c>
      <c r="V157" s="269">
        <f t="shared" si="29"/>
        <v>0.64967055304686816</v>
      </c>
      <c r="W157" s="269">
        <f t="shared" si="29"/>
        <v>0.64526779950241719</v>
      </c>
      <c r="X157" s="269">
        <f t="shared" si="29"/>
        <v>0.6415777933694049</v>
      </c>
      <c r="Y157" s="269">
        <f t="shared" si="29"/>
        <v>0.64184970860872748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0.60879378323244193</v>
      </c>
      <c r="C158" s="318">
        <f t="shared" si="30"/>
        <v>0.59552962185164626</v>
      </c>
      <c r="D158" s="318">
        <f t="shared" si="30"/>
        <v>0.59854660636355761</v>
      </c>
      <c r="E158" s="318">
        <f t="shared" si="30"/>
        <v>0.58642937765400482</v>
      </c>
      <c r="F158" s="318">
        <f t="shared" si="30"/>
        <v>0.59154746275818526</v>
      </c>
      <c r="G158" s="318">
        <f t="shared" si="30"/>
        <v>0.58796558832070189</v>
      </c>
      <c r="H158" s="318">
        <f t="shared" si="30"/>
        <v>0.58294940786771277</v>
      </c>
      <c r="I158" s="318">
        <f t="shared" si="30"/>
        <v>0.58623875048537821</v>
      </c>
      <c r="J158" s="318">
        <f t="shared" si="30"/>
        <v>0.59575874756127323</v>
      </c>
      <c r="K158" s="318">
        <f t="shared" si="30"/>
        <v>0.60881068575531583</v>
      </c>
      <c r="L158" s="318">
        <f t="shared" si="30"/>
        <v>0.60877256330087703</v>
      </c>
      <c r="M158" s="318">
        <f t="shared" si="30"/>
        <v>0.59379169729589443</v>
      </c>
      <c r="N158" s="318">
        <f t="shared" si="30"/>
        <v>0.60534661042630689</v>
      </c>
      <c r="O158" s="318">
        <f t="shared" si="30"/>
        <v>0.60734640301897969</v>
      </c>
      <c r="P158" s="318">
        <f t="shared" si="30"/>
        <v>0.60327571071438502</v>
      </c>
      <c r="Q158" s="318">
        <f t="shared" si="30"/>
        <v>0.60722143228742265</v>
      </c>
      <c r="R158" s="318">
        <f t="shared" si="30"/>
        <v>0.60790370282041295</v>
      </c>
      <c r="S158" s="318">
        <f t="shared" si="30"/>
        <v>0.60567060856137789</v>
      </c>
      <c r="T158" s="318">
        <f t="shared" si="30"/>
        <v>0.60562341937789177</v>
      </c>
      <c r="U158" s="318">
        <f t="shared" si="30"/>
        <v>0.60188147687279447</v>
      </c>
      <c r="V158" s="318">
        <f t="shared" si="30"/>
        <v>0.60361398821817913</v>
      </c>
      <c r="W158" s="318">
        <f t="shared" si="30"/>
        <v>0.59663117090143458</v>
      </c>
      <c r="X158" s="318">
        <f t="shared" si="30"/>
        <v>0.5914325919463842</v>
      </c>
      <c r="Y158" s="318">
        <f t="shared" si="30"/>
        <v>0.59296267009549852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3.6587758369402347E-2</v>
      </c>
      <c r="C159" s="318">
        <f t="shared" si="31"/>
        <v>3.9495896656297005E-2</v>
      </c>
      <c r="D159" s="318">
        <f t="shared" si="31"/>
        <v>3.8554472428791356E-2</v>
      </c>
      <c r="E159" s="318">
        <f t="shared" si="31"/>
        <v>4.3602827141831592E-2</v>
      </c>
      <c r="F159" s="318">
        <f t="shared" si="31"/>
        <v>4.2172317970033631E-2</v>
      </c>
      <c r="G159" s="318">
        <f t="shared" si="31"/>
        <v>4.5774159941099603E-2</v>
      </c>
      <c r="H159" s="318">
        <f t="shared" si="31"/>
        <v>4.3246118647156107E-2</v>
      </c>
      <c r="I159" s="318">
        <f t="shared" si="31"/>
        <v>4.5281138412343491E-2</v>
      </c>
      <c r="J159" s="318">
        <f t="shared" si="31"/>
        <v>4.585771450993565E-2</v>
      </c>
      <c r="K159" s="318">
        <f t="shared" si="31"/>
        <v>4.2341061034163394E-2</v>
      </c>
      <c r="L159" s="318">
        <f t="shared" si="31"/>
        <v>4.1056080076178073E-2</v>
      </c>
      <c r="M159" s="318">
        <f t="shared" si="31"/>
        <v>4.7555033445163902E-2</v>
      </c>
      <c r="N159" s="318">
        <f t="shared" si="31"/>
        <v>4.3367527652997867E-2</v>
      </c>
      <c r="O159" s="318">
        <f t="shared" si="31"/>
        <v>4.3094785304942027E-2</v>
      </c>
      <c r="P159" s="318">
        <f t="shared" si="31"/>
        <v>4.5886376549523565E-2</v>
      </c>
      <c r="Q159" s="318">
        <f t="shared" si="31"/>
        <v>4.4795552830573564E-2</v>
      </c>
      <c r="R159" s="318">
        <f t="shared" si="31"/>
        <v>4.4720983686066126E-2</v>
      </c>
      <c r="S159" s="318">
        <f t="shared" si="31"/>
        <v>4.4880147505488445E-2</v>
      </c>
      <c r="T159" s="318">
        <f t="shared" si="31"/>
        <v>4.5345672162970939E-2</v>
      </c>
      <c r="U159" s="318">
        <f t="shared" si="31"/>
        <v>4.6063594488963411E-2</v>
      </c>
      <c r="V159" s="318">
        <f t="shared" si="31"/>
        <v>4.6056564828689056E-2</v>
      </c>
      <c r="W159" s="318">
        <f t="shared" si="31"/>
        <v>4.8636628600982661E-2</v>
      </c>
      <c r="X159" s="318">
        <f t="shared" si="31"/>
        <v>5.0145201423020709E-2</v>
      </c>
      <c r="Y159" s="318">
        <f t="shared" si="31"/>
        <v>4.8887038513228974E-2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0.10595850776612832</v>
      </c>
      <c r="C160" s="269">
        <f t="shared" si="32"/>
        <v>0.10727048835221355</v>
      </c>
      <c r="D160" s="269">
        <f t="shared" si="32"/>
        <v>0.10661075141418369</v>
      </c>
      <c r="E160" s="269">
        <f t="shared" si="32"/>
        <v>0.11054205649032318</v>
      </c>
      <c r="F160" s="269">
        <f t="shared" si="32"/>
        <v>0.10884924537140188</v>
      </c>
      <c r="G160" s="269">
        <f t="shared" si="32"/>
        <v>0.11182872804824896</v>
      </c>
      <c r="H160" s="269">
        <f t="shared" si="32"/>
        <v>0.10855149289271596</v>
      </c>
      <c r="I160" s="269">
        <f t="shared" si="32"/>
        <v>0.11131433156922486</v>
      </c>
      <c r="J160" s="269">
        <f t="shared" si="32"/>
        <v>0.11275990766521371</v>
      </c>
      <c r="K160" s="269">
        <f t="shared" si="32"/>
        <v>0.10880273425080007</v>
      </c>
      <c r="L160" s="269">
        <f t="shared" si="32"/>
        <v>0.10762809576036116</v>
      </c>
      <c r="M160" s="269">
        <f t="shared" si="32"/>
        <v>0.1136625126415514</v>
      </c>
      <c r="N160" s="269">
        <f t="shared" si="32"/>
        <v>0.10946569047925299</v>
      </c>
      <c r="O160" s="269">
        <f t="shared" si="32"/>
        <v>0.109252007101817</v>
      </c>
      <c r="P160" s="269">
        <f t="shared" si="32"/>
        <v>0.11128002610429887</v>
      </c>
      <c r="Q160" s="269">
        <f t="shared" si="32"/>
        <v>0.10999491045553964</v>
      </c>
      <c r="R160" s="269">
        <f t="shared" si="32"/>
        <v>0.10976353312317116</v>
      </c>
      <c r="S160" s="269">
        <f t="shared" si="32"/>
        <v>0.11014485748817496</v>
      </c>
      <c r="T160" s="269">
        <f t="shared" si="32"/>
        <v>0.10978502610245153</v>
      </c>
      <c r="U160" s="269">
        <f t="shared" si="32"/>
        <v>0.11093552492202169</v>
      </c>
      <c r="V160" s="269">
        <f t="shared" si="32"/>
        <v>0.11075408777407797</v>
      </c>
      <c r="W160" s="269">
        <f t="shared" si="32"/>
        <v>0.11305305807829547</v>
      </c>
      <c r="X160" s="269">
        <f t="shared" si="32"/>
        <v>0.11360922087769137</v>
      </c>
      <c r="Y160" s="269">
        <f t="shared" si="32"/>
        <v>0.11225251400349266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6.7267380956650108E-2</v>
      </c>
      <c r="C161" s="318">
        <f t="shared" si="33"/>
        <v>6.5504039296925456E-2</v>
      </c>
      <c r="D161" s="318">
        <f t="shared" si="33"/>
        <v>6.5839847475384503E-2</v>
      </c>
      <c r="E161" s="318">
        <f t="shared" si="33"/>
        <v>6.4432576451578669E-2</v>
      </c>
      <c r="F161" s="318">
        <f t="shared" si="33"/>
        <v>6.4252512060930397E-2</v>
      </c>
      <c r="G161" s="318">
        <f t="shared" si="33"/>
        <v>6.3423088954504395E-2</v>
      </c>
      <c r="H161" s="318">
        <f t="shared" si="33"/>
        <v>6.2819227917604553E-2</v>
      </c>
      <c r="I161" s="318">
        <f t="shared" si="33"/>
        <v>6.343005697932097E-2</v>
      </c>
      <c r="J161" s="318">
        <f t="shared" si="33"/>
        <v>6.4265910591575756E-2</v>
      </c>
      <c r="K161" s="318">
        <f t="shared" si="33"/>
        <v>6.4027557122411469E-2</v>
      </c>
      <c r="L161" s="318">
        <f t="shared" si="33"/>
        <v>6.4211770975185586E-2</v>
      </c>
      <c r="M161" s="318">
        <f t="shared" si="33"/>
        <v>6.3373620633492847E-2</v>
      </c>
      <c r="N161" s="318">
        <f t="shared" si="33"/>
        <v>6.360503689958677E-2</v>
      </c>
      <c r="O161" s="318">
        <f t="shared" si="33"/>
        <v>6.367977536719524E-2</v>
      </c>
      <c r="P161" s="318">
        <f t="shared" si="33"/>
        <v>6.2755719258820924E-2</v>
      </c>
      <c r="Q161" s="318">
        <f t="shared" si="33"/>
        <v>6.2624136942455638E-2</v>
      </c>
      <c r="R161" s="318">
        <f t="shared" si="33"/>
        <v>6.2471615608781644E-2</v>
      </c>
      <c r="S161" s="318">
        <f t="shared" si="33"/>
        <v>6.2684626095176804E-2</v>
      </c>
      <c r="T161" s="318">
        <f t="shared" si="33"/>
        <v>6.1832507825579704E-2</v>
      </c>
      <c r="U161" s="318">
        <f t="shared" si="33"/>
        <v>6.2223812177047158E-2</v>
      </c>
      <c r="V161" s="318">
        <f t="shared" si="33"/>
        <v>6.2049808812675439E-2</v>
      </c>
      <c r="W161" s="318">
        <f t="shared" si="33"/>
        <v>6.1620391835483651E-2</v>
      </c>
      <c r="X161" s="318">
        <f t="shared" si="33"/>
        <v>6.0581256508946309E-2</v>
      </c>
      <c r="Y161" s="318">
        <f t="shared" si="33"/>
        <v>6.0555042205466085E-2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3.8691126809478213E-2</v>
      </c>
      <c r="C162" s="326">
        <f t="shared" si="34"/>
        <v>4.1766449055288112E-2</v>
      </c>
      <c r="D162" s="326">
        <f t="shared" si="34"/>
        <v>4.0770903938799175E-2</v>
      </c>
      <c r="E162" s="326">
        <f t="shared" si="34"/>
        <v>4.6109480038744516E-2</v>
      </c>
      <c r="F162" s="326">
        <f t="shared" si="34"/>
        <v>4.4596733310471481E-2</v>
      </c>
      <c r="G162" s="326">
        <f t="shared" si="34"/>
        <v>4.8405639093744575E-2</v>
      </c>
      <c r="H162" s="326">
        <f t="shared" si="34"/>
        <v>4.5732264975111396E-2</v>
      </c>
      <c r="I162" s="326">
        <f t="shared" si="34"/>
        <v>4.7884274589903901E-2</v>
      </c>
      <c r="J162" s="326">
        <f t="shared" si="34"/>
        <v>4.8493997073637954E-2</v>
      </c>
      <c r="K162" s="326">
        <f t="shared" si="34"/>
        <v>4.4775177128388612E-2</v>
      </c>
      <c r="L162" s="326">
        <f t="shared" si="34"/>
        <v>4.3416324785175577E-2</v>
      </c>
      <c r="M162" s="326">
        <f t="shared" si="34"/>
        <v>5.0288892008058556E-2</v>
      </c>
      <c r="N162" s="326">
        <f t="shared" si="34"/>
        <v>4.5860653579666212E-2</v>
      </c>
      <c r="O162" s="326">
        <f t="shared" si="34"/>
        <v>4.5572231734621764E-2</v>
      </c>
      <c r="P162" s="326">
        <f t="shared" si="34"/>
        <v>4.8524306845477955E-2</v>
      </c>
      <c r="Q162" s="326">
        <f t="shared" si="34"/>
        <v>4.7370773513083997E-2</v>
      </c>
      <c r="R162" s="326">
        <f t="shared" si="34"/>
        <v>4.729191751438952E-2</v>
      </c>
      <c r="S162" s="326">
        <f t="shared" si="34"/>
        <v>4.746023139299816E-2</v>
      </c>
      <c r="T162" s="326">
        <f t="shared" si="34"/>
        <v>4.7952518276871817E-2</v>
      </c>
      <c r="U162" s="326">
        <f t="shared" si="34"/>
        <v>4.8711712744974524E-2</v>
      </c>
      <c r="V162" s="326">
        <f t="shared" si="34"/>
        <v>4.8704278961402524E-2</v>
      </c>
      <c r="W162" s="326">
        <f t="shared" si="34"/>
        <v>5.1432666242811814E-2</v>
      </c>
      <c r="X162" s="326">
        <f t="shared" si="34"/>
        <v>5.3027964368745059E-2</v>
      </c>
      <c r="Y162" s="326">
        <f t="shared" si="34"/>
        <v>5.1697471798026563E-2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</v>
      </c>
      <c r="D165" s="232">
        <f t="shared" si="35"/>
        <v>1</v>
      </c>
      <c r="E165" s="232">
        <f t="shared" si="35"/>
        <v>1.0000000000000002</v>
      </c>
      <c r="F165" s="232">
        <f t="shared" si="35"/>
        <v>1.0000000000000002</v>
      </c>
      <c r="G165" s="232">
        <f t="shared" si="35"/>
        <v>1.0000000000000004</v>
      </c>
      <c r="H165" s="232">
        <f t="shared" si="35"/>
        <v>1</v>
      </c>
      <c r="I165" s="232">
        <f t="shared" si="35"/>
        <v>1</v>
      </c>
      <c r="J165" s="232">
        <f t="shared" si="35"/>
        <v>0.99999999999999967</v>
      </c>
      <c r="K165" s="232">
        <f t="shared" si="35"/>
        <v>0.99999999999999978</v>
      </c>
      <c r="L165" s="232">
        <f t="shared" si="35"/>
        <v>1.0000000000000002</v>
      </c>
      <c r="M165" s="232">
        <f t="shared" si="35"/>
        <v>0.99999999999999956</v>
      </c>
      <c r="N165" s="232">
        <f t="shared" si="35"/>
        <v>1</v>
      </c>
      <c r="O165" s="232">
        <f t="shared" si="35"/>
        <v>1.0000000000000002</v>
      </c>
      <c r="P165" s="232">
        <f t="shared" si="35"/>
        <v>0.99999999999999967</v>
      </c>
      <c r="Q165" s="232">
        <f t="shared" si="35"/>
        <v>1.0000000000000002</v>
      </c>
      <c r="R165" s="232">
        <f t="shared" si="35"/>
        <v>0.99999999999999978</v>
      </c>
      <c r="S165" s="232">
        <f t="shared" si="35"/>
        <v>1.0000000000000004</v>
      </c>
      <c r="T165" s="232">
        <f t="shared" si="35"/>
        <v>0.99999999999999989</v>
      </c>
      <c r="U165" s="232">
        <f t="shared" si="35"/>
        <v>0.99999999999999978</v>
      </c>
      <c r="V165" s="232">
        <f t="shared" si="35"/>
        <v>1.0000000000000002</v>
      </c>
      <c r="W165" s="232">
        <f t="shared" si="35"/>
        <v>1</v>
      </c>
      <c r="X165" s="232">
        <f t="shared" si="35"/>
        <v>1</v>
      </c>
      <c r="Y165" s="232">
        <f t="shared" si="35"/>
        <v>0.99999999999999978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8.4901072430531542E-3</v>
      </c>
      <c r="C166" s="266">
        <f t="shared" si="36"/>
        <v>8.4901072430528784E-3</v>
      </c>
      <c r="D166" s="266">
        <f t="shared" si="36"/>
        <v>8.4901072430535601E-3</v>
      </c>
      <c r="E166" s="266">
        <f t="shared" si="36"/>
        <v>8.4901072430527847E-3</v>
      </c>
      <c r="F166" s="266">
        <f t="shared" si="36"/>
        <v>8.4901072430535775E-3</v>
      </c>
      <c r="G166" s="266">
        <f t="shared" si="36"/>
        <v>8.4901072430469092E-3</v>
      </c>
      <c r="H166" s="266">
        <f t="shared" si="36"/>
        <v>8.4901072430543911E-3</v>
      </c>
      <c r="I166" s="266">
        <f t="shared" si="36"/>
        <v>8.4901072430462257E-3</v>
      </c>
      <c r="J166" s="266">
        <f t="shared" si="36"/>
        <v>8.4901072430465744E-3</v>
      </c>
      <c r="K166" s="266">
        <f t="shared" si="36"/>
        <v>8.4901072430530813E-3</v>
      </c>
      <c r="L166" s="266">
        <f t="shared" si="36"/>
        <v>8.490107243053267E-3</v>
      </c>
      <c r="M166" s="266">
        <f t="shared" si="36"/>
        <v>8.4901072430442447E-3</v>
      </c>
      <c r="N166" s="266">
        <f t="shared" si="36"/>
        <v>8.4901072430528801E-3</v>
      </c>
      <c r="O166" s="266">
        <f t="shared" si="36"/>
        <v>8.4901072430544813E-3</v>
      </c>
      <c r="P166" s="266">
        <f t="shared" si="36"/>
        <v>8.4901072430461789E-3</v>
      </c>
      <c r="Q166" s="266">
        <f t="shared" si="36"/>
        <v>8.4901072430466819E-3</v>
      </c>
      <c r="R166" s="266">
        <f t="shared" si="36"/>
        <v>8.4901072430468207E-3</v>
      </c>
      <c r="S166" s="266">
        <f t="shared" si="36"/>
        <v>8.4901072430459325E-3</v>
      </c>
      <c r="T166" s="266">
        <f t="shared" si="36"/>
        <v>8.4901072430466143E-3</v>
      </c>
      <c r="U166" s="266">
        <f t="shared" si="36"/>
        <v>8.4901072430453531E-3</v>
      </c>
      <c r="V166" s="266">
        <f t="shared" si="36"/>
        <v>8.4901072430448466E-3</v>
      </c>
      <c r="W166" s="266">
        <f t="shared" si="36"/>
        <v>8.4901072430439463E-3</v>
      </c>
      <c r="X166" s="266">
        <f t="shared" si="36"/>
        <v>8.490107243045622E-3</v>
      </c>
      <c r="Y166" s="266">
        <f t="shared" si="36"/>
        <v>8.4901072430456047E-3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9.5190184158622793E-3</v>
      </c>
      <c r="C167" s="267">
        <f t="shared" si="37"/>
        <v>9.5190184158619687E-3</v>
      </c>
      <c r="D167" s="267">
        <f t="shared" si="37"/>
        <v>9.5190184158627303E-3</v>
      </c>
      <c r="E167" s="267">
        <f t="shared" si="37"/>
        <v>9.5190184158618595E-3</v>
      </c>
      <c r="F167" s="267">
        <f t="shared" si="37"/>
        <v>9.5190184158627511E-3</v>
      </c>
      <c r="G167" s="267">
        <f t="shared" si="37"/>
        <v>9.5190184158552762E-3</v>
      </c>
      <c r="H167" s="267">
        <f t="shared" si="37"/>
        <v>9.5190184158636584E-3</v>
      </c>
      <c r="I167" s="267">
        <f t="shared" si="37"/>
        <v>9.5190184158545042E-3</v>
      </c>
      <c r="J167" s="267">
        <f t="shared" si="37"/>
        <v>9.5190184158548997E-3</v>
      </c>
      <c r="K167" s="267">
        <f t="shared" si="37"/>
        <v>9.5190184158621943E-3</v>
      </c>
      <c r="L167" s="267">
        <f t="shared" si="37"/>
        <v>9.5190184158624076E-3</v>
      </c>
      <c r="M167" s="267">
        <f t="shared" si="37"/>
        <v>9.5190184158522838E-3</v>
      </c>
      <c r="N167" s="267">
        <f t="shared" si="37"/>
        <v>9.519018415861967E-3</v>
      </c>
      <c r="O167" s="267">
        <f t="shared" si="37"/>
        <v>9.5190184158637677E-3</v>
      </c>
      <c r="P167" s="267">
        <f t="shared" si="37"/>
        <v>9.5190184158544591E-3</v>
      </c>
      <c r="Q167" s="267">
        <f t="shared" si="37"/>
        <v>9.5190184158550229E-3</v>
      </c>
      <c r="R167" s="267">
        <f t="shared" si="37"/>
        <v>9.5190184158551756E-3</v>
      </c>
      <c r="S167" s="267">
        <f t="shared" si="37"/>
        <v>9.5190184158541798E-3</v>
      </c>
      <c r="T167" s="267">
        <f t="shared" si="37"/>
        <v>9.5190184158549414E-3</v>
      </c>
      <c r="U167" s="267">
        <f t="shared" si="37"/>
        <v>9.5190184158535293E-3</v>
      </c>
      <c r="V167" s="267">
        <f t="shared" si="37"/>
        <v>9.5190184158529673E-3</v>
      </c>
      <c r="W167" s="267">
        <f t="shared" si="37"/>
        <v>9.5190184158519542E-3</v>
      </c>
      <c r="X167" s="267">
        <f t="shared" si="37"/>
        <v>9.5190184158538294E-3</v>
      </c>
      <c r="Y167" s="267">
        <f t="shared" si="37"/>
        <v>9.5190184158538103E-3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1.5038311699894967E-2</v>
      </c>
      <c r="C168" s="267">
        <f t="shared" si="38"/>
        <v>1.6258797120182973E-2</v>
      </c>
      <c r="D168" s="267">
        <f t="shared" si="38"/>
        <v>1.5905598530882525E-2</v>
      </c>
      <c r="E168" s="267">
        <f t="shared" si="38"/>
        <v>1.770025451152072E-2</v>
      </c>
      <c r="F168" s="267">
        <f t="shared" si="38"/>
        <v>1.7310454098304121E-2</v>
      </c>
      <c r="G168" s="267">
        <f t="shared" si="38"/>
        <v>1.8537104050196738E-2</v>
      </c>
      <c r="H168" s="267">
        <f t="shared" si="38"/>
        <v>1.791948392875068E-2</v>
      </c>
      <c r="I168" s="267">
        <f t="shared" si="38"/>
        <v>1.8394094978541085E-2</v>
      </c>
      <c r="J168" s="267">
        <f t="shared" si="38"/>
        <v>1.8387922143783094E-2</v>
      </c>
      <c r="K168" s="267">
        <f t="shared" si="38"/>
        <v>1.7404367632537252E-2</v>
      </c>
      <c r="L168" s="267">
        <f t="shared" si="38"/>
        <v>1.6978462840484244E-2</v>
      </c>
      <c r="M168" s="267">
        <f t="shared" si="38"/>
        <v>1.9049188076586631E-2</v>
      </c>
      <c r="N168" s="267">
        <f t="shared" si="38"/>
        <v>1.778903067803541E-2</v>
      </c>
      <c r="O168" s="267">
        <f t="shared" si="38"/>
        <v>1.7690148935922797E-2</v>
      </c>
      <c r="P168" s="267">
        <f t="shared" si="38"/>
        <v>1.869652685572205E-2</v>
      </c>
      <c r="Q168" s="267">
        <f t="shared" si="38"/>
        <v>1.8404321085900639E-2</v>
      </c>
      <c r="R168" s="267">
        <f t="shared" si="38"/>
        <v>1.8410302041214681E-2</v>
      </c>
      <c r="S168" s="267">
        <f t="shared" si="38"/>
        <v>1.8410157009023952E-2</v>
      </c>
      <c r="T168" s="267">
        <f t="shared" si="38"/>
        <v>1.8721340892860289E-2</v>
      </c>
      <c r="U168" s="267">
        <f t="shared" si="38"/>
        <v>1.8840494591553542E-2</v>
      </c>
      <c r="V168" s="267">
        <f t="shared" si="38"/>
        <v>1.8867790525786649E-2</v>
      </c>
      <c r="W168" s="267">
        <f t="shared" si="38"/>
        <v>1.9691381595460841E-2</v>
      </c>
      <c r="X168" s="267">
        <f t="shared" si="38"/>
        <v>2.0311535135865835E-2</v>
      </c>
      <c r="Y168" s="267">
        <f t="shared" si="38"/>
        <v>1.9931671110971213E-2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7.6201889364853901E-3</v>
      </c>
      <c r="C169" s="267">
        <f t="shared" si="39"/>
        <v>7.6201889364851437E-3</v>
      </c>
      <c r="D169" s="267">
        <f t="shared" si="39"/>
        <v>7.6201889364857544E-3</v>
      </c>
      <c r="E169" s="267">
        <f t="shared" si="39"/>
        <v>7.6201889364850587E-3</v>
      </c>
      <c r="F169" s="267">
        <f t="shared" si="39"/>
        <v>7.6201889364857682E-3</v>
      </c>
      <c r="G169" s="267">
        <f t="shared" si="39"/>
        <v>7.6201889364797878E-3</v>
      </c>
      <c r="H169" s="267">
        <f t="shared" si="39"/>
        <v>7.6201889364864977E-3</v>
      </c>
      <c r="I169" s="267">
        <f t="shared" si="39"/>
        <v>7.6201889364791711E-3</v>
      </c>
      <c r="J169" s="267">
        <f t="shared" si="39"/>
        <v>7.6201889364794833E-3</v>
      </c>
      <c r="K169" s="267">
        <f t="shared" si="39"/>
        <v>7.620188936485325E-3</v>
      </c>
      <c r="L169" s="267">
        <f t="shared" si="39"/>
        <v>7.6201889364854898E-3</v>
      </c>
      <c r="M169" s="267">
        <f t="shared" si="39"/>
        <v>7.6201889364773913E-3</v>
      </c>
      <c r="N169" s="267">
        <f t="shared" si="39"/>
        <v>7.6201889364851394E-3</v>
      </c>
      <c r="O169" s="267">
        <f t="shared" si="39"/>
        <v>7.620188936486581E-3</v>
      </c>
      <c r="P169" s="267">
        <f t="shared" si="39"/>
        <v>7.6201889364791329E-3</v>
      </c>
      <c r="Q169" s="267">
        <f t="shared" si="39"/>
        <v>7.6201889364795848E-3</v>
      </c>
      <c r="R169" s="267">
        <f t="shared" si="39"/>
        <v>7.620188936479708E-3</v>
      </c>
      <c r="S169" s="267">
        <f t="shared" si="39"/>
        <v>7.62018893647891E-3</v>
      </c>
      <c r="T169" s="267">
        <f t="shared" si="39"/>
        <v>7.6201889364795189E-3</v>
      </c>
      <c r="U169" s="267">
        <f t="shared" si="39"/>
        <v>7.6201889364783844E-3</v>
      </c>
      <c r="V169" s="267">
        <f t="shared" si="39"/>
        <v>7.620188936477936E-3</v>
      </c>
      <c r="W169" s="267">
        <f t="shared" si="39"/>
        <v>7.6201889364771293E-3</v>
      </c>
      <c r="X169" s="267">
        <f t="shared" si="39"/>
        <v>7.620188936478629E-3</v>
      </c>
      <c r="Y169" s="267">
        <f t="shared" si="39"/>
        <v>7.6201889364786151E-3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8.0614306309552061E-3</v>
      </c>
      <c r="C170" s="268">
        <f t="shared" si="40"/>
        <v>8.0235815809251449E-3</v>
      </c>
      <c r="D170" s="268">
        <f t="shared" si="40"/>
        <v>8.0550228971286632E-3</v>
      </c>
      <c r="E170" s="268">
        <f t="shared" si="40"/>
        <v>8.0497665590184841E-3</v>
      </c>
      <c r="F170" s="268">
        <f t="shared" si="40"/>
        <v>8.0719952336973152E-3</v>
      </c>
      <c r="G170" s="268">
        <f t="shared" si="40"/>
        <v>8.1110392430951625E-3</v>
      </c>
      <c r="H170" s="268">
        <f t="shared" si="40"/>
        <v>8.1353469556034435E-3</v>
      </c>
      <c r="I170" s="268">
        <f t="shared" si="40"/>
        <v>8.0580031488219593E-3</v>
      </c>
      <c r="J170" s="268">
        <f t="shared" si="40"/>
        <v>8.0796384708623475E-3</v>
      </c>
      <c r="K170" s="268">
        <f t="shared" si="40"/>
        <v>8.136213630729321E-3</v>
      </c>
      <c r="L170" s="268">
        <f t="shared" si="40"/>
        <v>8.2201934791867916E-3</v>
      </c>
      <c r="M170" s="268">
        <f t="shared" si="40"/>
        <v>8.4201494430919017E-3</v>
      </c>
      <c r="N170" s="268">
        <f t="shared" si="40"/>
        <v>8.4743782424437954E-3</v>
      </c>
      <c r="O170" s="268">
        <f t="shared" si="40"/>
        <v>8.6241105758523284E-3</v>
      </c>
      <c r="P170" s="268">
        <f t="shared" si="40"/>
        <v>8.7801057541918841E-3</v>
      </c>
      <c r="Q170" s="268">
        <f t="shared" si="40"/>
        <v>8.9039861366741625E-3</v>
      </c>
      <c r="R170" s="268">
        <f t="shared" si="40"/>
        <v>9.1224558817808547E-3</v>
      </c>
      <c r="S170" s="268">
        <f t="shared" si="40"/>
        <v>9.2325426622838561E-3</v>
      </c>
      <c r="T170" s="268">
        <f t="shared" si="40"/>
        <v>9.5300202766668025E-3</v>
      </c>
      <c r="U170" s="268">
        <f t="shared" si="40"/>
        <v>9.8261446433841344E-3</v>
      </c>
      <c r="V170" s="268">
        <f t="shared" si="40"/>
        <v>1.0233601083236918E-2</v>
      </c>
      <c r="W170" s="268">
        <f t="shared" si="40"/>
        <v>1.0494435520928025E-2</v>
      </c>
      <c r="X170" s="268">
        <f t="shared" si="40"/>
        <v>1.2144451320699069E-2</v>
      </c>
      <c r="Y170" s="268">
        <f t="shared" si="40"/>
        <v>1.3829164584081092E-2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0.75889664415962932</v>
      </c>
      <c r="C171" s="269">
        <f t="shared" si="41"/>
        <v>0.74815043508255308</v>
      </c>
      <c r="D171" s="269">
        <f t="shared" si="41"/>
        <v>0.75124139389635636</v>
      </c>
      <c r="E171" s="269">
        <f t="shared" si="41"/>
        <v>0.73539318145074695</v>
      </c>
      <c r="F171" s="269">
        <f t="shared" si="41"/>
        <v>0.73881596353912438</v>
      </c>
      <c r="G171" s="269">
        <f t="shared" si="41"/>
        <v>0.72794434110229633</v>
      </c>
      <c r="H171" s="269">
        <f t="shared" si="41"/>
        <v>0.73337764612174006</v>
      </c>
      <c r="I171" s="269">
        <f t="shared" si="41"/>
        <v>0.72925655250640131</v>
      </c>
      <c r="J171" s="269">
        <f t="shared" si="41"/>
        <v>0.72929111445473382</v>
      </c>
      <c r="K171" s="269">
        <f t="shared" si="41"/>
        <v>0.73792711738848737</v>
      </c>
      <c r="L171" s="269">
        <f t="shared" si="41"/>
        <v>0.74161184117727164</v>
      </c>
      <c r="M171" s="269">
        <f t="shared" si="41"/>
        <v>0.72313559997473154</v>
      </c>
      <c r="N171" s="269">
        <f t="shared" si="41"/>
        <v>0.73421713510573572</v>
      </c>
      <c r="O171" s="269">
        <f t="shared" si="41"/>
        <v>0.73495242809432693</v>
      </c>
      <c r="P171" s="269">
        <f t="shared" si="41"/>
        <v>0.72591864909123371</v>
      </c>
      <c r="Q171" s="269">
        <f t="shared" si="41"/>
        <v>0.72838552350332819</v>
      </c>
      <c r="R171" s="269">
        <f t="shared" si="41"/>
        <v>0.72813108082043576</v>
      </c>
      <c r="S171" s="269">
        <f t="shared" si="41"/>
        <v>0.72803077078743184</v>
      </c>
      <c r="T171" s="269">
        <f t="shared" si="41"/>
        <v>0.72500741253563483</v>
      </c>
      <c r="U171" s="269">
        <f t="shared" si="41"/>
        <v>0.7236815984796825</v>
      </c>
      <c r="V171" s="269">
        <f t="shared" si="41"/>
        <v>0.72306446806345781</v>
      </c>
      <c r="W171" s="269">
        <f t="shared" si="41"/>
        <v>0.71554858498572649</v>
      </c>
      <c r="X171" s="269">
        <f t="shared" si="41"/>
        <v>0.70854778829897014</v>
      </c>
      <c r="Y171" s="269">
        <f t="shared" si="41"/>
        <v>0.71034861000697969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0.68331595618427654</v>
      </c>
      <c r="C172" s="318">
        <f t="shared" si="42"/>
        <v>0.66643573887741359</v>
      </c>
      <c r="D172" s="318">
        <f t="shared" si="42"/>
        <v>0.67130182996031573</v>
      </c>
      <c r="E172" s="318">
        <f t="shared" si="42"/>
        <v>0.64643389931743933</v>
      </c>
      <c r="F172" s="318">
        <f t="shared" si="42"/>
        <v>0.65181576989872203</v>
      </c>
      <c r="G172" s="318">
        <f t="shared" si="42"/>
        <v>0.63477915706143406</v>
      </c>
      <c r="H172" s="318">
        <f t="shared" si="42"/>
        <v>0.64331654414925521</v>
      </c>
      <c r="I172" s="318">
        <f t="shared" si="42"/>
        <v>0.6368101143086996</v>
      </c>
      <c r="J172" s="318">
        <f t="shared" si="42"/>
        <v>0.6368757001583234</v>
      </c>
      <c r="K172" s="318">
        <f t="shared" si="42"/>
        <v>0.65045492598203347</v>
      </c>
      <c r="L172" s="318">
        <f t="shared" si="42"/>
        <v>0.65628019439030394</v>
      </c>
      <c r="M172" s="318">
        <f t="shared" si="42"/>
        <v>0.62739674517959121</v>
      </c>
      <c r="N172" s="318">
        <f t="shared" si="42"/>
        <v>0.6448116749788545</v>
      </c>
      <c r="O172" s="318">
        <f t="shared" si="42"/>
        <v>0.64604393532962123</v>
      </c>
      <c r="P172" s="318">
        <f t="shared" si="42"/>
        <v>0.63195222581813448</v>
      </c>
      <c r="Q172" s="318">
        <f t="shared" si="42"/>
        <v>0.63588769015935143</v>
      </c>
      <c r="R172" s="318">
        <f t="shared" si="42"/>
        <v>0.63560318793743575</v>
      </c>
      <c r="S172" s="318">
        <f t="shared" si="42"/>
        <v>0.63550360681822049</v>
      </c>
      <c r="T172" s="318">
        <f t="shared" si="42"/>
        <v>0.63091627699191755</v>
      </c>
      <c r="U172" s="318">
        <f t="shared" si="42"/>
        <v>0.62899161123626901</v>
      </c>
      <c r="V172" s="318">
        <f t="shared" si="42"/>
        <v>0.62823729484269286</v>
      </c>
      <c r="W172" s="318">
        <f t="shared" si="42"/>
        <v>0.61658214527690425</v>
      </c>
      <c r="X172" s="318">
        <f t="shared" si="42"/>
        <v>0.6064645338725434</v>
      </c>
      <c r="Y172" s="318">
        <f t="shared" si="42"/>
        <v>0.61017450501910464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7.5580687975352792E-2</v>
      </c>
      <c r="C173" s="318">
        <f t="shared" si="43"/>
        <v>8.1714696205139548E-2</v>
      </c>
      <c r="D173" s="318">
        <f t="shared" si="43"/>
        <v>7.9939563936040625E-2</v>
      </c>
      <c r="E173" s="318">
        <f t="shared" si="43"/>
        <v>8.8959282133307643E-2</v>
      </c>
      <c r="F173" s="318">
        <f t="shared" si="43"/>
        <v>8.7000193640402332E-2</v>
      </c>
      <c r="G173" s="318">
        <f t="shared" si="43"/>
        <v>9.3165184040862284E-2</v>
      </c>
      <c r="H173" s="318">
        <f t="shared" si="43"/>
        <v>9.0061101972484889E-2</v>
      </c>
      <c r="I173" s="318">
        <f t="shared" si="43"/>
        <v>9.2446438197701805E-2</v>
      </c>
      <c r="J173" s="318">
        <f t="shared" si="43"/>
        <v>9.2415414296410467E-2</v>
      </c>
      <c r="K173" s="318">
        <f t="shared" si="43"/>
        <v>8.747219140645382E-2</v>
      </c>
      <c r="L173" s="318">
        <f t="shared" si="43"/>
        <v>8.5331646786967696E-2</v>
      </c>
      <c r="M173" s="318">
        <f t="shared" si="43"/>
        <v>9.5738854795140285E-2</v>
      </c>
      <c r="N173" s="318">
        <f t="shared" si="43"/>
        <v>8.9405460126881275E-2</v>
      </c>
      <c r="O173" s="318">
        <f t="shared" si="43"/>
        <v>8.8908492764705624E-2</v>
      </c>
      <c r="P173" s="318">
        <f t="shared" si="43"/>
        <v>9.3966423273099245E-2</v>
      </c>
      <c r="Q173" s="318">
        <f t="shared" si="43"/>
        <v>9.2497833343976821E-2</v>
      </c>
      <c r="R173" s="318">
        <f t="shared" si="43"/>
        <v>9.2527892882999951E-2</v>
      </c>
      <c r="S173" s="318">
        <f t="shared" si="43"/>
        <v>9.2527163969211471E-2</v>
      </c>
      <c r="T173" s="318">
        <f t="shared" si="43"/>
        <v>9.4091135543717189E-2</v>
      </c>
      <c r="U173" s="318">
        <f t="shared" si="43"/>
        <v>9.4689987243413459E-2</v>
      </c>
      <c r="V173" s="318">
        <f t="shared" si="43"/>
        <v>9.482717322076506E-2</v>
      </c>
      <c r="W173" s="318">
        <f t="shared" si="43"/>
        <v>9.8966439708822171E-2</v>
      </c>
      <c r="X173" s="318">
        <f t="shared" si="43"/>
        <v>0.10208325442642684</v>
      </c>
      <c r="Y173" s="318">
        <f t="shared" si="43"/>
        <v>0.10017410498787502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6.1921759824424265E-2</v>
      </c>
      <c r="C174" s="269">
        <f t="shared" si="44"/>
        <v>6.6947231205284966E-2</v>
      </c>
      <c r="D174" s="269">
        <f t="shared" si="44"/>
        <v>6.5492900516212968E-2</v>
      </c>
      <c r="E174" s="269">
        <f t="shared" si="44"/>
        <v>7.2882576885357611E-2</v>
      </c>
      <c r="F174" s="269">
        <f t="shared" si="44"/>
        <v>7.1277534507706353E-2</v>
      </c>
      <c r="G174" s="269">
        <f t="shared" si="44"/>
        <v>7.6328388967004904E-2</v>
      </c>
      <c r="H174" s="269">
        <f t="shared" si="44"/>
        <v>7.3785276044084067E-2</v>
      </c>
      <c r="I174" s="269">
        <f t="shared" si="44"/>
        <v>7.5739534741577672E-2</v>
      </c>
      <c r="J174" s="269">
        <f t="shared" si="44"/>
        <v>7.5714117474071349E-2</v>
      </c>
      <c r="K174" s="269">
        <f t="shared" si="44"/>
        <v>7.1664232923532342E-2</v>
      </c>
      <c r="L174" s="269">
        <f t="shared" si="44"/>
        <v>6.9910527137412623E-2</v>
      </c>
      <c r="M174" s="269">
        <f t="shared" si="44"/>
        <v>7.8436946411805111E-2</v>
      </c>
      <c r="N174" s="269">
        <f t="shared" si="44"/>
        <v>7.3248121673280431E-2</v>
      </c>
      <c r="O174" s="269">
        <f t="shared" si="44"/>
        <v>7.2840966162189338E-2</v>
      </c>
      <c r="P174" s="269">
        <f t="shared" si="44"/>
        <v>7.6984828391275073E-2</v>
      </c>
      <c r="Q174" s="269">
        <f t="shared" si="44"/>
        <v>7.5781641766388283E-2</v>
      </c>
      <c r="R174" s="269">
        <f t="shared" si="44"/>
        <v>7.5806268950999622E-2</v>
      </c>
      <c r="S174" s="269">
        <f t="shared" si="44"/>
        <v>7.5805671766378147E-2</v>
      </c>
      <c r="T174" s="269">
        <f t="shared" si="44"/>
        <v>7.7087002683084702E-2</v>
      </c>
      <c r="U174" s="269">
        <f t="shared" si="44"/>
        <v>7.7577630012795273E-2</v>
      </c>
      <c r="V174" s="269">
        <f t="shared" si="44"/>
        <v>7.769002376533185E-2</v>
      </c>
      <c r="W174" s="269">
        <f t="shared" si="44"/>
        <v>8.1081242768344192E-2</v>
      </c>
      <c r="X174" s="269">
        <f t="shared" si="44"/>
        <v>8.3634787298445409E-2</v>
      </c>
      <c r="Y174" s="269">
        <f t="shared" si="44"/>
        <v>8.2070658998349866E-2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7.5199276477132371E-2</v>
      </c>
      <c r="C175" s="269">
        <f t="shared" si="45"/>
        <v>7.5253111032476352E-2</v>
      </c>
      <c r="D175" s="269">
        <f t="shared" si="45"/>
        <v>7.5235950641858076E-2</v>
      </c>
      <c r="E175" s="269">
        <f t="shared" si="45"/>
        <v>7.5311222007945211E-2</v>
      </c>
      <c r="F175" s="269">
        <f t="shared" si="45"/>
        <v>7.5293245695812361E-2</v>
      </c>
      <c r="G175" s="269">
        <f t="shared" si="45"/>
        <v>7.5341403425312994E-2</v>
      </c>
      <c r="H175" s="269">
        <f t="shared" si="45"/>
        <v>7.5313762961234515E-2</v>
      </c>
      <c r="I175" s="269">
        <f t="shared" si="45"/>
        <v>7.5339530567562554E-2</v>
      </c>
      <c r="J175" s="269">
        <f t="shared" si="45"/>
        <v>7.5337603422766047E-2</v>
      </c>
      <c r="K175" s="269">
        <f t="shared" si="45"/>
        <v>7.5292207528314919E-2</v>
      </c>
      <c r="L175" s="269">
        <f t="shared" si="45"/>
        <v>7.5267959632244655E-2</v>
      </c>
      <c r="M175" s="269">
        <f t="shared" si="45"/>
        <v>7.533891085403048E-2</v>
      </c>
      <c r="N175" s="269">
        <f t="shared" si="45"/>
        <v>7.5282157288946716E-2</v>
      </c>
      <c r="O175" s="269">
        <f t="shared" si="45"/>
        <v>7.526647721465804E-2</v>
      </c>
      <c r="P175" s="269">
        <f t="shared" si="45"/>
        <v>7.5296420747674689E-2</v>
      </c>
      <c r="Q175" s="269">
        <f t="shared" si="45"/>
        <v>7.5274671028473433E-2</v>
      </c>
      <c r="R175" s="269">
        <f t="shared" si="45"/>
        <v>7.5258060800064183E-2</v>
      </c>
      <c r="S175" s="269">
        <f t="shared" si="45"/>
        <v>7.5249559141812278E-2</v>
      </c>
      <c r="T175" s="269">
        <f t="shared" si="45"/>
        <v>7.5239583545312058E-2</v>
      </c>
      <c r="U175" s="269">
        <f t="shared" si="45"/>
        <v>7.5221701665789689E-2</v>
      </c>
      <c r="V175" s="269">
        <f t="shared" si="45"/>
        <v>7.5191396145437975E-2</v>
      </c>
      <c r="W175" s="269">
        <f t="shared" si="45"/>
        <v>7.5205623910106476E-2</v>
      </c>
      <c r="X175" s="269">
        <f t="shared" si="45"/>
        <v>7.510415929972078E-2</v>
      </c>
      <c r="Y175" s="269">
        <f t="shared" si="45"/>
        <v>7.4958300367250541E-2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5.714260831550156E-2</v>
      </c>
      <c r="C176" s="318">
        <f t="shared" si="46"/>
        <v>5.5730992448614777E-2</v>
      </c>
      <c r="D176" s="318">
        <f t="shared" si="46"/>
        <v>5.6137921533559024E-2</v>
      </c>
      <c r="E176" s="318">
        <f t="shared" si="46"/>
        <v>5.405832949786573E-2</v>
      </c>
      <c r="F176" s="318">
        <f t="shared" si="46"/>
        <v>5.4508390878472542E-2</v>
      </c>
      <c r="G176" s="318">
        <f t="shared" si="46"/>
        <v>5.3083696364063376E-2</v>
      </c>
      <c r="H176" s="318">
        <f t="shared" si="46"/>
        <v>5.3797639250925518E-2</v>
      </c>
      <c r="I176" s="318">
        <f t="shared" si="46"/>
        <v>5.3253536089648154E-2</v>
      </c>
      <c r="J176" s="318">
        <f t="shared" si="46"/>
        <v>5.3259020736219291E-2</v>
      </c>
      <c r="K176" s="318">
        <f t="shared" si="46"/>
        <v>5.4394589685618638E-2</v>
      </c>
      <c r="L176" s="318">
        <f t="shared" si="46"/>
        <v>5.4881730411623766E-2</v>
      </c>
      <c r="M176" s="318">
        <f t="shared" si="46"/>
        <v>5.2466338805279719E-2</v>
      </c>
      <c r="N176" s="318">
        <f t="shared" si="46"/>
        <v>5.3922670248084337E-2</v>
      </c>
      <c r="O176" s="318">
        <f t="shared" si="46"/>
        <v>5.4025718581625096E-2</v>
      </c>
      <c r="P176" s="318">
        <f t="shared" si="46"/>
        <v>5.2847292950227207E-2</v>
      </c>
      <c r="Q176" s="318">
        <f t="shared" si="46"/>
        <v>5.3176397949685358E-2</v>
      </c>
      <c r="R176" s="318">
        <f t="shared" si="46"/>
        <v>5.3152606321691463E-2</v>
      </c>
      <c r="S176" s="318">
        <f t="shared" si="46"/>
        <v>5.314427880520449E-2</v>
      </c>
      <c r="T176" s="318">
        <f t="shared" si="46"/>
        <v>5.2760661257412647E-2</v>
      </c>
      <c r="U176" s="318">
        <f t="shared" si="46"/>
        <v>5.259971020626579E-2</v>
      </c>
      <c r="V176" s="318">
        <f t="shared" si="46"/>
        <v>5.2536630154008855E-2</v>
      </c>
      <c r="W176" s="318">
        <f t="shared" si="46"/>
        <v>5.1561962958740222E-2</v>
      </c>
      <c r="X176" s="318">
        <f t="shared" si="46"/>
        <v>5.0715873093085249E-2</v>
      </c>
      <c r="Y176" s="318">
        <f t="shared" si="46"/>
        <v>5.1026121121352595E-2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1.8056668161630814E-2</v>
      </c>
      <c r="C177" s="318">
        <f t="shared" si="47"/>
        <v>1.9522118583861579E-2</v>
      </c>
      <c r="D177" s="318">
        <f t="shared" si="47"/>
        <v>1.9098029108299053E-2</v>
      </c>
      <c r="E177" s="318">
        <f t="shared" si="47"/>
        <v>2.1252892510079478E-2</v>
      </c>
      <c r="F177" s="318">
        <f t="shared" si="47"/>
        <v>2.0784854817339816E-2</v>
      </c>
      <c r="G177" s="318">
        <f t="shared" si="47"/>
        <v>2.2257707061249618E-2</v>
      </c>
      <c r="H177" s="318">
        <f t="shared" si="47"/>
        <v>2.1516123710309001E-2</v>
      </c>
      <c r="I177" s="318">
        <f t="shared" si="47"/>
        <v>2.2085994477914407E-2</v>
      </c>
      <c r="J177" s="318">
        <f t="shared" si="47"/>
        <v>2.2078582686546753E-2</v>
      </c>
      <c r="K177" s="318">
        <f t="shared" si="47"/>
        <v>2.0897617842696274E-2</v>
      </c>
      <c r="L177" s="318">
        <f t="shared" si="47"/>
        <v>2.0386229220620885E-2</v>
      </c>
      <c r="M177" s="318">
        <f t="shared" si="47"/>
        <v>2.2872572048750758E-2</v>
      </c>
      <c r="N177" s="318">
        <f t="shared" si="47"/>
        <v>2.1359487040862383E-2</v>
      </c>
      <c r="O177" s="318">
        <f t="shared" si="47"/>
        <v>2.1240758633032947E-2</v>
      </c>
      <c r="P177" s="318">
        <f t="shared" si="47"/>
        <v>2.2449127797447475E-2</v>
      </c>
      <c r="Q177" s="318">
        <f t="shared" si="47"/>
        <v>2.2098273078788064E-2</v>
      </c>
      <c r="R177" s="318">
        <f t="shared" si="47"/>
        <v>2.210545447837271E-2</v>
      </c>
      <c r="S177" s="318">
        <f t="shared" si="47"/>
        <v>2.2105280336607788E-2</v>
      </c>
      <c r="T177" s="318">
        <f t="shared" si="47"/>
        <v>2.2478922287899408E-2</v>
      </c>
      <c r="U177" s="318">
        <f t="shared" si="47"/>
        <v>2.2621991459523903E-2</v>
      </c>
      <c r="V177" s="318">
        <f t="shared" si="47"/>
        <v>2.265476599142913E-2</v>
      </c>
      <c r="W177" s="318">
        <f t="shared" si="47"/>
        <v>2.3643660951366254E-2</v>
      </c>
      <c r="X177" s="318">
        <f t="shared" si="47"/>
        <v>2.4388286206635537E-2</v>
      </c>
      <c r="Y177" s="318">
        <f t="shared" si="47"/>
        <v>2.3932179245897946E-2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5.5253262612563261E-2</v>
      </c>
      <c r="C178" s="319">
        <f t="shared" si="48"/>
        <v>5.973752938317748E-2</v>
      </c>
      <c r="D178" s="319">
        <f t="shared" si="48"/>
        <v>5.8439818922159388E-2</v>
      </c>
      <c r="E178" s="319">
        <f t="shared" si="48"/>
        <v>6.503368399001154E-2</v>
      </c>
      <c r="F178" s="319">
        <f t="shared" si="48"/>
        <v>6.3601492329953505E-2</v>
      </c>
      <c r="G178" s="319">
        <f t="shared" si="48"/>
        <v>6.8108408616712204E-2</v>
      </c>
      <c r="H178" s="319">
        <f t="shared" si="48"/>
        <v>6.5839169393182836E-2</v>
      </c>
      <c r="I178" s="319">
        <f t="shared" si="48"/>
        <v>6.7582969461715575E-2</v>
      </c>
      <c r="J178" s="319">
        <f t="shared" si="48"/>
        <v>6.7560289438402241E-2</v>
      </c>
      <c r="K178" s="319">
        <f t="shared" si="48"/>
        <v>6.3946546300998219E-2</v>
      </c>
      <c r="L178" s="319">
        <f t="shared" si="48"/>
        <v>6.2381701137999089E-2</v>
      </c>
      <c r="M178" s="319">
        <f t="shared" si="48"/>
        <v>6.9989890644380021E-2</v>
      </c>
      <c r="N178" s="319">
        <f t="shared" si="48"/>
        <v>6.5359862416158043E-2</v>
      </c>
      <c r="O178" s="319">
        <f t="shared" si="48"/>
        <v>6.4996554421646008E-2</v>
      </c>
      <c r="P178" s="319">
        <f t="shared" si="48"/>
        <v>6.8694154564522505E-2</v>
      </c>
      <c r="Q178" s="319">
        <f t="shared" si="48"/>
        <v>6.7620541883854274E-2</v>
      </c>
      <c r="R178" s="319">
        <f t="shared" si="48"/>
        <v>6.7642516910122866E-2</v>
      </c>
      <c r="S178" s="319">
        <f t="shared" si="48"/>
        <v>6.7641984037691366E-2</v>
      </c>
      <c r="T178" s="319">
        <f t="shared" si="48"/>
        <v>6.8785325471060296E-2</v>
      </c>
      <c r="U178" s="319">
        <f t="shared" si="48"/>
        <v>6.9223116011417452E-2</v>
      </c>
      <c r="V178" s="319">
        <f t="shared" si="48"/>
        <v>6.9323405821373155E-2</v>
      </c>
      <c r="W178" s="319">
        <f t="shared" si="48"/>
        <v>7.2349416624061053E-2</v>
      </c>
      <c r="X178" s="319">
        <f t="shared" si="48"/>
        <v>7.462796405092062E-2</v>
      </c>
      <c r="Y178" s="319">
        <f t="shared" si="48"/>
        <v>7.3232280336989211E-2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81.354933110367895</v>
      </c>
      <c r="C183" s="320">
        <f t="shared" si="49"/>
        <v>80.457881315376468</v>
      </c>
      <c r="D183" s="320">
        <f t="shared" si="49"/>
        <v>86.759321452835721</v>
      </c>
      <c r="E183" s="320">
        <f t="shared" si="49"/>
        <v>82.029560279194712</v>
      </c>
      <c r="F183" s="320">
        <f t="shared" si="49"/>
        <v>88.947180871551026</v>
      </c>
      <c r="G183" s="320">
        <f t="shared" si="49"/>
        <v>86.872434209427155</v>
      </c>
      <c r="H183" s="320">
        <f t="shared" si="49"/>
        <v>85.976392950057615</v>
      </c>
      <c r="I183" s="320">
        <f t="shared" si="49"/>
        <v>76.841014650227692</v>
      </c>
      <c r="J183" s="320">
        <f t="shared" si="49"/>
        <v>85.775968656941231</v>
      </c>
      <c r="K183" s="320">
        <f t="shared" si="49"/>
        <v>82.704389815005328</v>
      </c>
      <c r="L183" s="320">
        <f t="shared" si="49"/>
        <v>83.564728575321382</v>
      </c>
      <c r="M183" s="320">
        <f t="shared" si="49"/>
        <v>81.983119617361723</v>
      </c>
      <c r="N183" s="320">
        <f t="shared" si="49"/>
        <v>79.812642263328016</v>
      </c>
      <c r="O183" s="320">
        <f t="shared" si="49"/>
        <v>77.332309763309922</v>
      </c>
      <c r="P183" s="320">
        <f t="shared" si="49"/>
        <v>78.239723824783908</v>
      </c>
      <c r="Q183" s="320">
        <f t="shared" si="49"/>
        <v>78.514607707966434</v>
      </c>
      <c r="R183" s="320">
        <f t="shared" si="49"/>
        <v>84.584102651211566</v>
      </c>
      <c r="S183" s="320">
        <f t="shared" si="49"/>
        <v>94.043220753252697</v>
      </c>
      <c r="T183" s="320">
        <f t="shared" si="49"/>
        <v>87.942055354675801</v>
      </c>
      <c r="U183" s="320">
        <f t="shared" si="49"/>
        <v>88.079834768236452</v>
      </c>
      <c r="V183" s="320">
        <f t="shared" si="49"/>
        <v>93.801965977086141</v>
      </c>
      <c r="W183" s="320">
        <f t="shared" si="49"/>
        <v>95.191284504787106</v>
      </c>
      <c r="X183" s="320">
        <f t="shared" si="49"/>
        <v>86.558182647865834</v>
      </c>
      <c r="Y183" s="320">
        <f t="shared" si="49"/>
        <v>95.155810131344055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0.39187471788585393</v>
      </c>
      <c r="C184" s="273">
        <f>IF(C$6=0,0,C$6/NMM!C$9*1000)</f>
        <v>0.38755375164999772</v>
      </c>
      <c r="D184" s="273">
        <f>IF(D$6=0,0,D$6/NMM!D$9*1000)</f>
        <v>0.41790685971275654</v>
      </c>
      <c r="E184" s="273">
        <f>IF(E$6=0,0,E$6/NMM!E$9*1000)</f>
        <v>0.39512429749160904</v>
      </c>
      <c r="F184" s="273">
        <f>IF(F$6=0,0,F$6/NMM!F$9*1000)</f>
        <v>0.42844545595645572</v>
      </c>
      <c r="G184" s="273">
        <f>IF(G$6=0,0,G$6/NMM!G$9*1000)</f>
        <v>0.41845170718432068</v>
      </c>
      <c r="H184" s="273">
        <f>IF(H$6=0,0,H$6/NMM!H$9*1000)</f>
        <v>0.41413560854920684</v>
      </c>
      <c r="I184" s="273">
        <f>IF(I$6=0,0,I$6/NMM!I$9*1000)</f>
        <v>0.37013183819218626</v>
      </c>
      <c r="J184" s="273">
        <f>IF(J$6=0,0,J$6/NMM!J$9*1000)</f>
        <v>0.41317019428001039</v>
      </c>
      <c r="K184" s="273">
        <f>IF(K$6=0,0,K$6/NMM!K$9*1000)</f>
        <v>0.39837485186926069</v>
      </c>
      <c r="L184" s="273">
        <f>IF(L$6=0,0,L$6/NMM!L$9*1000)</f>
        <v>0.40251897683002869</v>
      </c>
      <c r="M184" s="273">
        <f>IF(M$6=0,0,M$6/NMM!M$9*1000)</f>
        <v>0.39490059967107105</v>
      </c>
      <c r="N184" s="273">
        <f>IF(N$6=0,0,N$6/NMM!N$9*1000)</f>
        <v>0.38444573026979934</v>
      </c>
      <c r="O184" s="273">
        <f>IF(O$6=0,0,O$6/NMM!O$9*1000)</f>
        <v>0.37249833431539303</v>
      </c>
      <c r="P184" s="273">
        <f>IF(P$6=0,0,P$6/NMM!P$9*1000)</f>
        <v>0.37686921406146601</v>
      </c>
      <c r="Q184" s="273">
        <f>IF(Q$6=0,0,Q$6/NMM!Q$9*1000)</f>
        <v>0.37819328919807799</v>
      </c>
      <c r="R184" s="273">
        <f>IF(R$6=0,0,R$6/NMM!R$9*1000)</f>
        <v>0.40742915145817959</v>
      </c>
      <c r="S184" s="273">
        <f>IF(S$6=0,0,S$6/NMM!S$9*1000)</f>
        <v>0.45299232871091366</v>
      </c>
      <c r="T184" s="273">
        <f>IF(T$6=0,0,T$6/NMM!T$9*1000)</f>
        <v>0.42360391453689183</v>
      </c>
      <c r="U184" s="273">
        <f>IF(U$6=0,0,U$6/NMM!U$9*1000)</f>
        <v>0.42426757765795353</v>
      </c>
      <c r="V184" s="273">
        <f>IF(V$6=0,0,V$6/NMM!V$9*1000)</f>
        <v>0.45183024002453359</v>
      </c>
      <c r="W184" s="273">
        <f>IF(W$6=0,0,W$6/NMM!W$9*1000)</f>
        <v>0.45852238253248079</v>
      </c>
      <c r="X184" s="273">
        <f>IF(X$6=0,0,X$6/NMM!X$9*1000)</f>
        <v>0.41693800374529688</v>
      </c>
      <c r="Y184" s="273">
        <f>IF(Y$6=0,0,Y$6/NMM!Y$9*1000)</f>
        <v>0.45835150770588184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0.15668752126457131</v>
      </c>
      <c r="C185" s="274">
        <f>IF(C$7=0,0,C$7/NMM!C$9*1000)</f>
        <v>0.15495982244129228</v>
      </c>
      <c r="D185" s="274">
        <f>IF(D$7=0,0,D$7/NMM!D$9*1000)</f>
        <v>0.16709623504450266</v>
      </c>
      <c r="E185" s="274">
        <f>IF(E$7=0,0,E$7/NMM!E$9*1000)</f>
        <v>0.15798683594433593</v>
      </c>
      <c r="F185" s="274">
        <f>IF(F$7=0,0,F$7/NMM!F$9*1000)</f>
        <v>0.17130999635051852</v>
      </c>
      <c r="G185" s="274">
        <f>IF(G$7=0,0,G$7/NMM!G$9*1000)</f>
        <v>0.16731408732200392</v>
      </c>
      <c r="H185" s="274">
        <f>IF(H$7=0,0,H$7/NMM!H$9*1000)</f>
        <v>0.16558833476435517</v>
      </c>
      <c r="I185" s="274">
        <f>IF(I$7=0,0,I$7/NMM!I$9*1000)</f>
        <v>0.1479938297125</v>
      </c>
      <c r="J185" s="274">
        <f>IF(J$7=0,0,J$7/NMM!J$9*1000)</f>
        <v>0.16520232269996404</v>
      </c>
      <c r="K185" s="274">
        <f>IF(K$7=0,0,K$7/NMM!K$9*1000)</f>
        <v>0.15928654037772652</v>
      </c>
      <c r="L185" s="274">
        <f>IF(L$7=0,0,L$7/NMM!L$9*1000)</f>
        <v>0.16094353083482071</v>
      </c>
      <c r="M185" s="274">
        <f>IF(M$7=0,0,M$7/NMM!M$9*1000)</f>
        <v>0.15789739241707415</v>
      </c>
      <c r="N185" s="274">
        <f>IF(N$7=0,0,N$7/NMM!N$9*1000)</f>
        <v>0.15371710852310977</v>
      </c>
      <c r="O185" s="274">
        <f>IF(O$7=0,0,O$7/NMM!O$9*1000)</f>
        <v>0.14894005153979201</v>
      </c>
      <c r="P185" s="274">
        <f>IF(P$7=0,0,P$7/NMM!P$9*1000)</f>
        <v>0.15068770782354649</v>
      </c>
      <c r="Q185" s="274">
        <f>IF(Q$7=0,0,Q$7/NMM!Q$9*1000)</f>
        <v>0.15121712715491611</v>
      </c>
      <c r="R185" s="274">
        <f>IF(R$7=0,0,R$7/NMM!R$9*1000)</f>
        <v>0.16290681924396291</v>
      </c>
      <c r="S185" s="274">
        <f>IF(S$7=0,0,S$7/NMM!S$9*1000)</f>
        <v>0.18112483887836237</v>
      </c>
      <c r="T185" s="274">
        <f>IF(T$7=0,0,T$7/NMM!T$9*1000)</f>
        <v>0.1693741503020062</v>
      </c>
      <c r="U185" s="274">
        <f>IF(U$7=0,0,U$7/NMM!U$9*1000)</f>
        <v>0.1696395099300905</v>
      </c>
      <c r="V185" s="274">
        <f>IF(V$7=0,0,V$7/NMM!V$9*1000)</f>
        <v>0.18066018834734357</v>
      </c>
      <c r="W185" s="274">
        <f>IF(W$7=0,0,W$7/NMM!W$9*1000)</f>
        <v>0.18333598031263426</v>
      </c>
      <c r="X185" s="274">
        <f>IF(X$7=0,0,X$7/NMM!X$9*1000)</f>
        <v>0.16670884684854387</v>
      </c>
      <c r="Y185" s="274">
        <f>IF(Y$7=0,0,Y$7/NMM!Y$9*1000)</f>
        <v>0.1832676575762997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0.569042273184308</v>
      </c>
      <c r="C186" s="274">
        <f>IF(C$8=0,0,C$8/NMM!C$9*1000)</f>
        <v>0.6121980771451262</v>
      </c>
      <c r="D186" s="274">
        <f>IF(D$8=0,0,D$8/NMM!D$9*1000)</f>
        <v>0.64310063904679104</v>
      </c>
      <c r="E186" s="274">
        <f>IF(E$8=0,0,E$8/NMM!E$9*1000)</f>
        <v>0.69370404826620558</v>
      </c>
      <c r="F186" s="274">
        <f>IF(F$8=0,0,F$8/NMM!F$9*1000)</f>
        <v>0.72391409627758596</v>
      </c>
      <c r="G186" s="274">
        <f>IF(G$8=0,0,G$8/NMM!G$9*1000)</f>
        <v>0.76957468038914889</v>
      </c>
      <c r="H186" s="274">
        <f>IF(H$8=0,0,H$8/NMM!H$9*1000)</f>
        <v>0.72044225899411041</v>
      </c>
      <c r="I186" s="274">
        <f>IF(I$8=0,0,I$8/NMM!I$9*1000)</f>
        <v>0.67408697990199273</v>
      </c>
      <c r="J186" s="274">
        <f>IF(J$8=0,0,J$8/NMM!J$9*1000)</f>
        <v>0.75816931030245882</v>
      </c>
      <c r="K186" s="274">
        <f>IF(K$8=0,0,K$8/NMM!K$9*1000)</f>
        <v>0.66688242417195409</v>
      </c>
      <c r="L186" s="274">
        <f>IF(L$8=0,0,L$8/NMM!L$9*1000)</f>
        <v>0.65322500553225049</v>
      </c>
      <c r="M186" s="274">
        <f>IF(M$8=0,0,M$8/NMM!M$9*1000)</f>
        <v>0.75187570933140779</v>
      </c>
      <c r="N186" s="274">
        <f>IF(N$8=0,0,N$8/NMM!N$9*1000)</f>
        <v>0.66067810910610913</v>
      </c>
      <c r="O186" s="274">
        <f>IF(O$8=0,0,O$8/NMM!O$9*1000)</f>
        <v>0.63520606655728928</v>
      </c>
      <c r="P186" s="274">
        <f>IF(P$8=0,0,P$8/NMM!P$9*1000)</f>
        <v>0.68604124632513919</v>
      </c>
      <c r="Q186" s="274">
        <f>IF(Q$8=0,0,Q$8/NMM!Q$9*1000)</f>
        <v>0.66957641294124037</v>
      </c>
      <c r="R186" s="274">
        <f>IF(R$8=0,0,R$8/NMM!R$9*1000)</f>
        <v>0.71954968358105265</v>
      </c>
      <c r="S186" s="274">
        <f>IF(S$8=0,0,S$8/NMM!S$9*1000)</f>
        <v>0.80464011288667447</v>
      </c>
      <c r="T186" s="274">
        <f>IF(T$8=0,0,T$8/NMM!T$9*1000)</f>
        <v>0.75914646723711998</v>
      </c>
      <c r="U186" s="274">
        <f>IF(U$8=0,0,U$8/NMM!U$9*1000)</f>
        <v>0.77549628669360471</v>
      </c>
      <c r="V186" s="274">
        <f>IF(V$8=0,0,V$8/NMM!V$9*1000)</f>
        <v>0.82445512075718408</v>
      </c>
      <c r="W186" s="274">
        <f>IF(W$8=0,0,W$8/NMM!W$9*1000)</f>
        <v>0.88858133841528553</v>
      </c>
      <c r="X186" s="274">
        <f>IF(X$8=0,0,X$8/NMM!X$9*1000)</f>
        <v>0.83543365616403953</v>
      </c>
      <c r="Y186" s="274">
        <f>IF(Y$8=0,0,Y$8/NMM!Y$9*1000)</f>
        <v>0.89404487106955666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7.8187845907860196E-2</v>
      </c>
      <c r="C187" s="274">
        <f>IF(C$9=0,0,C$9/NMM!C$9*1000)</f>
        <v>7.7325715673879192E-2</v>
      </c>
      <c r="D187" s="274">
        <f>IF(D$9=0,0,D$9/NMM!D$9*1000)</f>
        <v>8.3381845420751263E-2</v>
      </c>
      <c r="E187" s="274">
        <f>IF(E$9=0,0,E$9/NMM!E$9*1000)</f>
        <v>7.8836210341398719E-2</v>
      </c>
      <c r="F187" s="274">
        <f>IF(F$9=0,0,F$9/NMM!F$9*1000)</f>
        <v>8.5484533095100054E-2</v>
      </c>
      <c r="G187" s="274">
        <f>IF(G$9=0,0,G$9/NMM!G$9*1000)</f>
        <v>8.3490554781691276E-2</v>
      </c>
      <c r="H187" s="274">
        <f>IF(H$9=0,0,H$9/NMM!H$9*1000)</f>
        <v>8.2629395743858913E-2</v>
      </c>
      <c r="I187" s="274">
        <f>IF(I$9=0,0,I$9/NMM!I$9*1000)</f>
        <v>7.3849650945313955E-2</v>
      </c>
      <c r="J187" s="274">
        <f>IF(J$9=0,0,J$9/NMM!J$9*1000)</f>
        <v>8.2436773819881778E-2</v>
      </c>
      <c r="K187" s="274">
        <f>IF(K$9=0,0,K$9/NMM!K$9*1000)</f>
        <v>7.9484769263918884E-2</v>
      </c>
      <c r="L187" s="274">
        <f>IF(L$9=0,0,L$9/NMM!L$9*1000)</f>
        <v>8.0311615674433706E-2</v>
      </c>
      <c r="M187" s="274">
        <f>IF(M$9=0,0,M$9/NMM!M$9*1000)</f>
        <v>7.8791577580151637E-2</v>
      </c>
      <c r="N187" s="274">
        <f>IF(N$9=0,0,N$9/NMM!N$9*1000)</f>
        <v>7.6705595299530138E-2</v>
      </c>
      <c r="O187" s="274">
        <f>IF(O$9=0,0,O$9/NMM!O$9*1000)</f>
        <v>7.4321820303983183E-2</v>
      </c>
      <c r="P187" s="274">
        <f>IF(P$9=0,0,P$9/NMM!P$9*1000)</f>
        <v>7.5193909409173448E-2</v>
      </c>
      <c r="Q187" s="274">
        <f>IF(Q$9=0,0,Q$9/NMM!Q$9*1000)</f>
        <v>7.5458092266670232E-2</v>
      </c>
      <c r="R187" s="274">
        <f>IF(R$9=0,0,R$9/NMM!R$9*1000)</f>
        <v>8.1291306273709341E-2</v>
      </c>
      <c r="S187" s="274">
        <f>IF(S$9=0,0,S$9/NMM!S$9*1000)</f>
        <v>9.0382187924173435E-2</v>
      </c>
      <c r="T187" s="274">
        <f>IF(T$9=0,0,T$9/NMM!T$9*1000)</f>
        <v>8.4518536369126915E-2</v>
      </c>
      <c r="U187" s="274">
        <f>IF(U$9=0,0,U$9/NMM!U$9*1000)</f>
        <v>8.4650952132318352E-2</v>
      </c>
      <c r="V187" s="274">
        <f>IF(V$9=0,0,V$9/NMM!V$9*1000)</f>
        <v>9.0150325017497132E-2</v>
      </c>
      <c r="W187" s="274">
        <f>IF(W$9=0,0,W$9/NMM!W$9*1000)</f>
        <v>9.1485558405421982E-2</v>
      </c>
      <c r="X187" s="274">
        <f>IF(X$9=0,0,X$9/NMM!X$9*1000)</f>
        <v>8.3188536800334667E-2</v>
      </c>
      <c r="Y187" s="274">
        <f>IF(Y$9=0,0,Y$9/NMM!Y$9*1000)</f>
        <v>9.1451465023017223E-2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0.32018782075555391</v>
      </c>
      <c r="C188" s="275">
        <f>IF(C$10=0,0,C$10/NMM!C$9*1000)</f>
        <v>0.31711666150346229</v>
      </c>
      <c r="D188" s="275">
        <f>IF(D$10=0,0,D$10/NMM!D$9*1000)</f>
        <v>0.34185579225112123</v>
      </c>
      <c r="E188" s="275">
        <f>IF(E$10=0,0,E$10/NMM!E$9*1000)</f>
        <v>0.33115036849700913</v>
      </c>
      <c r="F188" s="275">
        <f>IF(F$10=0,0,F$10/NMM!F$9*1000)</f>
        <v>0.35432900789473937</v>
      </c>
      <c r="G188" s="275">
        <f>IF(G$10=0,0,G$10/NMM!G$9*1000)</f>
        <v>0.35345377489740293</v>
      </c>
      <c r="H188" s="275">
        <f>IF(H$10=0,0,H$10/NMM!H$9*1000)</f>
        <v>0.34331833637096354</v>
      </c>
      <c r="I188" s="275">
        <f>IF(I$10=0,0,I$10/NMM!I$9*1000)</f>
        <v>0.30996466295094471</v>
      </c>
      <c r="J188" s="275">
        <f>IF(J$10=0,0,J$10/NMM!J$9*1000)</f>
        <v>0.3496815444470433</v>
      </c>
      <c r="K188" s="275">
        <f>IF(K$10=0,0,K$10/NMM!K$9*1000)</f>
        <v>0.32723564577740882</v>
      </c>
      <c r="L188" s="275">
        <f>IF(L$10=0,0,L$10/NMM!L$9*1000)</f>
        <v>0.33196608076461381</v>
      </c>
      <c r="M188" s="275">
        <f>IF(M$10=0,0,M$10/NMM!M$9*1000)</f>
        <v>0.3488483096633691</v>
      </c>
      <c r="N188" s="275">
        <f>IF(N$10=0,0,N$10/NMM!N$9*1000)</f>
        <v>0.3303640001315466</v>
      </c>
      <c r="O188" s="275">
        <f>IF(O$10=0,0,O$10/NMM!O$9*1000)</f>
        <v>0.32504590783312676</v>
      </c>
      <c r="P188" s="275">
        <f>IF(P$10=0,0,P$10/NMM!P$9*1000)</f>
        <v>0.33817093258648118</v>
      </c>
      <c r="Q188" s="275">
        <f>IF(Q$10=0,0,Q$10/NMM!Q$9*1000)</f>
        <v>0.34002594699505184</v>
      </c>
      <c r="R188" s="275">
        <f>IF(R$10=0,0,R$10/NMM!R$9*1000)</f>
        <v>0.37424747880471554</v>
      </c>
      <c r="S188" s="275">
        <f>IF(S$10=0,0,S$10/NMM!S$9*1000)</f>
        <v>0.4235578632311251</v>
      </c>
      <c r="T188" s="275">
        <f>IF(T$10=0,0,T$10/NMM!T$9*1000)</f>
        <v>0.40562964497693527</v>
      </c>
      <c r="U188" s="275">
        <f>IF(U$10=0,0,U$10/NMM!U$9*1000)</f>
        <v>0.42453921703143471</v>
      </c>
      <c r="V188" s="275">
        <f>IF(V$10=0,0,V$10/NMM!V$9*1000)</f>
        <v>0.46937688258713961</v>
      </c>
      <c r="W188" s="275">
        <f>IF(W$10=0,0,W$10/NMM!W$9*1000)</f>
        <v>0.49708118160314918</v>
      </c>
      <c r="X188" s="275">
        <f>IF(X$10=0,0,X$10/NMM!X$9*1000)</f>
        <v>0.52431750318533754</v>
      </c>
      <c r="Y188" s="275">
        <f>IF(Y$10=0,0,Y$10/NMM!Y$9*1000)</f>
        <v>0.65111663007685361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2.2547563035883824</v>
      </c>
      <c r="C189" s="276">
        <f>IF(C$16=0,0,C$16/NMM!C$9*1000)</f>
        <v>2.4257555871259036</v>
      </c>
      <c r="D189" s="276">
        <f>IF(D$16=0,0,D$16/NMM!D$9*1000)</f>
        <v>2.5482029860773014</v>
      </c>
      <c r="E189" s="276">
        <f>IF(E$16=0,0,E$16/NMM!E$9*1000)</f>
        <v>2.7487124408179002</v>
      </c>
      <c r="F189" s="276">
        <f>IF(F$16=0,0,F$16/NMM!F$9*1000)</f>
        <v>2.8684158431753319</v>
      </c>
      <c r="G189" s="276">
        <f>IF(G$16=0,0,G$16/NMM!G$9*1000)</f>
        <v>3.0493399936342351</v>
      </c>
      <c r="H189" s="276">
        <f>IF(H$16=0,0,H$16/NMM!H$9*1000)</f>
        <v>2.8546591376213768</v>
      </c>
      <c r="I189" s="276">
        <f>IF(I$16=0,0,I$16/NMM!I$9*1000)</f>
        <v>2.6709823482808108</v>
      </c>
      <c r="J189" s="276">
        <f>IF(J$16=0,0,J$16/NMM!J$9*1000)</f>
        <v>3.0041476919203101</v>
      </c>
      <c r="K189" s="276">
        <f>IF(K$16=0,0,K$16/NMM!K$9*1000)</f>
        <v>2.6424352293542048</v>
      </c>
      <c r="L189" s="276">
        <f>IF(L$16=0,0,L$16/NMM!L$9*1000)</f>
        <v>2.5883194769404225</v>
      </c>
      <c r="M189" s="276">
        <f>IF(M$16=0,0,M$16/NMM!M$9*1000)</f>
        <v>2.9792101132368547</v>
      </c>
      <c r="N189" s="276">
        <f>IF(N$16=0,0,N$16/NMM!N$9*1000)</f>
        <v>2.6178514345055728</v>
      </c>
      <c r="O189" s="276">
        <f>IF(O$16=0,0,O$16/NMM!O$9*1000)</f>
        <v>2.5169217651141724</v>
      </c>
      <c r="P189" s="276">
        <f>IF(P$16=0,0,P$16/NMM!P$9*1000)</f>
        <v>2.7183495806333973</v>
      </c>
      <c r="Q189" s="276">
        <f>IF(Q$16=0,0,Q$16/NMM!Q$9*1000)</f>
        <v>2.6531098109197409</v>
      </c>
      <c r="R189" s="276">
        <f>IF(R$16=0,0,R$16/NMM!R$9*1000)</f>
        <v>2.8511224231559331</v>
      </c>
      <c r="S189" s="276">
        <f>IF(S$16=0,0,S$16/NMM!S$9*1000)</f>
        <v>3.1882822281353986</v>
      </c>
      <c r="T189" s="276">
        <f>IF(T$16=0,0,T$16/NMM!T$9*1000)</f>
        <v>3.0080195497098798</v>
      </c>
      <c r="U189" s="276">
        <f>IF(U$16=0,0,U$16/NMM!U$9*1000)</f>
        <v>3.0728035916330732</v>
      </c>
      <c r="V189" s="276">
        <f>IF(V$16=0,0,V$16/NMM!V$9*1000)</f>
        <v>3.2667966303285256</v>
      </c>
      <c r="W189" s="276">
        <f>IF(W$16=0,0,W$16/NMM!W$9*1000)</f>
        <v>3.52088846199646</v>
      </c>
      <c r="X189" s="276">
        <f>IF(X$16=0,0,X$16/NMM!X$9*1000)</f>
        <v>3.3102976549083958</v>
      </c>
      <c r="Y189" s="276">
        <f>IF(Y$16=0,0,Y$16/NMM!Y$9*1000)</f>
        <v>3.5425370024873839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42.948643338015025</v>
      </c>
      <c r="C190" s="276">
        <f>IF(C$17=0,0,C$17/NMM!C$9*1000)</f>
        <v>41.871051201463949</v>
      </c>
      <c r="D190" s="276">
        <f>IF(D$17=0,0,D$17/NMM!D$9*1000)</f>
        <v>45.286907162109976</v>
      </c>
      <c r="E190" s="276">
        <f>IF(E$17=0,0,E$17/NMM!E$9*1000)</f>
        <v>42.320014799014281</v>
      </c>
      <c r="F190" s="276">
        <f>IF(F$17=0,0,F$17/NMM!F$9*1000)</f>
        <v>46.059547778547049</v>
      </c>
      <c r="G190" s="276">
        <f>IF(G$17=0,0,G$17/NMM!G$9*1000)</f>
        <v>44.838679023083188</v>
      </c>
      <c r="H190" s="276">
        <f>IF(H$17=0,0,H$17/NMM!H$9*1000)</f>
        <v>44.050761658620345</v>
      </c>
      <c r="I190" s="276">
        <f>IF(I$17=0,0,I$17/NMM!I$9*1000)</f>
        <v>39.58618377291581</v>
      </c>
      <c r="J190" s="276">
        <f>IF(J$17=0,0,J$17/NMM!J$9*1000)</f>
        <v>44.678104028514944</v>
      </c>
      <c r="K190" s="276">
        <f>IF(K$17=0,0,K$17/NMM!K$9*1000)</f>
        <v>43.495098018305292</v>
      </c>
      <c r="L190" s="276">
        <f>IF(L$17=0,0,L$17/NMM!L$9*1000)</f>
        <v>43.935027558973786</v>
      </c>
      <c r="M190" s="276">
        <f>IF(M$17=0,0,M$17/NMM!M$9*1000)</f>
        <v>42.584759253206293</v>
      </c>
      <c r="N190" s="276">
        <f>IF(N$17=0,0,N$17/NMM!N$9*1000)</f>
        <v>41.831157371012551</v>
      </c>
      <c r="O190" s="276">
        <f>IF(O$17=0,0,O$17/NMM!O$9*1000)</f>
        <v>40.606624749492653</v>
      </c>
      <c r="P190" s="276">
        <f>IF(P$17=0,0,P$17/NMM!P$9*1000)</f>
        <v>40.912198249954322</v>
      </c>
      <c r="Q190" s="276">
        <f>IF(Q$17=0,0,Q$17/NMM!Q$9*1000)</f>
        <v>41.170188009902851</v>
      </c>
      <c r="R190" s="276">
        <f>IF(R$17=0,0,R$17/NMM!R$9*1000)</f>
        <v>44.366456160942512</v>
      </c>
      <c r="S190" s="276">
        <f>IF(S$17=0,0,S$17/NMM!S$9*1000)</f>
        <v>49.25546408426753</v>
      </c>
      <c r="T190" s="276">
        <f>IF(T$17=0,0,T$17/NMM!T$9*1000)</f>
        <v>45.989946571498422</v>
      </c>
      <c r="U190" s="276">
        <f>IF(U$17=0,0,U$17/NMM!U$9*1000)</f>
        <v>45.962473119523793</v>
      </c>
      <c r="V190" s="276">
        <f>IF(V$17=0,0,V$17/NMM!V$9*1000)</f>
        <v>49.012322833791131</v>
      </c>
      <c r="W190" s="276">
        <f>IF(W$17=0,0,W$17/NMM!W$9*1000)</f>
        <v>49.443610576174002</v>
      </c>
      <c r="X190" s="276">
        <f>IF(X$17=0,0,X$17/NMM!X$9*1000)</f>
        <v>44.694939438255567</v>
      </c>
      <c r="Y190" s="276">
        <f>IF(Y$17=0,0,Y$17/NMM!Y$9*1000)</f>
        <v>49.188485694547168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29.124514635618763</v>
      </c>
      <c r="C191" s="276">
        <f>IF(C$25=0,0,C$25/NMM!C$9*1000)</f>
        <v>28.393773324299406</v>
      </c>
      <c r="D191" s="276">
        <f>IF(D$25=0,0,D$25/NMM!D$9*1000)</f>
        <v>30.710147933295342</v>
      </c>
      <c r="E191" s="276">
        <f>IF(E$25=0,0,E$25/NMM!E$9*1000)</f>
        <v>28.698226407131497</v>
      </c>
      <c r="F191" s="276">
        <f>IF(F$25=0,0,F$25/NMM!F$9*1000)</f>
        <v>31.234094237358857</v>
      </c>
      <c r="G191" s="276">
        <f>IF(G$25=0,0,G$25/NMM!G$9*1000)</f>
        <v>30.406193582690108</v>
      </c>
      <c r="H191" s="276">
        <f>IF(H$25=0,0,H$25/NMM!H$9*1000)</f>
        <v>29.871887746010891</v>
      </c>
      <c r="I191" s="276">
        <f>IF(I$25=0,0,I$25/NMM!I$9*1000)</f>
        <v>26.844349414923006</v>
      </c>
      <c r="J191" s="276">
        <f>IF(J$25=0,0,J$25/NMM!J$9*1000)</f>
        <v>30.297303792095079</v>
      </c>
      <c r="K191" s="276">
        <f>IF(K$25=0,0,K$25/NMM!K$9*1000)</f>
        <v>29.495078781465224</v>
      </c>
      <c r="L191" s="276">
        <f>IF(L$25=0,0,L$25/NMM!L$9*1000)</f>
        <v>29.793405651653</v>
      </c>
      <c r="M191" s="276">
        <f>IF(M$25=0,0,M$25/NMM!M$9*1000)</f>
        <v>28.877756029758448</v>
      </c>
      <c r="N191" s="276">
        <f>IF(N$25=0,0,N$25/NMM!N$9*1000)</f>
        <v>28.366720352225084</v>
      </c>
      <c r="O191" s="276">
        <f>IF(O$25=0,0,O$25/NMM!O$9*1000)</f>
        <v>27.536335141298483</v>
      </c>
      <c r="P191" s="276">
        <f>IF(P$25=0,0,P$25/NMM!P$9*1000)</f>
        <v>27.743551928483392</v>
      </c>
      <c r="Q191" s="276">
        <f>IF(Q$25=0,0,Q$25/NMM!Q$9*1000)</f>
        <v>27.918501029443931</v>
      </c>
      <c r="R191" s="276">
        <f>IF(R$25=0,0,R$25/NMM!R$9*1000)</f>
        <v>30.085967829540031</v>
      </c>
      <c r="S191" s="276">
        <f>IF(S$25=0,0,S$25/NMM!S$9*1000)</f>
        <v>33.401322442627503</v>
      </c>
      <c r="T191" s="276">
        <f>IF(T$25=0,0,T$25/NMM!T$9*1000)</f>
        <v>31.186895974135702</v>
      </c>
      <c r="U191" s="276">
        <f>IF(U$25=0,0,U$25/NMM!U$9*1000)</f>
        <v>31.168265561346452</v>
      </c>
      <c r="V191" s="276">
        <f>IF(V$25=0,0,V$25/NMM!V$9*1000)</f>
        <v>33.236442475353755</v>
      </c>
      <c r="W191" s="276">
        <f>IF(W$25=0,0,W$25/NMM!W$9*1000)</f>
        <v>33.528909132946076</v>
      </c>
      <c r="X191" s="276">
        <f>IF(X$25=0,0,X$25/NMM!X$9*1000)</f>
        <v>30.30872029094763</v>
      </c>
      <c r="Y191" s="276">
        <f>IF(Y$25=0,0,Y$25/NMM!Y$9*1000)</f>
        <v>33.355902775320928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5.5110386541475807</v>
      </c>
      <c r="C192" s="277">
        <f>IF(C$33=0,0,C$33/NMM!C$9*1000)</f>
        <v>6.2181471740734509</v>
      </c>
      <c r="D192" s="277">
        <f>IF(D$33=0,0,D$33/NMM!D$9*1000)</f>
        <v>6.5607219998771695</v>
      </c>
      <c r="E192" s="277">
        <f>IF(E$33=0,0,E$33/NMM!E$9*1000)</f>
        <v>6.6058048716904851</v>
      </c>
      <c r="F192" s="277">
        <f>IF(F$33=0,0,F$33/NMM!F$9*1000)</f>
        <v>7.0216399228953916</v>
      </c>
      <c r="G192" s="277">
        <f>IF(G$33=0,0,G$33/NMM!G$9*1000)</f>
        <v>6.7859368054450631</v>
      </c>
      <c r="H192" s="277">
        <f>IF(H$33=0,0,H$33/NMM!H$9*1000)</f>
        <v>7.4729704733825217</v>
      </c>
      <c r="I192" s="277">
        <f>IF(I$33=0,0,I$33/NMM!I$9*1000)</f>
        <v>6.1634721524051317</v>
      </c>
      <c r="J192" s="277">
        <f>IF(J$33=0,0,J$33/NMM!J$9*1000)</f>
        <v>6.0277529988615441</v>
      </c>
      <c r="K192" s="277">
        <f>IF(K$33=0,0,K$33/NMM!K$9*1000)</f>
        <v>5.440513554420332</v>
      </c>
      <c r="L192" s="277">
        <f>IF(L$33=0,0,L$33/NMM!L$9*1000)</f>
        <v>5.6190106781180349</v>
      </c>
      <c r="M192" s="277">
        <f>IF(M$33=0,0,M$33/NMM!M$9*1000)</f>
        <v>5.809080632497051</v>
      </c>
      <c r="N192" s="277">
        <f>IF(N$33=0,0,N$33/NMM!N$9*1000)</f>
        <v>5.3910025622547151</v>
      </c>
      <c r="O192" s="277">
        <f>IF(O$33=0,0,O$33/NMM!O$9*1000)</f>
        <v>5.1164159268550229</v>
      </c>
      <c r="P192" s="277">
        <f>IF(P$33=0,0,P$33/NMM!P$9*1000)</f>
        <v>5.2386610555069764</v>
      </c>
      <c r="Q192" s="277">
        <f>IF(Q$33=0,0,Q$33/NMM!Q$9*1000)</f>
        <v>5.1583379891439511</v>
      </c>
      <c r="R192" s="277">
        <f>IF(R$33=0,0,R$33/NMM!R$9*1000)</f>
        <v>5.5351317982114674</v>
      </c>
      <c r="S192" s="277">
        <f>IF(S$33=0,0,S$33/NMM!S$9*1000)</f>
        <v>6.2454546665910167</v>
      </c>
      <c r="T192" s="277">
        <f>IF(T$33=0,0,T$33/NMM!T$9*1000)</f>
        <v>5.9149205459097232</v>
      </c>
      <c r="U192" s="277">
        <f>IF(U$33=0,0,U$33/NMM!U$9*1000)</f>
        <v>5.99769895228774</v>
      </c>
      <c r="V192" s="277">
        <f>IF(V$33=0,0,V$33/NMM!V$9*1000)</f>
        <v>6.2699312808790264</v>
      </c>
      <c r="W192" s="277">
        <f>IF(W$33=0,0,W$33/NMM!W$9*1000)</f>
        <v>6.5788698924015909</v>
      </c>
      <c r="X192" s="277">
        <f>IF(X$33=0,0,X$33/NMM!X$9*1000)</f>
        <v>6.2176387170106819</v>
      </c>
      <c r="Y192" s="277">
        <f>IF(Y$33=0,0,Y$33/NMM!Y$9*1000)</f>
        <v>6.7906525275369667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56.789254287596478</v>
      </c>
      <c r="C194" s="320">
        <f t="shared" si="50"/>
        <v>53.93125693106343</v>
      </c>
      <c r="D194" s="320">
        <f t="shared" si="50"/>
        <v>58.155138812279283</v>
      </c>
      <c r="E194" s="320">
        <f t="shared" si="50"/>
        <v>54.984759964266381</v>
      </c>
      <c r="F194" s="320">
        <f t="shared" si="50"/>
        <v>59.621670201258738</v>
      </c>
      <c r="G194" s="320">
        <f t="shared" si="50"/>
        <v>58.230958769730094</v>
      </c>
      <c r="H194" s="320">
        <f t="shared" si="50"/>
        <v>59.475198923461178</v>
      </c>
      <c r="I194" s="320">
        <f t="shared" si="50"/>
        <v>57.908816316040856</v>
      </c>
      <c r="J194" s="320">
        <f t="shared" si="50"/>
        <v>64.642363663408091</v>
      </c>
      <c r="K194" s="320">
        <f t="shared" si="50"/>
        <v>62.327564779406401</v>
      </c>
      <c r="L194" s="320">
        <f t="shared" si="50"/>
        <v>62.975932053934145</v>
      </c>
      <c r="M194" s="320">
        <f t="shared" si="50"/>
        <v>61.784002157547462</v>
      </c>
      <c r="N194" s="320">
        <f t="shared" si="50"/>
        <v>60.148290096937757</v>
      </c>
      <c r="O194" s="320">
        <f t="shared" si="50"/>
        <v>58.279065441328314</v>
      </c>
      <c r="P194" s="320">
        <f t="shared" si="50"/>
        <v>58.962909537449114</v>
      </c>
      <c r="Q194" s="320">
        <f t="shared" si="50"/>
        <v>59.170067139049166</v>
      </c>
      <c r="R194" s="320">
        <f t="shared" si="50"/>
        <v>56.189953174549039</v>
      </c>
      <c r="S194" s="320">
        <f t="shared" si="50"/>
        <v>62.473727389402704</v>
      </c>
      <c r="T194" s="320">
        <f t="shared" si="50"/>
        <v>58.420670286345469</v>
      </c>
      <c r="U194" s="320">
        <f t="shared" si="50"/>
        <v>60.004064203253861</v>
      </c>
      <c r="V194" s="320">
        <f t="shared" si="50"/>
        <v>63.902245090385563</v>
      </c>
      <c r="W194" s="320">
        <f t="shared" si="50"/>
        <v>64.848713238904466</v>
      </c>
      <c r="X194" s="320">
        <f t="shared" si="50"/>
        <v>58.967444280362464</v>
      </c>
      <c r="Y194" s="320">
        <f t="shared" si="50"/>
        <v>61.480500649431981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0.40862993165819489</v>
      </c>
      <c r="C195" s="273">
        <f>IF(C$49=0,0,C$49/NMM!C$10*1000)</f>
        <v>0.38806506812670905</v>
      </c>
      <c r="D195" s="273">
        <f>IF(D$49=0,0,D$49/NMM!D$10*1000)</f>
        <v>0.41845822236168567</v>
      </c>
      <c r="E195" s="273">
        <f>IF(E$49=0,0,E$49/NMM!E$10*1000)</f>
        <v>0.39564560211786137</v>
      </c>
      <c r="F195" s="273">
        <f>IF(F$49=0,0,F$49/NMM!F$10*1000)</f>
        <v>0.42901072263257417</v>
      </c>
      <c r="G195" s="273">
        <f>IF(G$49=0,0,G$49/NMM!G$10*1000)</f>
        <v>0.41900378867394289</v>
      </c>
      <c r="H195" s="273">
        <f>IF(H$49=0,0,H$49/NMM!H$10*1000)</f>
        <v>0.42795678119615388</v>
      </c>
      <c r="I195" s="273">
        <f>IF(I$49=0,0,I$49/NMM!I$10*1000)</f>
        <v>0.41668579646773651</v>
      </c>
      <c r="J195" s="273">
        <f>IF(J$49=0,0,J$49/NMM!J$10*1000)</f>
        <v>0.4651373746208381</v>
      </c>
      <c r="K195" s="273">
        <f>IF(K$49=0,0,K$49/NMM!K$10*1000)</f>
        <v>0.44848112298232823</v>
      </c>
      <c r="L195" s="273">
        <f>IF(L$49=0,0,L$49/NMM!L$10*1000)</f>
        <v>0.45314648227261906</v>
      </c>
      <c r="M195" s="273">
        <f>IF(M$49=0,0,M$49/NMM!M$10*1000)</f>
        <v>0.44456989083458109</v>
      </c>
      <c r="N195" s="273">
        <f>IF(N$49=0,0,N$49/NMM!N$10*1000)</f>
        <v>0.4328000425432047</v>
      </c>
      <c r="O195" s="273">
        <f>IF(O$49=0,0,O$49/NMM!O$10*1000)</f>
        <v>0.41934994264562558</v>
      </c>
      <c r="P195" s="273">
        <f>IF(P$49=0,0,P$49/NMM!P$10*1000)</f>
        <v>0.42427057718777045</v>
      </c>
      <c r="Q195" s="273">
        <f>IF(Q$49=0,0,Q$49/NMM!Q$10*1000)</f>
        <v>0.42576119011526936</v>
      </c>
      <c r="R195" s="273">
        <f>IF(R$49=0,0,R$49/NMM!R$10*1000)</f>
        <v>0.40431763039742552</v>
      </c>
      <c r="S195" s="273">
        <f>IF(S$49=0,0,S$49/NMM!S$10*1000)</f>
        <v>0.44953284338417332</v>
      </c>
      <c r="T195" s="273">
        <f>IF(T$49=0,0,T$49/NMM!T$10*1000)</f>
        <v>0.42036886742064394</v>
      </c>
      <c r="U195" s="273">
        <f>IF(U$49=0,0,U$49/NMM!U$10*1000)</f>
        <v>0.43176225788105421</v>
      </c>
      <c r="V195" s="273">
        <f>IF(V$49=0,0,V$49/NMM!V$10*1000)</f>
        <v>0.45981181425369738</v>
      </c>
      <c r="W195" s="273">
        <f>IF(W$49=0,0,W$49/NMM!W$10*1000)</f>
        <v>0.46662217335592027</v>
      </c>
      <c r="X195" s="273">
        <f>IF(X$49=0,0,X$49/NMM!X$10*1000)</f>
        <v>0.42430320715815467</v>
      </c>
      <c r="Y195" s="273">
        <f>IF(Y$49=0,0,Y$49/NMM!Y$10*1000)</f>
        <v>0.44238603048853886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0.45751923512221077</v>
      </c>
      <c r="C196" s="274">
        <f>IF(C$50=0,0,C$50/NMM!C$10*1000)</f>
        <v>0.43449395012867731</v>
      </c>
      <c r="D196" s="274">
        <f>IF(D$50=0,0,D$50/NMM!D$10*1000)</f>
        <v>0.46852340221044331</v>
      </c>
      <c r="E196" s="274">
        <f>IF(E$50=0,0,E$50/NMM!E$10*1000)</f>
        <v>0.4429814343895</v>
      </c>
      <c r="F196" s="274">
        <f>IF(F$50=0,0,F$50/NMM!F$10*1000)</f>
        <v>0.48033842474922883</v>
      </c>
      <c r="G196" s="274">
        <f>IF(G$50=0,0,G$50/NMM!G$10*1000)</f>
        <v>0.46913424116900793</v>
      </c>
      <c r="H196" s="274">
        <f>IF(H$50=0,0,H$50/NMM!H$10*1000)</f>
        <v>0.47915838764842711</v>
      </c>
      <c r="I196" s="274">
        <f>IF(I$50=0,0,I$50/NMM!I$10*1000)</f>
        <v>0.46653891973256972</v>
      </c>
      <c r="J196" s="274">
        <f>IF(J$50=0,0,J$50/NMM!J$10*1000)</f>
        <v>0.52078734173904551</v>
      </c>
      <c r="K196" s="274">
        <f>IF(K$50=0,0,K$50/NMM!K$10*1000)</f>
        <v>0.5021383027938795</v>
      </c>
      <c r="L196" s="274">
        <f>IF(L$50=0,0,L$50/NMM!L$10*1000)</f>
        <v>0.50736183501385812</v>
      </c>
      <c r="M196" s="274">
        <f>IF(M$50=0,0,M$50/NMM!M$10*1000)</f>
        <v>0.49775912299821162</v>
      </c>
      <c r="N196" s="274">
        <f>IF(N$50=0,0,N$50/NMM!N$10*1000)</f>
        <v>0.4845811064835544</v>
      </c>
      <c r="O196" s="274">
        <f>IF(O$50=0,0,O$50/NMM!O$10*1000)</f>
        <v>0.46952180969517066</v>
      </c>
      <c r="P196" s="274">
        <f>IF(P$50=0,0,P$50/NMM!P$10*1000)</f>
        <v>0.47503115880942326</v>
      </c>
      <c r="Q196" s="274">
        <f>IF(Q$50=0,0,Q$50/NMM!Q$10*1000)</f>
        <v>0.47670011165310033</v>
      </c>
      <c r="R196" s="274">
        <f>IF(R$50=0,0,R$50/NMM!R$10*1000)</f>
        <v>0.45269100150154185</v>
      </c>
      <c r="S196" s="274">
        <f>IF(S$50=0,0,S$50/NMM!S$10*1000)</f>
        <v>0.50331585313108052</v>
      </c>
      <c r="T196" s="274">
        <f>IF(T$50=0,0,T$50/NMM!T$10*1000)</f>
        <v>0.47066264067106561</v>
      </c>
      <c r="U196" s="274">
        <f>IF(U$50=0,0,U$50/NMM!U$10*1000)</f>
        <v>0.48341915918585654</v>
      </c>
      <c r="V196" s="274">
        <f>IF(V$50=0,0,V$50/NMM!V$10*1000)</f>
        <v>0.51482462066307311</v>
      </c>
      <c r="W196" s="274">
        <f>IF(W$50=0,0,W$50/NMM!W$10*1000)</f>
        <v>0.52244978476867998</v>
      </c>
      <c r="X196" s="274">
        <f>IF(X$50=0,0,X$50/NMM!X$10*1000)</f>
        <v>0.47506769269481802</v>
      </c>
      <c r="Y196" s="274">
        <f>IF(Y$50=0,0,Y$50/NMM!Y$10*1000)</f>
        <v>0.49531398122633896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0.49235523697111044</v>
      </c>
      <c r="C197" s="274">
        <f>IF(C$51=0,0,C$51/NMM!C$10*1000)</f>
        <v>0.50474161560723263</v>
      </c>
      <c r="D197" s="274">
        <f>IF(D$51=0,0,D$51/NMM!D$10*1000)</f>
        <v>0.53129955835669695</v>
      </c>
      <c r="E197" s="274">
        <f>IF(E$51=0,0,E$51/NMM!E$10*1000)</f>
        <v>0.56811149423347052</v>
      </c>
      <c r="F197" s="274">
        <f>IF(F$51=0,0,F$51/NMM!F$10*1000)</f>
        <v>0.59581057024316508</v>
      </c>
      <c r="G197" s="274">
        <f>IF(G$51=0,0,G$51/NMM!G$10*1000)</f>
        <v>0.63161279187355013</v>
      </c>
      <c r="H197" s="274">
        <f>IF(H$51=0,0,H$51/NMM!H$10*1000)</f>
        <v>0.60948024331563189</v>
      </c>
      <c r="I197" s="274">
        <f>IF(I$51=0,0,I$51/NMM!I$10*1000)</f>
        <v>0.62135331292296969</v>
      </c>
      <c r="J197" s="274">
        <f>IF(J$51=0,0,J$51/NMM!J$10*1000)</f>
        <v>0.7024351374800043</v>
      </c>
      <c r="K197" s="274">
        <f>IF(K$51=0,0,K$51/NMM!K$10*1000)</f>
        <v>0.62534328277616302</v>
      </c>
      <c r="L197" s="274">
        <f>IF(L$51=0,0,L$51/NMM!L$10*1000)</f>
        <v>0.61267291160817428</v>
      </c>
      <c r="M197" s="274">
        <f>IF(M$51=0,0,M$51/NMM!M$10*1000)</f>
        <v>0.69622421142322055</v>
      </c>
      <c r="N197" s="274">
        <f>IF(N$51=0,0,N$51/NMM!N$10*1000)</f>
        <v>0.61810825430013205</v>
      </c>
      <c r="O197" s="274">
        <f>IF(O$51=0,0,O$51/NMM!O$10*1000)</f>
        <v>0.59513280993177631</v>
      </c>
      <c r="P197" s="274">
        <f>IF(P$51=0,0,P$51/NMM!P$10*1000)</f>
        <v>0.64111990968359767</v>
      </c>
      <c r="Q197" s="274">
        <f>IF(Q$51=0,0,Q$51/NMM!Q$10*1000)</f>
        <v>0.62807796357211521</v>
      </c>
      <c r="R197" s="274">
        <f>IF(R$51=0,0,R$51/NMM!R$10*1000)</f>
        <v>0.59545179863203035</v>
      </c>
      <c r="S197" s="274">
        <f>IF(S$51=0,0,S$51/NMM!S$10*1000)</f>
        <v>0.66439795539244662</v>
      </c>
      <c r="T197" s="274">
        <f>IF(T$51=0,0,T$51/NMM!T$10*1000)</f>
        <v>0.6277388000497317</v>
      </c>
      <c r="U197" s="274">
        <f>IF(U$51=0,0,U$51/NMM!U$10*1000)</f>
        <v>0.65496046377290873</v>
      </c>
      <c r="V197" s="274">
        <f>IF(V$51=0,0,V$51/NMM!V$10*1000)</f>
        <v>0.6974037088549957</v>
      </c>
      <c r="W197" s="274">
        <f>IF(W$51=0,0,W$51/NMM!W$10*1000)</f>
        <v>0.74737990959328704</v>
      </c>
      <c r="X197" s="274">
        <f>IF(X$51=0,0,X$51/NMM!X$10*1000)</f>
        <v>0.70067767297928574</v>
      </c>
      <c r="Y197" s="274">
        <f>IF(Y$51=0,0,Y$51/NMM!Y$10*1000)</f>
        <v>0.71220942762506922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0.33651259758844865</v>
      </c>
      <c r="C198" s="274">
        <f>IF(C$52=0,0,C$52/NMM!C$10*1000)</f>
        <v>0.31957713811794453</v>
      </c>
      <c r="D198" s="274">
        <f>IF(D$52=0,0,D$52/NMM!D$10*1000)</f>
        <v>0.3446063356586509</v>
      </c>
      <c r="E198" s="274">
        <f>IF(E$52=0,0,E$52/NMM!E$10*1000)</f>
        <v>0.32581981636258184</v>
      </c>
      <c r="F198" s="274">
        <f>IF(F$52=0,0,F$52/NMM!F$10*1000)</f>
        <v>0.35329647067347858</v>
      </c>
      <c r="G198" s="274">
        <f>IF(G$52=0,0,G$52/NMM!G$10*1000)</f>
        <v>0.34505561732568246</v>
      </c>
      <c r="H198" s="274">
        <f>IF(H$52=0,0,H$52/NMM!H$10*1000)</f>
        <v>0.35242853481514169</v>
      </c>
      <c r="I198" s="274">
        <f>IF(I$52=0,0,I$52/NMM!I$10*1000)</f>
        <v>0.34314671756561116</v>
      </c>
      <c r="J198" s="274">
        <f>IF(J$52=0,0,J$52/NMM!J$10*1000)</f>
        <v>0.38304728567964313</v>
      </c>
      <c r="K198" s="274">
        <f>IF(K$52=0,0,K$52/NMM!K$10*1000)</f>
        <v>0.36933062404837935</v>
      </c>
      <c r="L198" s="274">
        <f>IF(L$52=0,0,L$52/NMM!L$10*1000)</f>
        <v>0.37317261420090803</v>
      </c>
      <c r="M198" s="274">
        <f>IF(M$52=0,0,M$52/NMM!M$10*1000)</f>
        <v>0.36610966839183018</v>
      </c>
      <c r="N198" s="274">
        <f>IF(N$52=0,0,N$52/NMM!N$10*1000)</f>
        <v>0.3564170298577885</v>
      </c>
      <c r="O198" s="274">
        <f>IF(O$52=0,0,O$52/NMM!O$10*1000)</f>
        <v>0.34534068007599023</v>
      </c>
      <c r="P198" s="274">
        <f>IF(P$52=0,0,P$52/NMM!P$10*1000)</f>
        <v>0.34939289305226756</v>
      </c>
      <c r="Q198" s="274">
        <f>IF(Q$52=0,0,Q$52/NMM!Q$10*1000)</f>
        <v>0.3506204341337445</v>
      </c>
      <c r="R198" s="274">
        <f>IF(R$52=0,0,R$52/NMM!R$10*1000)</f>
        <v>0.33296135577667829</v>
      </c>
      <c r="S198" s="274">
        <f>IF(S$52=0,0,S$52/NMM!S$10*1000)</f>
        <v>0.37019673085295307</v>
      </c>
      <c r="T198" s="274">
        <f>IF(T$52=0,0,T$52/NMM!T$10*1000)</f>
        <v>0.34617977921245646</v>
      </c>
      <c r="U198" s="274">
        <f>IF(U$52=0,0,U$52/NMM!U$10*1000)</f>
        <v>0.35556239933432038</v>
      </c>
      <c r="V198" s="274">
        <f>IF(V$52=0,0,V$52/NMM!V$10*1000)</f>
        <v>0.37866161049063191</v>
      </c>
      <c r="W198" s="274">
        <f>IF(W$52=0,0,W$52/NMM!W$10*1000)</f>
        <v>0.38427003869044413</v>
      </c>
      <c r="X198" s="274">
        <f>IF(X$52=0,0,X$52/NMM!X$10*1000)</f>
        <v>0.34941976429992344</v>
      </c>
      <c r="Y198" s="274">
        <f>IF(Y$52=0,0,Y$52/NMM!Y$10*1000)</f>
        <v>0.36431122813848177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0.44951094931531049</v>
      </c>
      <c r="C199" s="275">
        <f>IF(C$53=0,0,C$53/NMM!C$10*1000)</f>
        <v>0.4242263579569151</v>
      </c>
      <c r="D199" s="275">
        <f>IF(D$53=0,0,D$53/NMM!D$10*1000)</f>
        <v>0.45825255181331587</v>
      </c>
      <c r="E199" s="275">
        <f>IF(E$53=0,0,E$53/NMM!E$10*1000)</f>
        <v>0.44003378831362239</v>
      </c>
      <c r="F199" s="275">
        <f>IF(F$53=0,0,F$53/NMM!F$10*1000)</f>
        <v>0.47318319682903276</v>
      </c>
      <c r="G199" s="275">
        <f>IF(G$53=0,0,G$53/NMM!G$10*1000)</f>
        <v>0.47068917043677483</v>
      </c>
      <c r="H199" s="275">
        <f>IF(H$53=0,0,H$53/NMM!H$10*1000)</f>
        <v>0.47125816496365547</v>
      </c>
      <c r="I199" s="275">
        <f>IF(I$53=0,0,I$53/NMM!I$10*1000)</f>
        <v>0.46359239242739825</v>
      </c>
      <c r="J199" s="275">
        <f>IF(J$53=0,0,J$53/NMM!J$10*1000)</f>
        <v>0.52567118827169013</v>
      </c>
      <c r="K199" s="275">
        <f>IF(K$53=0,0,K$53/NMM!K$10*1000)</f>
        <v>0.49788754046580974</v>
      </c>
      <c r="L199" s="275">
        <f>IF(L$53=0,0,L$53/NMM!L$10*1000)</f>
        <v>0.50519730427534926</v>
      </c>
      <c r="M199" s="275">
        <f>IF(M$53=0,0,M$53/NMM!M$10*1000)</f>
        <v>0.52413254351120198</v>
      </c>
      <c r="N199" s="275">
        <f>IF(N$53=0,0,N$53/NMM!N$10*1000)</f>
        <v>0.5014975060648903</v>
      </c>
      <c r="O199" s="275">
        <f>IF(O$53=0,0,O$53/NMM!O$10*1000)</f>
        <v>0.49413474799132451</v>
      </c>
      <c r="P199" s="275">
        <f>IF(P$53=0,0,P$53/NMM!P$10*1000)</f>
        <v>0.51277488669674742</v>
      </c>
      <c r="Q199" s="275">
        <f>IF(Q$53=0,0,Q$53/NMM!Q$10*1000)</f>
        <v>0.51751972113924016</v>
      </c>
      <c r="R199" s="275">
        <f>IF(R$53=0,0,R$53/NMM!R$10*1000)</f>
        <v>0.50251166041407969</v>
      </c>
      <c r="S199" s="275">
        <f>IF(S$53=0,0,S$53/NMM!S$10*1000)</f>
        <v>0.56746723686544098</v>
      </c>
      <c r="T199" s="275">
        <f>IF(T$53=0,0,T$53/NMM!T$10*1000)</f>
        <v>0.5442325594025007</v>
      </c>
      <c r="U199" s="275">
        <f>IF(U$53=0,0,U$53/NMM!U$10*1000)</f>
        <v>0.58177440729433905</v>
      </c>
      <c r="V199" s="275">
        <f>IF(V$53=0,0,V$53/NMM!V$10*1000)</f>
        <v>0.64422913926521352</v>
      </c>
      <c r="W199" s="275">
        <f>IF(W$53=0,0,W$53/NMM!W$10*1000)</f>
        <v>0.67837992681738846</v>
      </c>
      <c r="X199" s="275">
        <f>IF(X$53=0,0,X$53/NMM!X$10*1000)</f>
        <v>0.7135133498216869</v>
      </c>
      <c r="Y199" s="275">
        <f>IF(Y$53=0,0,Y$53/NMM!Y$10*1000)</f>
        <v>0.84160561698031511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2.099585117321225</v>
      </c>
      <c r="C200" s="276">
        <f>IF(C$59=0,0,C$59/NMM!C$10*1000)</f>
        <v>2.1524052242056246</v>
      </c>
      <c r="D200" s="276">
        <f>IF(D$59=0,0,D$59/NMM!D$10*1000)</f>
        <v>2.2656581301490535</v>
      </c>
      <c r="E200" s="276">
        <f>IF(E$59=0,0,E$59/NMM!E$10*1000)</f>
        <v>2.4226378612516042</v>
      </c>
      <c r="F200" s="276">
        <f>IF(F$59=0,0,F$59/NMM!F$10*1000)</f>
        <v>2.5407569821352851</v>
      </c>
      <c r="G200" s="276">
        <f>IF(G$59=0,0,G$59/NMM!G$10*1000)</f>
        <v>2.693430917655145</v>
      </c>
      <c r="H200" s="276">
        <f>IF(H$59=0,0,H$59/NMM!H$10*1000)</f>
        <v>2.599049531876727</v>
      </c>
      <c r="I200" s="276">
        <f>IF(I$59=0,0,I$59/NMM!I$10*1000)</f>
        <v>2.6496806989134418</v>
      </c>
      <c r="J200" s="276">
        <f>IF(J$59=0,0,J$59/NMM!J$10*1000)</f>
        <v>2.9954436345785069</v>
      </c>
      <c r="K200" s="276">
        <f>IF(K$59=0,0,K$59/NMM!K$10*1000)</f>
        <v>2.6666954084021857</v>
      </c>
      <c r="L200" s="276">
        <f>IF(L$59=0,0,L$59/NMM!L$10*1000)</f>
        <v>2.6126642521604038</v>
      </c>
      <c r="M200" s="276">
        <f>IF(M$59=0,0,M$59/NMM!M$10*1000)</f>
        <v>2.9689579451120398</v>
      </c>
      <c r="N200" s="276">
        <f>IF(N$59=0,0,N$59/NMM!N$10*1000)</f>
        <v>2.6358425668540391</v>
      </c>
      <c r="O200" s="276">
        <f>IF(O$59=0,0,O$59/NMM!O$10*1000)</f>
        <v>2.5378667610996422</v>
      </c>
      <c r="P200" s="276">
        <f>IF(P$59=0,0,P$59/NMM!P$10*1000)</f>
        <v>2.7339727897907862</v>
      </c>
      <c r="Q200" s="276">
        <f>IF(Q$59=0,0,Q$59/NMM!Q$10*1000)</f>
        <v>2.6783571003446283</v>
      </c>
      <c r="R200" s="276">
        <f>IF(R$59=0,0,R$59/NMM!R$10*1000)</f>
        <v>2.539227047082925</v>
      </c>
      <c r="S200" s="276">
        <f>IF(S$59=0,0,S$59/NMM!S$10*1000)</f>
        <v>2.8332389997559484</v>
      </c>
      <c r="T200" s="276">
        <f>IF(T$59=0,0,T$59/NMM!T$10*1000)</f>
        <v>2.6769107814462747</v>
      </c>
      <c r="U200" s="276">
        <f>IF(U$59=0,0,U$59/NMM!U$10*1000)</f>
        <v>2.7929940394887987</v>
      </c>
      <c r="V200" s="276">
        <f>IF(V$59=0,0,V$59/NMM!V$10*1000)</f>
        <v>2.9739877590912895</v>
      </c>
      <c r="W200" s="276">
        <f>IF(W$59=0,0,W$59/NMM!W$10*1000)</f>
        <v>3.1871047921016045</v>
      </c>
      <c r="X200" s="276">
        <f>IF(X$59=0,0,X$59/NMM!X$10*1000)</f>
        <v>2.987949154916568</v>
      </c>
      <c r="Y200" s="276">
        <f>IF(Y$59=0,0,Y$59/NMM!Y$10*1000)</f>
        <v>3.0371248285213324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9.8771000996068814</v>
      </c>
      <c r="C201" s="276">
        <f>IF(C$60=0,0,C$60/NMM!C$10*1000)</f>
        <v>9.6747909120427931</v>
      </c>
      <c r="D201" s="276">
        <f>IF(D$60=0,0,D$60/NMM!D$10*1000)</f>
        <v>10.417675889734255</v>
      </c>
      <c r="E201" s="276">
        <f>IF(E$60=0,0,E$60/NMM!E$10*1000)</f>
        <v>9.6692319750643581</v>
      </c>
      <c r="F201" s="276">
        <f>IF(F$60=0,0,F$60/NMM!F$10*1000)</f>
        <v>10.476068258214491</v>
      </c>
      <c r="G201" s="276">
        <f>IF(G$60=0,0,G$60/NMM!G$10*1000)</f>
        <v>9.78686503857495</v>
      </c>
      <c r="H201" s="276">
        <f>IF(H$60=0,0,H$60/NMM!H$10*1000)</f>
        <v>10.836642141959144</v>
      </c>
      <c r="I201" s="276">
        <f>IF(I$60=0,0,I$60/NMM!I$10*1000)</f>
        <v>9.9311680517213237</v>
      </c>
      <c r="J201" s="276">
        <f>IF(J$60=0,0,J$60/NMM!J$10*1000)</f>
        <v>10.285170069454923</v>
      </c>
      <c r="K201" s="276">
        <f>IF(K$60=0,0,K$60/NMM!K$10*1000)</f>
        <v>9.8515763514994692</v>
      </c>
      <c r="L201" s="276">
        <f>IF(L$60=0,0,L$60/NMM!L$10*1000)</f>
        <v>10.210172516690381</v>
      </c>
      <c r="M201" s="276">
        <f>IF(M$60=0,0,M$60/NMM!M$10*1000)</f>
        <v>9.6387560531569392</v>
      </c>
      <c r="N201" s="276">
        <f>IF(N$60=0,0,N$60/NMM!N$10*1000)</f>
        <v>9.5158233170474791</v>
      </c>
      <c r="O201" s="276">
        <f>IF(O$60=0,0,O$60/NMM!O$10*1000)</f>
        <v>9.1435092383403536</v>
      </c>
      <c r="P201" s="276">
        <f>IF(P$60=0,0,P$60/NMM!P$10*1000)</f>
        <v>8.9884677832322719</v>
      </c>
      <c r="Q201" s="276">
        <f>IF(Q$60=0,0,Q$60/NMM!Q$10*1000)</f>
        <v>9.0047355962508284</v>
      </c>
      <c r="R201" s="276">
        <f>IF(R$60=0,0,R$60/NMM!R$10*1000)</f>
        <v>8.5242343189264975</v>
      </c>
      <c r="S201" s="276">
        <f>IF(S$60=0,0,S$60/NMM!S$10*1000)</f>
        <v>9.5620873824685848</v>
      </c>
      <c r="T201" s="276">
        <f>IF(T$60=0,0,T$60/NMM!T$10*1000)</f>
        <v>8.8908113823230579</v>
      </c>
      <c r="U201" s="276">
        <f>IF(U$60=0,0,U$60/NMM!U$10*1000)</f>
        <v>9.1676714542810913</v>
      </c>
      <c r="V201" s="276">
        <f>IF(V$60=0,0,V$60/NMM!V$10*1000)</f>
        <v>9.6404846672581517</v>
      </c>
      <c r="W201" s="276">
        <f>IF(W$60=0,0,W$60/NMM!W$10*1000)</f>
        <v>9.6863747772453852</v>
      </c>
      <c r="X201" s="276">
        <f>IF(X$60=0,0,X$60/NMM!X$10*1000)</f>
        <v>8.7850652546230883</v>
      </c>
      <c r="Y201" s="276">
        <f>IF(Y$60=0,0,Y$60/NMM!Y$10*1000)</f>
        <v>9.2249673494032027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36.650736478548168</v>
      </c>
      <c r="C202" s="276">
        <f>IF(C$79=0,0,C$79/NMM!C$10*1000)</f>
        <v>34.247724396433661</v>
      </c>
      <c r="D202" s="276">
        <f>IF(D$79=0,0,D$79/NMM!D$10*1000)</f>
        <v>37.050701674621926</v>
      </c>
      <c r="E202" s="276">
        <f>IF(E$79=0,0,E$79/NMM!E$10*1000)</f>
        <v>34.642169550456586</v>
      </c>
      <c r="F202" s="276">
        <f>IF(F$79=0,0,F$79/NMM!F$10*1000)</f>
        <v>37.783431766591868</v>
      </c>
      <c r="G202" s="276">
        <f>IF(G$79=0,0,G$79/NMM!G$10*1000)</f>
        <v>36.903273151772098</v>
      </c>
      <c r="H202" s="276">
        <f>IF(H$79=0,0,H$79/NMM!H$10*1000)</f>
        <v>37.243103504453337</v>
      </c>
      <c r="I202" s="276">
        <f>IF(I$79=0,0,I$79/NMM!I$10*1000)</f>
        <v>36.570569246104697</v>
      </c>
      <c r="J202" s="276">
        <f>IF(J$79=0,0,J$79/NMM!J$10*1000)</f>
        <v>41.475604673636376</v>
      </c>
      <c r="K202" s="276">
        <f>IF(K$79=0,0,K$79/NMM!K$10*1000)</f>
        <v>40.584702679244906</v>
      </c>
      <c r="L202" s="276">
        <f>IF(L$79=0,0,L$79/NMM!L$10*1000)</f>
        <v>40.923564492013632</v>
      </c>
      <c r="M202" s="276">
        <f>IF(M$79=0,0,M$79/NMM!M$10*1000)</f>
        <v>39.624967795841556</v>
      </c>
      <c r="N202" s="276">
        <f>IF(N$79=0,0,N$79/NMM!N$10*1000)</f>
        <v>39.019046167178963</v>
      </c>
      <c r="O202" s="276">
        <f>IF(O$79=0,0,O$79/NMM!O$10*1000)</f>
        <v>37.907104580065173</v>
      </c>
      <c r="P202" s="276">
        <f>IF(P$79=0,0,P$79/NMM!P$10*1000)</f>
        <v>38.276485426483497</v>
      </c>
      <c r="Q202" s="276">
        <f>IF(Q$79=0,0,Q$79/NMM!Q$10*1000)</f>
        <v>38.579888785232257</v>
      </c>
      <c r="R202" s="276">
        <f>IF(R$79=0,0,R$79/NMM!R$10*1000)</f>
        <v>36.670950575353807</v>
      </c>
      <c r="S202" s="276">
        <f>IF(S$79=0,0,S$79/NMM!S$10*1000)</f>
        <v>40.642330587491223</v>
      </c>
      <c r="T202" s="276">
        <f>IF(T$79=0,0,T$79/NMM!T$10*1000)</f>
        <v>38.030050663510586</v>
      </c>
      <c r="U202" s="276">
        <f>IF(U$79=0,0,U$79/NMM!U$10*1000)</f>
        <v>38.879337662172837</v>
      </c>
      <c r="V202" s="276">
        <f>IF(V$79=0,0,V$79/NMM!V$10*1000)</f>
        <v>41.5154069088073</v>
      </c>
      <c r="W202" s="276">
        <f>IF(W$79=0,0,W$79/NMM!W$10*1000)</f>
        <v>41.844786492231158</v>
      </c>
      <c r="X202" s="276">
        <f>IF(X$79=0,0,X$79/NMM!X$10*1000)</f>
        <v>37.832202782028283</v>
      </c>
      <c r="Y202" s="276">
        <f>IF(Y$79=0,0,Y$79/NMM!Y$10*1000)</f>
        <v>39.461241426956597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6.0173046414649285</v>
      </c>
      <c r="C203" s="277">
        <f>IF(C$89=0,0,C$89/NMM!C$10*1000)</f>
        <v>5.7852322684438757</v>
      </c>
      <c r="D203" s="277">
        <f>IF(D$89=0,0,D$89/NMM!D$10*1000)</f>
        <v>6.1999630473732505</v>
      </c>
      <c r="E203" s="277">
        <f>IF(E$89=0,0,E$89/NMM!E$10*1000)</f>
        <v>6.0781284420767951</v>
      </c>
      <c r="F203" s="277">
        <f>IF(F$89=0,0,F$89/NMM!F$10*1000)</f>
        <v>6.4897738091896118</v>
      </c>
      <c r="G203" s="277">
        <f>IF(G$89=0,0,G$89/NMM!G$10*1000)</f>
        <v>6.5118940522489446</v>
      </c>
      <c r="H203" s="277">
        <f>IF(H$89=0,0,H$89/NMM!H$10*1000)</f>
        <v>6.4561216332329643</v>
      </c>
      <c r="I203" s="277">
        <f>IF(I$89=0,0,I$89/NMM!I$10*1000)</f>
        <v>6.4460811801851099</v>
      </c>
      <c r="J203" s="277">
        <f>IF(J$89=0,0,J$89/NMM!J$10*1000)</f>
        <v>7.2890669579470639</v>
      </c>
      <c r="K203" s="277">
        <f>IF(K$89=0,0,K$89/NMM!K$10*1000)</f>
        <v>6.7814094671932823</v>
      </c>
      <c r="L203" s="277">
        <f>IF(L$89=0,0,L$89/NMM!L$10*1000)</f>
        <v>6.7779796456988235</v>
      </c>
      <c r="M203" s="277">
        <f>IF(M$89=0,0,M$89/NMM!M$10*1000)</f>
        <v>7.0225249262778782</v>
      </c>
      <c r="N203" s="277">
        <f>IF(N$89=0,0,N$89/NMM!N$10*1000)</f>
        <v>6.5841741066077075</v>
      </c>
      <c r="O203" s="277">
        <f>IF(O$89=0,0,O$89/NMM!O$10*1000)</f>
        <v>6.3671048714832565</v>
      </c>
      <c r="P203" s="277">
        <f>IF(P$89=0,0,P$89/NMM!P$10*1000)</f>
        <v>6.561394112512752</v>
      </c>
      <c r="Q203" s="277">
        <f>IF(Q$89=0,0,Q$89/NMM!Q$10*1000)</f>
        <v>6.5084062366079811</v>
      </c>
      <c r="R203" s="277">
        <f>IF(R$89=0,0,R$89/NMM!R$10*1000)</f>
        <v>6.1676077864640506</v>
      </c>
      <c r="S203" s="277">
        <f>IF(S$89=0,0,S$89/NMM!S$10*1000)</f>
        <v>6.8811598000608525</v>
      </c>
      <c r="T203" s="277">
        <f>IF(T$89=0,0,T$89/NMM!T$10*1000)</f>
        <v>6.413714812309153</v>
      </c>
      <c r="U203" s="277">
        <f>IF(U$89=0,0,U$89/NMM!U$10*1000)</f>
        <v>6.656582359842659</v>
      </c>
      <c r="V203" s="277">
        <f>IF(V$89=0,0,V$89/NMM!V$10*1000)</f>
        <v>7.0774348617012039</v>
      </c>
      <c r="W203" s="277">
        <f>IF(W$89=0,0,W$89/NMM!W$10*1000)</f>
        <v>7.3313453441005949</v>
      </c>
      <c r="X203" s="277">
        <f>IF(X$89=0,0,X$89/NMM!X$10*1000)</f>
        <v>6.699245401840658</v>
      </c>
      <c r="Y203" s="277">
        <f>IF(Y$89=0,0,Y$89/NMM!Y$10*1000)</f>
        <v>6.9013407600921033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212.38908299975009</v>
      </c>
      <c r="C205" s="320">
        <f t="shared" si="51"/>
        <v>205.19039755395247</v>
      </c>
      <c r="D205" s="320">
        <f t="shared" si="51"/>
        <v>210.95574764870571</v>
      </c>
      <c r="E205" s="320">
        <f t="shared" si="51"/>
        <v>193.94638973562732</v>
      </c>
      <c r="F205" s="320">
        <f t="shared" si="51"/>
        <v>196.887163506278</v>
      </c>
      <c r="G205" s="320">
        <f t="shared" si="51"/>
        <v>186.96307221006384</v>
      </c>
      <c r="H205" s="320">
        <f t="shared" si="51"/>
        <v>194.72087625088506</v>
      </c>
      <c r="I205" s="320">
        <f t="shared" si="51"/>
        <v>187.4965978886375</v>
      </c>
      <c r="J205" s="320">
        <f t="shared" si="51"/>
        <v>206.8899404590025</v>
      </c>
      <c r="K205" s="320">
        <f t="shared" si="51"/>
        <v>199.16228683911129</v>
      </c>
      <c r="L205" s="320">
        <f t="shared" si="51"/>
        <v>202.06352132252985</v>
      </c>
      <c r="M205" s="320">
        <f t="shared" si="51"/>
        <v>189.66883536672165</v>
      </c>
      <c r="N205" s="320">
        <f t="shared" si="51"/>
        <v>192.16470128875284</v>
      </c>
      <c r="O205" s="320">
        <f t="shared" si="51"/>
        <v>182.56445004338832</v>
      </c>
      <c r="P205" s="320">
        <f t="shared" si="51"/>
        <v>179.49048938727225</v>
      </c>
      <c r="Q205" s="320">
        <f t="shared" si="51"/>
        <v>177.19915935077569</v>
      </c>
      <c r="R205" s="320">
        <f t="shared" si="51"/>
        <v>190.89736702223422</v>
      </c>
      <c r="S205" s="320">
        <f t="shared" si="51"/>
        <v>205.37814926242561</v>
      </c>
      <c r="T205" s="320">
        <f t="shared" si="51"/>
        <v>192.05399843191157</v>
      </c>
      <c r="U205" s="320">
        <f t="shared" si="51"/>
        <v>200.891115174633</v>
      </c>
      <c r="V205" s="320">
        <f t="shared" si="51"/>
        <v>212.25450777711472</v>
      </c>
      <c r="W205" s="320">
        <f t="shared" si="51"/>
        <v>206.13139015539466</v>
      </c>
      <c r="X205" s="320">
        <f t="shared" si="51"/>
        <v>185.95824383024495</v>
      </c>
      <c r="Y205" s="320">
        <f t="shared" si="51"/>
        <v>208.37834152777847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1.8032060919215955</v>
      </c>
      <c r="C206" s="273">
        <f>IF(C$100=0,0,C$100/NMM!C$11*1000)</f>
        <v>1.7420884804777115</v>
      </c>
      <c r="D206" s="273">
        <f>IF(D$100=0,0,D$100/NMM!D$11*1000)</f>
        <v>1.7910369210760548</v>
      </c>
      <c r="E206" s="273">
        <f>IF(E$100=0,0,E$100/NMM!E$11*1000)</f>
        <v>1.6466256482583872</v>
      </c>
      <c r="F206" s="273">
        <f>IF(F$100=0,0,F$100/NMM!F$11*1000)</f>
        <v>1.6715931329489249</v>
      </c>
      <c r="G206" s="273">
        <f>IF(G$100=0,0,G$100/NMM!G$11*1000)</f>
        <v>1.5873365335529648</v>
      </c>
      <c r="H206" s="273">
        <f>IF(H$100=0,0,H$100/NMM!H$11*1000)</f>
        <v>1.6532011218315366</v>
      </c>
      <c r="I206" s="273">
        <f>IF(I$100=0,0,I$100/NMM!I$11*1000)</f>
        <v>1.5918662237808467</v>
      </c>
      <c r="J206" s="273">
        <f>IF(J$100=0,0,J$100/NMM!J$11*1000)</f>
        <v>1.7565177820044515</v>
      </c>
      <c r="K206" s="273">
        <f>IF(K$100=0,0,K$100/NMM!K$11*1000)</f>
        <v>1.690909174035754</v>
      </c>
      <c r="L206" s="273">
        <f>IF(L$100=0,0,L$100/NMM!L$11*1000)</f>
        <v>1.7155409659372582</v>
      </c>
      <c r="M206" s="273">
        <f>IF(M$100=0,0,M$100/NMM!M$11*1000)</f>
        <v>1.6103087529267703</v>
      </c>
      <c r="N206" s="273">
        <f>IF(N$100=0,0,N$100/NMM!N$11*1000)</f>
        <v>1.6314989222707335</v>
      </c>
      <c r="O206" s="273">
        <f>IF(O$100=0,0,O$100/NMM!O$11*1000)</f>
        <v>1.5499917596376289</v>
      </c>
      <c r="P206" s="273">
        <f>IF(P$100=0,0,P$100/NMM!P$11*1000)</f>
        <v>1.5238935040047838</v>
      </c>
      <c r="Q206" s="273">
        <f>IF(Q$100=0,0,Q$100/NMM!Q$11*1000)</f>
        <v>1.5044398662658032</v>
      </c>
      <c r="R206" s="273">
        <f>IF(R$100=0,0,R$100/NMM!R$11*1000)</f>
        <v>1.6207391184340385</v>
      </c>
      <c r="S206" s="273">
        <f>IF(S$100=0,0,S$100/NMM!S$11*1000)</f>
        <v>1.7436825126162878</v>
      </c>
      <c r="T206" s="273">
        <f>IF(T$100=0,0,T$100/NMM!T$11*1000)</f>
        <v>1.6305590431428354</v>
      </c>
      <c r="U206" s="273">
        <f>IF(U$100=0,0,U$100/NMM!U$11*1000)</f>
        <v>1.7055871120076107</v>
      </c>
      <c r="V206" s="273">
        <f>IF(V$100=0,0,V$100/NMM!V$11*1000)</f>
        <v>1.8020635338474</v>
      </c>
      <c r="W206" s="273">
        <f>IF(W$100=0,0,W$100/NMM!W$11*1000)</f>
        <v>1.7500776085770338</v>
      </c>
      <c r="X206" s="273">
        <f>IF(X$100=0,0,X$100/NMM!X$11*1000)</f>
        <v>1.578805432847207</v>
      </c>
      <c r="Y206" s="273">
        <f>IF(Y$100=0,0,Y$100/NMM!Y$11*1000)</f>
        <v>1.7691544666988233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2.0217355924027229</v>
      </c>
      <c r="C207" s="274">
        <f>IF(C$101=0,0,C$101/NMM!C$11*1000)</f>
        <v>1.9532111730741122</v>
      </c>
      <c r="D207" s="274">
        <f>IF(D$101=0,0,D$101/NMM!D$11*1000)</f>
        <v>2.00809164680012</v>
      </c>
      <c r="E207" s="274">
        <f>IF(E$101=0,0,E$101/NMM!E$11*1000)</f>
        <v>1.8461792555833574</v>
      </c>
      <c r="F207" s="274">
        <f>IF(F$101=0,0,F$101/NMM!F$11*1000)</f>
        <v>1.8741725352632408</v>
      </c>
      <c r="G207" s="274">
        <f>IF(G$101=0,0,G$101/NMM!G$11*1000)</f>
        <v>1.779704927452477</v>
      </c>
      <c r="H207" s="274">
        <f>IF(H$101=0,0,H$101/NMM!H$11*1000)</f>
        <v>1.8535516069852829</v>
      </c>
      <c r="I207" s="274">
        <f>IF(I$101=0,0,I$101/NMM!I$11*1000)</f>
        <v>1.784783568212007</v>
      </c>
      <c r="J207" s="274">
        <f>IF(J$101=0,0,J$101/NMM!J$11*1000)</f>
        <v>1.9693891532843686</v>
      </c>
      <c r="K207" s="274">
        <f>IF(K$101=0,0,K$101/NMM!K$11*1000)</f>
        <v>1.8958294761667291</v>
      </c>
      <c r="L207" s="274">
        <f>IF(L$101=0,0,L$101/NMM!L$11*1000)</f>
        <v>1.9234463806431674</v>
      </c>
      <c r="M207" s="274">
        <f>IF(M$101=0,0,M$101/NMM!M$11*1000)</f>
        <v>1.8054611367690792</v>
      </c>
      <c r="N207" s="274">
        <f>IF(N$101=0,0,N$101/NMM!N$11*1000)</f>
        <v>1.8292193304462518</v>
      </c>
      <c r="O207" s="274">
        <f>IF(O$101=0,0,O$101/NMM!O$11*1000)</f>
        <v>1.7378343620450538</v>
      </c>
      <c r="P207" s="274">
        <f>IF(P$101=0,0,P$101/NMM!P$11*1000)</f>
        <v>1.7085732739481745</v>
      </c>
      <c r="Q207" s="274">
        <f>IF(Q$101=0,0,Q$101/NMM!Q$11*1000)</f>
        <v>1.6867620611340619</v>
      </c>
      <c r="R207" s="274">
        <f>IF(R$101=0,0,R$101/NMM!R$11*1000)</f>
        <v>1.8171555522229128</v>
      </c>
      <c r="S207" s="274">
        <f>IF(S$101=0,0,S$101/NMM!S$11*1000)</f>
        <v>1.9549983850430777</v>
      </c>
      <c r="T207" s="274">
        <f>IF(T$101=0,0,T$101/NMM!T$11*1000)</f>
        <v>1.8281655479119421</v>
      </c>
      <c r="U207" s="274">
        <f>IF(U$101=0,0,U$101/NMM!U$11*1000)</f>
        <v>1.9122862249286847</v>
      </c>
      <c r="V207" s="274">
        <f>IF(V$101=0,0,V$101/NMM!V$11*1000)</f>
        <v>2.0204545683781614</v>
      </c>
      <c r="W207" s="274">
        <f>IF(W$101=0,0,W$101/NMM!W$11*1000)</f>
        <v>1.9621684989743655</v>
      </c>
      <c r="X207" s="274">
        <f>IF(X$101=0,0,X$101/NMM!X$11*1000)</f>
        <v>1.7701399475999389</v>
      </c>
      <c r="Y207" s="274">
        <f>IF(Y$101=0,0,Y$101/NMM!Y$11*1000)</f>
        <v>1.9835572704679987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3.1939732318051042</v>
      </c>
      <c r="C208" s="274">
        <f>IF(C$102=0,0,C$102/NMM!C$11*1000)</f>
        <v>3.3361490448394018</v>
      </c>
      <c r="D208" s="274">
        <f>IF(D$102=0,0,D$102/NMM!D$11*1000)</f>
        <v>3.355377429882477</v>
      </c>
      <c r="E208" s="274">
        <f>IF(E$102=0,0,E$102/NMM!E$11*1000)</f>
        <v>3.4329004599111919</v>
      </c>
      <c r="F208" s="274">
        <f>IF(F$102=0,0,F$102/NMM!F$11*1000)</f>
        <v>3.4082062064207239</v>
      </c>
      <c r="G208" s="274">
        <f>IF(G$102=0,0,G$102/NMM!G$11*1000)</f>
        <v>3.4657539231023979</v>
      </c>
      <c r="H208" s="274">
        <f>IF(H$102=0,0,H$102/NMM!H$11*1000)</f>
        <v>3.4892976125699842</v>
      </c>
      <c r="I208" s="274">
        <f>IF(I$102=0,0,I$102/NMM!I$11*1000)</f>
        <v>3.4488302297169238</v>
      </c>
      <c r="J208" s="274">
        <f>IF(J$102=0,0,J$102/NMM!J$11*1000)</f>
        <v>3.8042761174920581</v>
      </c>
      <c r="K208" s="274">
        <f>IF(K$102=0,0,K$102/NMM!K$11*1000)</f>
        <v>3.4662936586847284</v>
      </c>
      <c r="L208" s="274">
        <f>IF(L$102=0,0,L$102/NMM!L$11*1000)</f>
        <v>3.4307279881919679</v>
      </c>
      <c r="M208" s="274">
        <f>IF(M$102=0,0,M$102/NMM!M$11*1000)</f>
        <v>3.6130373171678283</v>
      </c>
      <c r="N208" s="274">
        <f>IF(N$102=0,0,N$102/NMM!N$11*1000)</f>
        <v>3.4184237664611348</v>
      </c>
      <c r="O208" s="274">
        <f>IF(O$102=0,0,O$102/NMM!O$11*1000)</f>
        <v>3.2295923116723757</v>
      </c>
      <c r="P208" s="274">
        <f>IF(P$102=0,0,P$102/NMM!P$11*1000)</f>
        <v>3.3558487551758303</v>
      </c>
      <c r="Q208" s="274">
        <f>IF(Q$102=0,0,Q$102/NMM!Q$11*1000)</f>
        <v>3.2612302248433473</v>
      </c>
      <c r="R208" s="274">
        <f>IF(R$102=0,0,R$102/NMM!R$11*1000)</f>
        <v>3.5144781857519476</v>
      </c>
      <c r="S208" s="274">
        <f>IF(S$102=0,0,S$102/NMM!S$11*1000)</f>
        <v>3.7810439741440116</v>
      </c>
      <c r="T208" s="274">
        <f>IF(T$102=0,0,T$102/NMM!T$11*1000)</f>
        <v>3.5955083744806715</v>
      </c>
      <c r="U208" s="274">
        <f>IF(U$102=0,0,U$102/NMM!U$11*1000)</f>
        <v>3.7848879689388339</v>
      </c>
      <c r="V208" s="274">
        <f>IF(V$102=0,0,V$102/NMM!V$11*1000)</f>
        <v>4.0047735908925537</v>
      </c>
      <c r="W208" s="274">
        <f>IF(W$102=0,0,W$102/NMM!W$11*1000)</f>
        <v>4.0590118623526958</v>
      </c>
      <c r="X208" s="274">
        <f>IF(X$102=0,0,X$102/NMM!X$11*1000)</f>
        <v>3.7770974033619278</v>
      </c>
      <c r="Y208" s="274">
        <f>IF(Y$102=0,0,Y$102/NMM!Y$11*1000)</f>
        <v>4.1533285699813156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1.6184449405049723</v>
      </c>
      <c r="C209" s="274">
        <f>IF(C$103=0,0,C$103/NMM!C$11*1000)</f>
        <v>1.5635895973136167</v>
      </c>
      <c r="D209" s="274">
        <f>IF(D$103=0,0,D$103/NMM!D$11*1000)</f>
        <v>1.6075226543207475</v>
      </c>
      <c r="E209" s="274">
        <f>IF(E$103=0,0,E$103/NMM!E$11*1000)</f>
        <v>1.477908133334646</v>
      </c>
      <c r="F209" s="274">
        <f>IF(F$103=0,0,F$103/NMM!F$11*1000)</f>
        <v>1.5003173850866041</v>
      </c>
      <c r="G209" s="274">
        <f>IF(G$103=0,0,G$103/NMM!G$11*1000)</f>
        <v>1.4246939343853997</v>
      </c>
      <c r="H209" s="274">
        <f>IF(H$103=0,0,H$103/NMM!H$11*1000)</f>
        <v>1.4838098669099502</v>
      </c>
      <c r="I209" s="274">
        <f>IF(I$103=0,0,I$103/NMM!I$11*1000)</f>
        <v>1.4287595008584795</v>
      </c>
      <c r="J209" s="274">
        <f>IF(J$103=0,0,J$103/NMM!J$11*1000)</f>
        <v>1.57654043535459</v>
      </c>
      <c r="K209" s="274">
        <f>IF(K$103=0,0,K$103/NMM!K$11*1000)</f>
        <v>1.5176542547365126</v>
      </c>
      <c r="L209" s="274">
        <f>IF(L$103=0,0,L$103/NMM!L$11*1000)</f>
        <v>1.5397622096492414</v>
      </c>
      <c r="M209" s="274">
        <f>IF(M$103=0,0,M$103/NMM!M$11*1000)</f>
        <v>1.4453123608560448</v>
      </c>
      <c r="N209" s="274">
        <f>IF(N$103=0,0,N$103/NMM!N$11*1000)</f>
        <v>1.4643313307435257</v>
      </c>
      <c r="O209" s="274">
        <f>IF(O$103=0,0,O$103/NMM!O$11*1000)</f>
        <v>1.3911756024163844</v>
      </c>
      <c r="P209" s="274">
        <f>IF(P$103=0,0,P$103/NMM!P$11*1000)</f>
        <v>1.3677514414321177</v>
      </c>
      <c r="Q209" s="274">
        <f>IF(Q$103=0,0,Q$103/NMM!Q$11*1000)</f>
        <v>1.3502910736382634</v>
      </c>
      <c r="R209" s="274">
        <f>IF(R$103=0,0,R$103/NMM!R$11*1000)</f>
        <v>1.4546740041859358</v>
      </c>
      <c r="S209" s="274">
        <f>IF(S$103=0,0,S$103/NMM!S$11*1000)</f>
        <v>1.5650203008040495</v>
      </c>
      <c r="T209" s="274">
        <f>IF(T$103=0,0,T$103/NMM!T$11*1000)</f>
        <v>1.4634877540575073</v>
      </c>
      <c r="U209" s="274">
        <f>IF(U$103=0,0,U$103/NMM!U$11*1000)</f>
        <v>1.5308282532905437</v>
      </c>
      <c r="V209" s="274">
        <f>IF(V$103=0,0,V$103/NMM!V$11*1000)</f>
        <v>1.6174194518807392</v>
      </c>
      <c r="W209" s="274">
        <f>IF(W$103=0,0,W$103/NMM!W$11*1000)</f>
        <v>1.5707601387227887</v>
      </c>
      <c r="X209" s="274">
        <f>IF(X$103=0,0,X$103/NMM!X$11*1000)</f>
        <v>1.4170369522822284</v>
      </c>
      <c r="Y209" s="274">
        <f>IF(Y$103=0,0,Y$103/NMM!Y$11*1000)</f>
        <v>1.5878823327117402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1.7121598593746725</v>
      </c>
      <c r="C210" s="275">
        <f>IF(C$104=0,0,C$104/NMM!C$11*1000)</f>
        <v>1.6463618943966012</v>
      </c>
      <c r="D210" s="275">
        <f>IF(D$104=0,0,D$104/NMM!D$11*1000)</f>
        <v>1.69925337759122</v>
      </c>
      <c r="E210" s="275">
        <f>IF(E$104=0,0,E$104/NMM!E$11*1000)</f>
        <v>1.5612231623362181</v>
      </c>
      <c r="F210" s="275">
        <f>IF(F$104=0,0,F$104/NMM!F$11*1000)</f>
        <v>1.5892722453988597</v>
      </c>
      <c r="G210" s="275">
        <f>IF(G$104=0,0,G$104/NMM!G$11*1000)</f>
        <v>1.5164648157054621</v>
      </c>
      <c r="H210" s="275">
        <f>IF(H$104=0,0,H$104/NMM!H$11*1000)</f>
        <v>1.5841218878000722</v>
      </c>
      <c r="I210" s="275">
        <f>IF(I$104=0,0,I$104/NMM!I$11*1000)</f>
        <v>1.5108481761800456</v>
      </c>
      <c r="J210" s="275">
        <f>IF(J$104=0,0,J$104/NMM!J$11*1000)</f>
        <v>1.6715959221669772</v>
      </c>
      <c r="K210" s="275">
        <f>IF(K$104=0,0,K$104/NMM!K$11*1000)</f>
        <v>1.6204269129076001</v>
      </c>
      <c r="L210" s="275">
        <f>IF(L$104=0,0,L$104/NMM!L$11*1000)</f>
        <v>1.6610012403569807</v>
      </c>
      <c r="M210" s="275">
        <f>IF(M$104=0,0,M$104/NMM!M$11*1000)</f>
        <v>1.5970399384849918</v>
      </c>
      <c r="N210" s="275">
        <f>IF(N$104=0,0,N$104/NMM!N$11*1000)</f>
        <v>1.6284763635671182</v>
      </c>
      <c r="O210" s="275">
        <f>IF(O$104=0,0,O$104/NMM!O$11*1000)</f>
        <v>1.5744560043938489</v>
      </c>
      <c r="P210" s="275">
        <f>IF(P$104=0,0,P$104/NMM!P$11*1000)</f>
        <v>1.5759454786919067</v>
      </c>
      <c r="Q210" s="275">
        <f>IF(Q$104=0,0,Q$104/NMM!Q$11*1000)</f>
        <v>1.5777788582896219</v>
      </c>
      <c r="R210" s="275">
        <f>IF(R$104=0,0,R$104/NMM!R$11*1000)</f>
        <v>1.7414528086084597</v>
      </c>
      <c r="S210" s="275">
        <f>IF(S$104=0,0,S$104/NMM!S$11*1000)</f>
        <v>1.8961625249662457</v>
      </c>
      <c r="T210" s="275">
        <f>IF(T$104=0,0,T$104/NMM!T$11*1000)</f>
        <v>1.8302784992710515</v>
      </c>
      <c r="U210" s="275">
        <f>IF(U$104=0,0,U$104/NMM!U$11*1000)</f>
        <v>1.9739851552766858</v>
      </c>
      <c r="V210" s="275">
        <f>IF(V$104=0,0,V$104/NMM!V$11*1000)</f>
        <v>2.1721279607097994</v>
      </c>
      <c r="W210" s="275">
        <f>IF(W$104=0,0,W$104/NMM!W$11*1000)</f>
        <v>2.1632325828250467</v>
      </c>
      <c r="X210" s="275">
        <f>IF(X$104=0,0,X$104/NMM!X$11*1000)</f>
        <v>2.258360839879098</v>
      </c>
      <c r="Y210" s="275">
        <f>IF(Y$104=0,0,Y$104/NMM!Y$11*1000)</f>
        <v>2.881698380745509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161.18136234465129</v>
      </c>
      <c r="C211" s="276">
        <f>IF(C$110=0,0,C$110/NMM!C$11*1000)</f>
        <v>153.51328520475158</v>
      </c>
      <c r="D211" s="276">
        <f>IF(D$110=0,0,D$110/NMM!D$11*1000)</f>
        <v>158.47868991406165</v>
      </c>
      <c r="E211" s="276">
        <f>IF(E$110=0,0,E$110/NMM!E$11*1000)</f>
        <v>142.62685257856941</v>
      </c>
      <c r="F211" s="276">
        <f>IF(F$110=0,0,F$110/NMM!F$11*1000)</f>
        <v>145.46337941437591</v>
      </c>
      <c r="G211" s="276">
        <f>IF(G$110=0,0,G$110/NMM!G$11*1000)</f>
        <v>136.09871041041595</v>
      </c>
      <c r="H211" s="276">
        <f>IF(H$110=0,0,H$110/NMM!H$11*1000)</f>
        <v>142.80393787563671</v>
      </c>
      <c r="I211" s="276">
        <f>IF(I$110=0,0,I$110/NMM!I$11*1000)</f>
        <v>136.73312258294678</v>
      </c>
      <c r="J211" s="276">
        <f>IF(J$110=0,0,J$110/NMM!J$11*1000)</f>
        <v>150.88299524681946</v>
      </c>
      <c r="K211" s="276">
        <f>IF(K$110=0,0,K$110/NMM!K$11*1000)</f>
        <v>146.96725221968447</v>
      </c>
      <c r="L211" s="276">
        <f>IF(L$110=0,0,L$110/NMM!L$11*1000)</f>
        <v>149.85270008276422</v>
      </c>
      <c r="M211" s="276">
        <f>IF(M$110=0,0,M$110/NMM!M$11*1000)</f>
        <v>137.15628705942291</v>
      </c>
      <c r="N211" s="276">
        <f>IF(N$110=0,0,N$110/NMM!N$11*1000)</f>
        <v>141.09061644867759</v>
      </c>
      <c r="O211" s="276">
        <f>IF(O$110=0,0,O$110/NMM!O$11*1000)</f>
        <v>134.17618584309366</v>
      </c>
      <c r="P211" s="276">
        <f>IF(P$110=0,0,P$110/NMM!P$11*1000)</f>
        <v>130.29549358073314</v>
      </c>
      <c r="Q211" s="276">
        <f>IF(Q$110=0,0,Q$110/NMM!Q$11*1000)</f>
        <v>129.06930244806438</v>
      </c>
      <c r="R211" s="276">
        <f>IF(R$110=0,0,R$110/NMM!R$11*1000)</f>
        <v>138.99830617567486</v>
      </c>
      <c r="S211" s="276">
        <f>IF(S$110=0,0,S$110/NMM!S$11*1000)</f>
        <v>149.5216123104199</v>
      </c>
      <c r="T211" s="276">
        <f>IF(T$110=0,0,T$110/NMM!T$11*1000)</f>
        <v>139.24057247024305</v>
      </c>
      <c r="U211" s="276">
        <f>IF(U$110=0,0,U$110/NMM!U$11*1000)</f>
        <v>145.38120334994446</v>
      </c>
      <c r="V211" s="276">
        <f>IF(V$110=0,0,V$110/NMM!V$11*1000)</f>
        <v>153.47369275993051</v>
      </c>
      <c r="W211" s="276">
        <f>IF(W$110=0,0,W$110/NMM!W$11*1000)</f>
        <v>147.49702454683333</v>
      </c>
      <c r="X211" s="276">
        <f>IF(X$110=0,0,X$110/NMM!X$11*1000)</f>
        <v>131.76030238188071</v>
      </c>
      <c r="Y211" s="276">
        <f>IF(Y$110=0,0,Y$110/NMM!Y$11*1000)</f>
        <v>148.02126525981717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13.151505786840232</v>
      </c>
      <c r="C212" s="276">
        <f>IF(C$118=0,0,C$118/NMM!C$11*1000)</f>
        <v>13.736928986148794</v>
      </c>
      <c r="D212" s="276">
        <f>IF(D$118=0,0,D$118/NMM!D$11*1000)</f>
        <v>13.816103794080009</v>
      </c>
      <c r="E212" s="276">
        <f>IF(E$118=0,0,E$118/NMM!E$11*1000)</f>
        <v>14.135312661544384</v>
      </c>
      <c r="F212" s="276">
        <f>IF(F$118=0,0,F$118/NMM!F$11*1000)</f>
        <v>14.033631590943154</v>
      </c>
      <c r="G212" s="276">
        <f>IF(G$118=0,0,G$118/NMM!G$11*1000)</f>
        <v>14.270590098115973</v>
      </c>
      <c r="H212" s="276">
        <f>IF(H$118=0,0,H$118/NMM!H$11*1000)</f>
        <v>14.367533605717485</v>
      </c>
      <c r="I212" s="276">
        <f>IF(I$118=0,0,I$118/NMM!I$11*1000)</f>
        <v>14.200905089714077</v>
      </c>
      <c r="J212" s="276">
        <f>IF(J$118=0,0,J$118/NMM!J$11*1000)</f>
        <v>15.664489256116541</v>
      </c>
      <c r="K212" s="276">
        <f>IF(K$118=0,0,K$118/NMM!K$11*1000)</f>
        <v>14.272812513621432</v>
      </c>
      <c r="L212" s="276">
        <f>IF(L$118=0,0,L$118/NMM!L$11*1000)</f>
        <v>14.126367290899875</v>
      </c>
      <c r="M212" s="276">
        <f>IF(M$118=0,0,M$118/NMM!M$11*1000)</f>
        <v>14.877044275649039</v>
      </c>
      <c r="N212" s="276">
        <f>IF(N$118=0,0,N$118/NMM!N$11*1000)</f>
        <v>14.075703421308155</v>
      </c>
      <c r="O212" s="276">
        <f>IF(O$118=0,0,O$118/NMM!O$11*1000)</f>
        <v>13.298170928029149</v>
      </c>
      <c r="P212" s="276">
        <f>IF(P$118=0,0,P$118/NMM!P$11*1000)</f>
        <v>13.818044523345138</v>
      </c>
      <c r="Q212" s="276">
        <f>IF(Q$118=0,0,Q$118/NMM!Q$11*1000)</f>
        <v>13.428443215225631</v>
      </c>
      <c r="R212" s="276">
        <f>IF(R$118=0,0,R$118/NMM!R$11*1000)</f>
        <v>14.471217146525177</v>
      </c>
      <c r="S212" s="276">
        <f>IF(S$118=0,0,S$118/NMM!S$11*1000)</f>
        <v>15.56882857097365</v>
      </c>
      <c r="T212" s="276">
        <f>IF(T$118=0,0,T$118/NMM!T$11*1000)</f>
        <v>14.804867092417911</v>
      </c>
      <c r="U212" s="276">
        <f>IF(U$118=0,0,U$118/NMM!U$11*1000)</f>
        <v>15.584656605875526</v>
      </c>
      <c r="V212" s="276">
        <f>IF(V$118=0,0,V$118/NMM!V$11*1000)</f>
        <v>16.490057753502853</v>
      </c>
      <c r="W212" s="276">
        <f>IF(W$118=0,0,W$118/NMM!W$11*1000)</f>
        <v>16.713389287365828</v>
      </c>
      <c r="X212" s="276">
        <f>IF(X$118=0,0,X$118/NMM!X$11*1000)</f>
        <v>15.552578169134987</v>
      </c>
      <c r="Y212" s="276">
        <f>IF(Y$118=0,0,Y$118/NMM!Y$11*1000)</f>
        <v>17.101747810168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15.971505373222818</v>
      </c>
      <c r="C213" s="276">
        <f>IF(C$119=0,0,C$119/NMM!C$11*1000)</f>
        <v>15.441215769925551</v>
      </c>
      <c r="D213" s="276">
        <f>IF(D$119=0,0,D$119/NMM!D$11*1000)</f>
        <v>15.871456217714286</v>
      </c>
      <c r="E213" s="276">
        <f>IF(E$119=0,0,E$119/NMM!E$11*1000)</f>
        <v>14.606339615019291</v>
      </c>
      <c r="F213" s="276">
        <f>IF(F$119=0,0,F$119/NMM!F$11*1000)</f>
        <v>14.824273576229769</v>
      </c>
      <c r="G213" s="276">
        <f>IF(G$119=0,0,G$119/NMM!G$11*1000)</f>
        <v>14.08606024901434</v>
      </c>
      <c r="H213" s="276">
        <f>IF(H$119=0,0,H$119/NMM!H$11*1000)</f>
        <v>14.665161917563033</v>
      </c>
      <c r="I213" s="276">
        <f>IF(I$119=0,0,I$119/NMM!I$11*1000)</f>
        <v>14.125905667944989</v>
      </c>
      <c r="J213" s="276">
        <f>IF(J$119=0,0,J$119/NMM!J$11*1000)</f>
        <v>15.586592286460013</v>
      </c>
      <c r="K213" s="276">
        <f>IF(K$119=0,0,K$119/NMM!K$11*1000)</f>
        <v>14.995368232504148</v>
      </c>
      <c r="L213" s="276">
        <f>IF(L$119=0,0,L$119/NMM!L$11*1000)</f>
        <v>15.20890896605338</v>
      </c>
      <c r="M213" s="276">
        <f>IF(M$119=0,0,M$119/NMM!M$11*1000)</f>
        <v>14.289443479481232</v>
      </c>
      <c r="N213" s="276">
        <f>IF(N$119=0,0,N$119/NMM!N$11*1000)</f>
        <v>14.466573267803353</v>
      </c>
      <c r="O213" s="276">
        <f>IF(O$119=0,0,O$119/NMM!O$11*1000)</f>
        <v>13.740983019397259</v>
      </c>
      <c r="P213" s="276">
        <f>IF(P$119=0,0,P$119/NMM!P$11*1000)</f>
        <v>13.514991409110094</v>
      </c>
      <c r="Q213" s="276">
        <f>IF(Q$119=0,0,Q$119/NMM!Q$11*1000)</f>
        <v>13.338608426651676</v>
      </c>
      <c r="R213" s="276">
        <f>IF(R$119=0,0,R$119/NMM!R$11*1000)</f>
        <v>14.366565653931474</v>
      </c>
      <c r="S213" s="276">
        <f>IF(S$119=0,0,S$119/NMM!S$11*1000)</f>
        <v>15.454615189358842</v>
      </c>
      <c r="T213" s="276">
        <f>IF(T$119=0,0,T$119/NMM!T$11*1000)</f>
        <v>14.450062860229039</v>
      </c>
      <c r="U213" s="276">
        <f>IF(U$119=0,0,U$119/NMM!U$11*1000)</f>
        <v>15.111371532974045</v>
      </c>
      <c r="V213" s="276">
        <f>IF(V$119=0,0,V$119/NMM!V$11*1000)</f>
        <v>15.959712777923976</v>
      </c>
      <c r="W213" s="276">
        <f>IF(W$119=0,0,W$119/NMM!W$11*1000)</f>
        <v>15.502239804094033</v>
      </c>
      <c r="X213" s="276">
        <f>IF(X$119=0,0,X$119/NMM!X$11*1000)</f>
        <v>13.96623756772304</v>
      </c>
      <c r="Y213" s="276">
        <f>IF(Y$119=0,0,Y$119/NMM!Y$11*1000)</f>
        <v>15.619686314268741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11.735189779026683</v>
      </c>
      <c r="C214" s="277">
        <f>IF(C$127=0,0,C$127/NMM!C$11*1000)</f>
        <v>12.257567403025103</v>
      </c>
      <c r="D214" s="277">
        <f>IF(D$127=0,0,D$127/NMM!D$11*1000)</f>
        <v>12.328215693179109</v>
      </c>
      <c r="E214" s="277">
        <f>IF(E$127=0,0,E$127/NMM!E$11*1000)</f>
        <v>12.613048221070402</v>
      </c>
      <c r="F214" s="277">
        <f>IF(F$127=0,0,F$127/NMM!F$11*1000)</f>
        <v>12.522317419610843</v>
      </c>
      <c r="G214" s="277">
        <f>IF(G$127=0,0,G$127/NMM!G$11*1000)</f>
        <v>12.733757318318894</v>
      </c>
      <c r="H214" s="277">
        <f>IF(H$127=0,0,H$127/NMM!H$11*1000)</f>
        <v>12.820260755871011</v>
      </c>
      <c r="I214" s="277">
        <f>IF(I$127=0,0,I$127/NMM!I$11*1000)</f>
        <v>12.671576849283353</v>
      </c>
      <c r="J214" s="277">
        <f>IF(J$127=0,0,J$127/NMM!J$11*1000)</f>
        <v>13.977544259304013</v>
      </c>
      <c r="K214" s="277">
        <f>IF(K$127=0,0,K$127/NMM!K$11*1000)</f>
        <v>12.735740396769918</v>
      </c>
      <c r="L214" s="277">
        <f>IF(L$127=0,0,L$127/NMM!L$11*1000)</f>
        <v>12.605066198033761</v>
      </c>
      <c r="M214" s="277">
        <f>IF(M$127=0,0,M$127/NMM!M$11*1000)</f>
        <v>13.274901045963771</v>
      </c>
      <c r="N214" s="277">
        <f>IF(N$127=0,0,N$127/NMM!N$11*1000)</f>
        <v>12.559858437474992</v>
      </c>
      <c r="O214" s="277">
        <f>IF(O$127=0,0,O$127/NMM!O$11*1000)</f>
        <v>11.866060212702958</v>
      </c>
      <c r="P214" s="277">
        <f>IF(P$127=0,0,P$127/NMM!P$11*1000)</f>
        <v>12.329947420831068</v>
      </c>
      <c r="Q214" s="277">
        <f>IF(Q$127=0,0,Q$127/NMM!Q$11*1000)</f>
        <v>11.98230317666289</v>
      </c>
      <c r="R214" s="277">
        <f>IF(R$127=0,0,R$127/NMM!R$11*1000)</f>
        <v>12.912778376899412</v>
      </c>
      <c r="S214" s="277">
        <f>IF(S$127=0,0,S$127/NMM!S$11*1000)</f>
        <v>13.892185494099586</v>
      </c>
      <c r="T214" s="277">
        <f>IF(T$127=0,0,T$127/NMM!T$11*1000)</f>
        <v>13.210496790157539</v>
      </c>
      <c r="U214" s="277">
        <f>IF(U$127=0,0,U$127/NMM!U$11*1000)</f>
        <v>13.906308971396651</v>
      </c>
      <c r="V214" s="277">
        <f>IF(V$127=0,0,V$127/NMM!V$11*1000)</f>
        <v>14.714205380048726</v>
      </c>
      <c r="W214" s="277">
        <f>IF(W$127=0,0,W$127/NMM!W$11*1000)</f>
        <v>14.913485825649522</v>
      </c>
      <c r="X214" s="277">
        <f>IF(X$127=0,0,X$127/NMM!X$11*1000)</f>
        <v>13.877685135535854</v>
      </c>
      <c r="Y214" s="277">
        <f>IF(Y$127=0,0,Y$127/NMM!Y$11*1000)</f>
        <v>15.260021122919158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CZ: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156.0161991793255</v>
      </c>
      <c r="C5" s="223">
        <v>134.50592154657329</v>
      </c>
      <c r="D5" s="223">
        <v>131.72590164813849</v>
      </c>
      <c r="E5" s="223">
        <v>136.30448764917551</v>
      </c>
      <c r="F5" s="223">
        <v>160.77282315607371</v>
      </c>
      <c r="G5" s="223">
        <v>162.9809853187208</v>
      </c>
      <c r="H5" s="223">
        <v>174.03133578507669</v>
      </c>
      <c r="I5" s="223">
        <v>182.9124976541739</v>
      </c>
      <c r="J5" s="223">
        <v>195.53651671696909</v>
      </c>
      <c r="K5" s="223">
        <v>135.8222634495279</v>
      </c>
      <c r="L5" s="223">
        <v>135.86339061829401</v>
      </c>
      <c r="M5" s="223">
        <v>151.30525852162111</v>
      </c>
      <c r="N5" s="223">
        <v>131.47701711807821</v>
      </c>
      <c r="O5" s="223">
        <v>119.2908889163262</v>
      </c>
      <c r="P5" s="223">
        <v>138.54371112540909</v>
      </c>
      <c r="Q5" s="223">
        <v>142.1685428672715</v>
      </c>
      <c r="R5" s="223">
        <v>159.26156650413429</v>
      </c>
      <c r="S5" s="223">
        <v>181.64457599913939</v>
      </c>
      <c r="T5" s="223">
        <v>185.71881981470051</v>
      </c>
      <c r="U5" s="223">
        <v>200.9450258832793</v>
      </c>
      <c r="V5" s="223">
        <v>211.7079720375589</v>
      </c>
      <c r="W5" s="223">
        <v>225.2296910463414</v>
      </c>
      <c r="X5" s="223">
        <v>194.3443018391321</v>
      </c>
      <c r="Y5" s="223">
        <v>178.72473095980169</v>
      </c>
      <c r="DA5" s="89" t="s">
        <v>1579</v>
      </c>
    </row>
    <row r="6" spans="1:105" ht="12" customHeight="1" x14ac:dyDescent="0.25">
      <c r="A6" s="55" t="s">
        <v>91</v>
      </c>
      <c r="B6" s="259">
        <v>0.66317358868825138</v>
      </c>
      <c r="C6" s="259">
        <v>0.56885100549860956</v>
      </c>
      <c r="D6" s="259">
        <v>0.55586431254699464</v>
      </c>
      <c r="E6" s="259">
        <v>0.57212129119519906</v>
      </c>
      <c r="F6" s="259">
        <v>0.67823859901277084</v>
      </c>
      <c r="G6" s="259">
        <v>0.68826307135022524</v>
      </c>
      <c r="H6" s="259">
        <v>0.73187868119303989</v>
      </c>
      <c r="I6" s="259">
        <v>0.77329463531408971</v>
      </c>
      <c r="J6" s="259">
        <v>0.82998964206309467</v>
      </c>
      <c r="K6" s="259">
        <v>0.58142633843853686</v>
      </c>
      <c r="L6" s="259">
        <v>0.58009261009034718</v>
      </c>
      <c r="M6" s="259">
        <v>0.64524214505231481</v>
      </c>
      <c r="N6" s="259">
        <v>0.56306445714478015</v>
      </c>
      <c r="O6" s="259">
        <v>0.51013770228852329</v>
      </c>
      <c r="P6" s="259">
        <v>0.59327696748503056</v>
      </c>
      <c r="Q6" s="259">
        <v>0.60987843437706513</v>
      </c>
      <c r="R6" s="259">
        <v>0.68413261510002443</v>
      </c>
      <c r="S6" s="259">
        <v>0.77935226867892371</v>
      </c>
      <c r="T6" s="259">
        <v>0.79994883167208364</v>
      </c>
      <c r="U6" s="259">
        <v>0.8507783009620884</v>
      </c>
      <c r="V6" s="259">
        <v>0.9108452029129166</v>
      </c>
      <c r="W6" s="259">
        <v>0.9668574397791575</v>
      </c>
      <c r="X6" s="259">
        <v>0.83353943536335606</v>
      </c>
      <c r="Y6" s="259">
        <v>0.76389550741553447</v>
      </c>
      <c r="DA6" s="67" t="s">
        <v>1580</v>
      </c>
    </row>
    <row r="7" spans="1:105" ht="12" customHeight="1" x14ac:dyDescent="0.25">
      <c r="A7" s="173" t="s">
        <v>92</v>
      </c>
      <c r="B7" s="224">
        <v>6.8688696731290438E-2</v>
      </c>
      <c r="C7" s="224">
        <v>5.8919165160468398E-2</v>
      </c>
      <c r="D7" s="224">
        <v>5.7574058797803557E-2</v>
      </c>
      <c r="E7" s="224">
        <v>5.9257887429070857E-2</v>
      </c>
      <c r="F7" s="224">
        <v>7.0249066358617579E-2</v>
      </c>
      <c r="G7" s="224">
        <v>7.1287358522273525E-2</v>
      </c>
      <c r="H7" s="224">
        <v>7.5804877688212008E-2</v>
      </c>
      <c r="I7" s="224">
        <v>8.0094565879933924E-2</v>
      </c>
      <c r="J7" s="224">
        <v>8.5966793289447882E-2</v>
      </c>
      <c r="K7" s="224">
        <v>6.0221664604564538E-2</v>
      </c>
      <c r="L7" s="224">
        <v>6.0083522700855818E-2</v>
      </c>
      <c r="M7" s="224">
        <v>6.6831434145940311E-2</v>
      </c>
      <c r="N7" s="224">
        <v>5.831981911928584E-2</v>
      </c>
      <c r="O7" s="224">
        <v>5.2837891196788667E-2</v>
      </c>
      <c r="P7" s="224">
        <v>6.144910230494055E-2</v>
      </c>
      <c r="Q7" s="224">
        <v>6.3168611561780982E-2</v>
      </c>
      <c r="R7" s="224">
        <v>7.0859543450064316E-2</v>
      </c>
      <c r="S7" s="224">
        <v>8.0721989752361459E-2</v>
      </c>
      <c r="T7" s="224">
        <v>8.2855294053490833E-2</v>
      </c>
      <c r="U7" s="224">
        <v>8.9684970836558991E-2</v>
      </c>
      <c r="V7" s="224">
        <v>9.4341468024666558E-2</v>
      </c>
      <c r="W7" s="224">
        <v>0.1001429770367437</v>
      </c>
      <c r="X7" s="224">
        <v>8.6334465765582999E-2</v>
      </c>
      <c r="Y7" s="224">
        <v>7.9274237621076285E-2</v>
      </c>
      <c r="DA7" s="177" t="s">
        <v>1581</v>
      </c>
    </row>
    <row r="8" spans="1:105" ht="12" customHeight="1" x14ac:dyDescent="0.25">
      <c r="A8" s="173" t="s">
        <v>93</v>
      </c>
      <c r="B8" s="224">
        <v>1.3674189775393391</v>
      </c>
      <c r="C8" s="224">
        <v>1.2759558338595209</v>
      </c>
      <c r="D8" s="224">
        <v>1.214633709108097</v>
      </c>
      <c r="E8" s="224">
        <v>1.4262829753716131</v>
      </c>
      <c r="F8" s="224">
        <v>1.6272380483710289</v>
      </c>
      <c r="G8" s="224">
        <v>1.7973679398551199</v>
      </c>
      <c r="H8" s="224">
        <v>1.8078933120216889</v>
      </c>
      <c r="I8" s="224">
        <v>1.999777086798693</v>
      </c>
      <c r="J8" s="224">
        <v>2.1626537120140319</v>
      </c>
      <c r="K8" s="224">
        <v>1.3820671801715061</v>
      </c>
      <c r="L8" s="224">
        <v>1.336752084783154</v>
      </c>
      <c r="M8" s="224">
        <v>1.7444482222172051</v>
      </c>
      <c r="N8" s="224">
        <v>1.374010605996653</v>
      </c>
      <c r="O8" s="224">
        <v>1.235249878489288</v>
      </c>
      <c r="P8" s="224">
        <v>1.5335366142627429</v>
      </c>
      <c r="Q8" s="224">
        <v>1.5332278555810199</v>
      </c>
      <c r="R8" s="224">
        <v>1.715639665003116</v>
      </c>
      <c r="S8" s="224">
        <v>1.965720341174868</v>
      </c>
      <c r="T8" s="224">
        <v>2.0356584626469938</v>
      </c>
      <c r="U8" s="224">
        <v>2.202923008404118</v>
      </c>
      <c r="V8" s="224">
        <v>2.3600075766076292</v>
      </c>
      <c r="W8" s="224">
        <v>2.660579173277926</v>
      </c>
      <c r="X8" s="224">
        <v>2.3716125067384408</v>
      </c>
      <c r="Y8" s="224">
        <v>2.1109537260539391</v>
      </c>
      <c r="DA8" s="177" t="s">
        <v>1582</v>
      </c>
    </row>
    <row r="9" spans="1:105" ht="12" customHeight="1" x14ac:dyDescent="0.25">
      <c r="A9" s="173" t="s">
        <v>94</v>
      </c>
      <c r="B9" s="224">
        <v>0.1307831703214527</v>
      </c>
      <c r="C9" s="224">
        <v>0.11218199760760821</v>
      </c>
      <c r="D9" s="224">
        <v>0.109620917213012</v>
      </c>
      <c r="E9" s="224">
        <v>0.11282692427319339</v>
      </c>
      <c r="F9" s="224">
        <v>0.13375411163270609</v>
      </c>
      <c r="G9" s="224">
        <v>0.13573101827593539</v>
      </c>
      <c r="H9" s="224">
        <v>0.1443323676481709</v>
      </c>
      <c r="I9" s="224">
        <v>0.15249992720456471</v>
      </c>
      <c r="J9" s="224">
        <v>0.16368063893751739</v>
      </c>
      <c r="K9" s="224">
        <v>0.11466195449639879</v>
      </c>
      <c r="L9" s="224">
        <v>0.1143989325294522</v>
      </c>
      <c r="M9" s="224">
        <v>0.12724694528603361</v>
      </c>
      <c r="N9" s="224">
        <v>0.1110408436897793</v>
      </c>
      <c r="O9" s="224">
        <v>0.10060326156498579</v>
      </c>
      <c r="P9" s="224">
        <v>0.1169989939434455</v>
      </c>
      <c r="Q9" s="224">
        <v>0.1202729368584845</v>
      </c>
      <c r="R9" s="224">
        <v>0.1349164590526952</v>
      </c>
      <c r="S9" s="224">
        <v>0.1536945412688327</v>
      </c>
      <c r="T9" s="224">
        <v>0.1577563492960477</v>
      </c>
      <c r="U9" s="224">
        <v>0.1707600431272859</v>
      </c>
      <c r="V9" s="224">
        <v>0.17962600643469889</v>
      </c>
      <c r="W9" s="224">
        <v>0.19067207045038559</v>
      </c>
      <c r="X9" s="224">
        <v>0.16438068675261849</v>
      </c>
      <c r="Y9" s="224">
        <v>0.15093802349255561</v>
      </c>
      <c r="DA9" s="177" t="s">
        <v>1583</v>
      </c>
    </row>
    <row r="10" spans="1:105" ht="12" customHeight="1" x14ac:dyDescent="0.25">
      <c r="A10" s="56" t="s">
        <v>95</v>
      </c>
      <c r="B10" s="260">
        <v>0.80042825627338976</v>
      </c>
      <c r="C10" s="260">
        <v>0.69642774787017514</v>
      </c>
      <c r="D10" s="260">
        <v>0.67788222282834454</v>
      </c>
      <c r="E10" s="260">
        <v>0.72739696118581687</v>
      </c>
      <c r="F10" s="260">
        <v>0.8507846993992888</v>
      </c>
      <c r="G10" s="260">
        <v>0.89376613583726683</v>
      </c>
      <c r="H10" s="260">
        <v>0.93054366360511043</v>
      </c>
      <c r="I10" s="260">
        <v>0.99282439958418933</v>
      </c>
      <c r="J10" s="260">
        <v>1.077116268511743</v>
      </c>
      <c r="K10" s="260">
        <v>0.73143893663305204</v>
      </c>
      <c r="L10" s="260">
        <v>0.73424336177771854</v>
      </c>
      <c r="M10" s="260">
        <v>0.90206307495001248</v>
      </c>
      <c r="N10" s="260">
        <v>0.76420716807562772</v>
      </c>
      <c r="O10" s="260">
        <v>0.70744026913013958</v>
      </c>
      <c r="P10" s="260">
        <v>0.85936968021817228</v>
      </c>
      <c r="Q10" s="260">
        <v>0.8896137375967772</v>
      </c>
      <c r="R10" s="260">
        <v>1.0309698225332571</v>
      </c>
      <c r="S10" s="260">
        <v>1.203008093355157</v>
      </c>
      <c r="T10" s="260">
        <v>1.2852640035809459</v>
      </c>
      <c r="U10" s="260">
        <v>1.470532966711142</v>
      </c>
      <c r="V10" s="260">
        <v>1.6285421658454911</v>
      </c>
      <c r="W10" s="260">
        <v>1.823875472150319</v>
      </c>
      <c r="X10" s="260">
        <v>1.899941573674097</v>
      </c>
      <c r="Y10" s="260">
        <v>2.0194719489840751</v>
      </c>
      <c r="DA10" s="68" t="s">
        <v>1584</v>
      </c>
    </row>
    <row r="11" spans="1:105" ht="12" customHeight="1" x14ac:dyDescent="0.25">
      <c r="A11" s="37" t="s">
        <v>159</v>
      </c>
      <c r="B11" s="226">
        <v>1.5103513535780251E-2</v>
      </c>
      <c r="C11" s="226">
        <v>1.114287785519576E-2</v>
      </c>
      <c r="D11" s="226">
        <v>1.323350457442329E-2</v>
      </c>
      <c r="E11" s="226">
        <v>3.4152732648246292E-3</v>
      </c>
      <c r="F11" s="226">
        <v>4.0157735112466633E-3</v>
      </c>
      <c r="G11" s="226">
        <v>3.9483978491326498E-3</v>
      </c>
      <c r="H11" s="226">
        <v>1.7225776670463969E-3</v>
      </c>
      <c r="I11" s="226">
        <v>8.9431971602618222E-4</v>
      </c>
      <c r="J11" s="226">
        <v>9.5320039217495686E-4</v>
      </c>
      <c r="K11" s="226">
        <v>1.7982627810883059E-3</v>
      </c>
      <c r="L11" s="226">
        <v>8.2099074103412551E-4</v>
      </c>
      <c r="M11" s="226">
        <v>9.0726248570138833E-4</v>
      </c>
      <c r="N11" s="226">
        <v>0</v>
      </c>
      <c r="O11" s="226">
        <v>0</v>
      </c>
      <c r="P11" s="226">
        <v>0</v>
      </c>
      <c r="Q11" s="226">
        <v>1.5218101485927451E-3</v>
      </c>
      <c r="R11" s="226">
        <v>4.7662178068360889E-3</v>
      </c>
      <c r="S11" s="226">
        <v>0</v>
      </c>
      <c r="T11" s="226">
        <v>0</v>
      </c>
      <c r="U11" s="226">
        <v>0</v>
      </c>
      <c r="V11" s="226">
        <v>9.6617246828572319E-4</v>
      </c>
      <c r="W11" s="226">
        <v>9.7184374507850466E-4</v>
      </c>
      <c r="X11" s="226">
        <v>7.4244366150362832E-4</v>
      </c>
      <c r="Y11" s="226">
        <v>0</v>
      </c>
      <c r="DA11" s="69" t="s">
        <v>1585</v>
      </c>
    </row>
    <row r="12" spans="1:105" ht="12" customHeight="1" x14ac:dyDescent="0.25">
      <c r="A12" s="37" t="s">
        <v>35</v>
      </c>
      <c r="B12" s="226">
        <v>0.61268531342193944</v>
      </c>
      <c r="C12" s="226">
        <v>0.49401152941395249</v>
      </c>
      <c r="D12" s="226">
        <v>0.49095814446239688</v>
      </c>
      <c r="E12" s="226">
        <v>0.4850473985433284</v>
      </c>
      <c r="F12" s="226">
        <v>0.5705609391980383</v>
      </c>
      <c r="G12" s="226">
        <v>0.54568674324896105</v>
      </c>
      <c r="H12" s="226">
        <v>0.58774736294443175</v>
      </c>
      <c r="I12" s="226">
        <v>0.61498094180813945</v>
      </c>
      <c r="J12" s="226">
        <v>0.67165924307905778</v>
      </c>
      <c r="K12" s="226">
        <v>0.46637758350616632</v>
      </c>
      <c r="L12" s="226">
        <v>0.47238166555530342</v>
      </c>
      <c r="M12" s="226">
        <v>0.46855638112805909</v>
      </c>
      <c r="N12" s="226">
        <v>0.41592663352627252</v>
      </c>
      <c r="O12" s="226">
        <v>0.37988904844432841</v>
      </c>
      <c r="P12" s="226">
        <v>0.4120233777762245</v>
      </c>
      <c r="Q12" s="226">
        <v>0.41824165032013522</v>
      </c>
      <c r="R12" s="226">
        <v>0.45251762689577341</v>
      </c>
      <c r="S12" s="226">
        <v>0.51600484028315574</v>
      </c>
      <c r="T12" s="226">
        <v>0.48992119752629248</v>
      </c>
      <c r="U12" s="226">
        <v>0.52407882812877626</v>
      </c>
      <c r="V12" s="226">
        <v>0.52973623716869567</v>
      </c>
      <c r="W12" s="226">
        <v>0.52961669299069591</v>
      </c>
      <c r="X12" s="226">
        <v>0.36980578815724707</v>
      </c>
      <c r="Y12" s="226">
        <v>0.30392983958748832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2.4101423285145698E-3</v>
      </c>
      <c r="C14" s="226">
        <v>3.741898359892542E-3</v>
      </c>
      <c r="D14" s="226">
        <v>7.7994894115608858E-3</v>
      </c>
      <c r="E14" s="226">
        <v>1.236601018974977E-2</v>
      </c>
      <c r="F14" s="226">
        <v>1.9856288788336351E-2</v>
      </c>
      <c r="G14" s="226">
        <v>2.597064387525851E-2</v>
      </c>
      <c r="H14" s="226">
        <v>3.8180212326478141E-2</v>
      </c>
      <c r="I14" s="226">
        <v>9.4780842862623588E-3</v>
      </c>
      <c r="J14" s="226">
        <v>2.104418682153315E-2</v>
      </c>
      <c r="K14" s="226">
        <v>3.0257927967878979E-2</v>
      </c>
      <c r="L14" s="226">
        <v>5.0607446854845597E-2</v>
      </c>
      <c r="M14" s="226">
        <v>9.3720360908058464E-2</v>
      </c>
      <c r="N14" s="226">
        <v>0.10137668987288501</v>
      </c>
      <c r="O14" s="226">
        <v>0.1236358551824258</v>
      </c>
      <c r="P14" s="226">
        <v>0.17208743731328099</v>
      </c>
      <c r="Q14" s="226">
        <v>0.2063722171811822</v>
      </c>
      <c r="R14" s="226">
        <v>0.28585940471601251</v>
      </c>
      <c r="S14" s="226">
        <v>0.35814010246775679</v>
      </c>
      <c r="T14" s="226">
        <v>0.44059169754256011</v>
      </c>
      <c r="U14" s="226">
        <v>0.57546320321742817</v>
      </c>
      <c r="V14" s="226">
        <v>0.73157484470775092</v>
      </c>
      <c r="W14" s="226">
        <v>0.85793739900158761</v>
      </c>
      <c r="X14" s="226">
        <v>1.1596166953971669</v>
      </c>
      <c r="Y14" s="226">
        <v>1.440837521442399</v>
      </c>
      <c r="DA14" s="69" t="s">
        <v>1588</v>
      </c>
    </row>
    <row r="15" spans="1:105" ht="12" customHeight="1" x14ac:dyDescent="0.25">
      <c r="A15" s="37" t="s">
        <v>40</v>
      </c>
      <c r="B15" s="226">
        <v>0.1702292869871555</v>
      </c>
      <c r="C15" s="226">
        <v>0.18753144224113419</v>
      </c>
      <c r="D15" s="226">
        <v>0.1658910843799635</v>
      </c>
      <c r="E15" s="226">
        <v>0.22656827918791411</v>
      </c>
      <c r="F15" s="226">
        <v>0.25635169790166751</v>
      </c>
      <c r="G15" s="226">
        <v>0.31816035086391459</v>
      </c>
      <c r="H15" s="226">
        <v>0.30289351066715409</v>
      </c>
      <c r="I15" s="226">
        <v>0.36747105377376132</v>
      </c>
      <c r="J15" s="226">
        <v>0.38345963821897661</v>
      </c>
      <c r="K15" s="226">
        <v>0.23300516237791849</v>
      </c>
      <c r="L15" s="226">
        <v>0.21043325862653539</v>
      </c>
      <c r="M15" s="226">
        <v>0.33887907042819349</v>
      </c>
      <c r="N15" s="226">
        <v>0.24690384467647011</v>
      </c>
      <c r="O15" s="226">
        <v>0.20391536550338529</v>
      </c>
      <c r="P15" s="226">
        <v>0.27525886512866671</v>
      </c>
      <c r="Q15" s="226">
        <v>0.26347805994686713</v>
      </c>
      <c r="R15" s="226">
        <v>0.28782657311463489</v>
      </c>
      <c r="S15" s="226">
        <v>0.32886315060424398</v>
      </c>
      <c r="T15" s="226">
        <v>0.35475110851209379</v>
      </c>
      <c r="U15" s="226">
        <v>0.37099093536493749</v>
      </c>
      <c r="V15" s="226">
        <v>0.36626491150075863</v>
      </c>
      <c r="W15" s="226">
        <v>0.43534953641295671</v>
      </c>
      <c r="X15" s="226">
        <v>0.36977664645817893</v>
      </c>
      <c r="Y15" s="226">
        <v>0.27470458795418762</v>
      </c>
      <c r="DA15" s="69" t="s">
        <v>1589</v>
      </c>
    </row>
    <row r="16" spans="1:105" ht="12" customHeight="1" x14ac:dyDescent="0.25">
      <c r="A16" s="57" t="s">
        <v>1450</v>
      </c>
      <c r="B16" s="261">
        <v>5.3288279558127503</v>
      </c>
      <c r="C16" s="261">
        <v>4.9723963390418673</v>
      </c>
      <c r="D16" s="261">
        <v>4.7334241892818456</v>
      </c>
      <c r="E16" s="261">
        <v>5.5582207917992594</v>
      </c>
      <c r="F16" s="261">
        <v>6.3413421528825156</v>
      </c>
      <c r="G16" s="261">
        <v>7.0043378672547263</v>
      </c>
      <c r="H16" s="261">
        <v>7.0453552133409127</v>
      </c>
      <c r="I16" s="261">
        <v>7.7931257504579152</v>
      </c>
      <c r="J16" s="261">
        <v>8.4278555063355096</v>
      </c>
      <c r="K16" s="261">
        <v>5.3859119607672277</v>
      </c>
      <c r="L16" s="261">
        <v>5.2093191599562374</v>
      </c>
      <c r="M16" s="261">
        <v>6.7981098746682189</v>
      </c>
      <c r="N16" s="261">
        <v>5.3545155135946922</v>
      </c>
      <c r="O16" s="261">
        <v>4.8137653440740369</v>
      </c>
      <c r="P16" s="261">
        <v>5.9761879245314518</v>
      </c>
      <c r="Q16" s="261">
        <v>5.974984692806725</v>
      </c>
      <c r="R16" s="261">
        <v>6.6858430072554773</v>
      </c>
      <c r="S16" s="261">
        <v>7.6604067073956248</v>
      </c>
      <c r="T16" s="261">
        <v>7.9329553724348774</v>
      </c>
      <c r="U16" s="261">
        <v>8.6072227337280154</v>
      </c>
      <c r="V16" s="261">
        <v>9.1969429682679973</v>
      </c>
      <c r="W16" s="261">
        <v>10.36826964529145</v>
      </c>
      <c r="X16" s="261">
        <v>9.2421673487410594</v>
      </c>
      <c r="Y16" s="261">
        <v>8.247027008712184</v>
      </c>
      <c r="DA16" s="70" t="s">
        <v>1590</v>
      </c>
    </row>
    <row r="17" spans="1:105" ht="12" customHeight="1" x14ac:dyDescent="0.25">
      <c r="A17" s="57" t="s">
        <v>1452</v>
      </c>
      <c r="B17" s="261">
        <v>68.049270006581267</v>
      </c>
      <c r="C17" s="261">
        <v>57.417496762634912</v>
      </c>
      <c r="D17" s="261">
        <v>56.687201422706153</v>
      </c>
      <c r="E17" s="261">
        <v>58.079609818687857</v>
      </c>
      <c r="F17" s="261">
        <v>68.464561404611075</v>
      </c>
      <c r="G17" s="261">
        <v>69.017431451903875</v>
      </c>
      <c r="H17" s="261">
        <v>72.860268116949968</v>
      </c>
      <c r="I17" s="261">
        <v>76.894467833770008</v>
      </c>
      <c r="J17" s="261">
        <v>83.567248960540681</v>
      </c>
      <c r="K17" s="261">
        <v>58.330083126637753</v>
      </c>
      <c r="L17" s="261">
        <v>58.428051880369409</v>
      </c>
      <c r="M17" s="261">
        <v>63.782653347925027</v>
      </c>
      <c r="N17" s="261">
        <v>55.865143597267881</v>
      </c>
      <c r="O17" s="261">
        <v>51.055796181749407</v>
      </c>
      <c r="P17" s="261">
        <v>58.794129405679413</v>
      </c>
      <c r="Q17" s="261">
        <v>60.483778718112333</v>
      </c>
      <c r="R17" s="261">
        <v>67.607135467366618</v>
      </c>
      <c r="S17" s="261">
        <v>76.933276750695327</v>
      </c>
      <c r="T17" s="261">
        <v>78.000889599730584</v>
      </c>
      <c r="U17" s="261">
        <v>84.443835582125757</v>
      </c>
      <c r="V17" s="261">
        <v>89.001845669508214</v>
      </c>
      <c r="W17" s="261">
        <v>93.988389716411874</v>
      </c>
      <c r="X17" s="261">
        <v>80.1467824097289</v>
      </c>
      <c r="Y17" s="261">
        <v>74.038012706660098</v>
      </c>
      <c r="DA17" s="70" t="s">
        <v>1591</v>
      </c>
    </row>
    <row r="18" spans="1:105" ht="12" customHeight="1" x14ac:dyDescent="0.25">
      <c r="A18" s="18" t="s">
        <v>28</v>
      </c>
      <c r="B18" s="230">
        <v>13.914780173999411</v>
      </c>
      <c r="C18" s="230">
        <v>12.237227419125171</v>
      </c>
      <c r="D18" s="230">
        <v>11.058734240749869</v>
      </c>
      <c r="E18" s="230">
        <v>8.734292262452513</v>
      </c>
      <c r="F18" s="230">
        <v>9.719983862712791</v>
      </c>
      <c r="G18" s="230">
        <v>8.8718282599794431</v>
      </c>
      <c r="H18" s="230">
        <v>10.526022957579629</v>
      </c>
      <c r="I18" s="230">
        <v>13.795132429297791</v>
      </c>
      <c r="J18" s="230">
        <v>14.12153794960671</v>
      </c>
      <c r="K18" s="230">
        <v>8.4852152629506499</v>
      </c>
      <c r="L18" s="230">
        <v>8.9835069351938976</v>
      </c>
      <c r="M18" s="230">
        <v>12.68354871223069</v>
      </c>
      <c r="N18" s="230">
        <v>11.0922522324711</v>
      </c>
      <c r="O18" s="230">
        <v>7.973741493832212</v>
      </c>
      <c r="P18" s="230">
        <v>8.5492151238749567</v>
      </c>
      <c r="Q18" s="230">
        <v>7.8651625299934986</v>
      </c>
      <c r="R18" s="230">
        <v>8.5300326523715722</v>
      </c>
      <c r="S18" s="230">
        <v>11.39864135388909</v>
      </c>
      <c r="T18" s="230">
        <v>11.08957856077455</v>
      </c>
      <c r="U18" s="230">
        <v>12.27950957535645</v>
      </c>
      <c r="V18" s="230">
        <v>10.52379265751668</v>
      </c>
      <c r="W18" s="230">
        <v>11.78422037549382</v>
      </c>
      <c r="X18" s="230">
        <v>10.898881868388729</v>
      </c>
      <c r="Y18" s="230">
        <v>8.8554762225240058</v>
      </c>
      <c r="DA18" s="71" t="s">
        <v>1592</v>
      </c>
    </row>
    <row r="19" spans="1:105" ht="12" customHeight="1" x14ac:dyDescent="0.25">
      <c r="A19" s="18" t="s">
        <v>31</v>
      </c>
      <c r="B19" s="230">
        <v>0.1556141934726816</v>
      </c>
      <c r="C19" s="230">
        <v>0.12521084841415989</v>
      </c>
      <c r="D19" s="230">
        <v>0.19522487541437861</v>
      </c>
      <c r="E19" s="230">
        <v>0.1349464565761842</v>
      </c>
      <c r="F19" s="230">
        <v>7.5064054168410874E-2</v>
      </c>
      <c r="G19" s="230">
        <v>7.6668147856233299E-2</v>
      </c>
      <c r="H19" s="230">
        <v>8.3017079081127917E-2</v>
      </c>
      <c r="I19" s="230">
        <v>8.2319598895046836E-2</v>
      </c>
      <c r="J19" s="230">
        <v>0.16912878981288909</v>
      </c>
      <c r="K19" s="230">
        <v>7.2329765007754884E-2</v>
      </c>
      <c r="L19" s="230">
        <v>6.6989531549348058E-2</v>
      </c>
      <c r="M19" s="230">
        <v>7.7326471536528329E-2</v>
      </c>
      <c r="N19" s="230">
        <v>6.6215533337033769E-2</v>
      </c>
      <c r="O19" s="230">
        <v>6.5209399677465349E-2</v>
      </c>
      <c r="P19" s="230">
        <v>7.0680197731282923E-2</v>
      </c>
      <c r="Q19" s="230">
        <v>0.13550256526941151</v>
      </c>
      <c r="R19" s="230">
        <v>0.14230046864186091</v>
      </c>
      <c r="S19" s="230">
        <v>0.15986111541270481</v>
      </c>
      <c r="T19" s="230">
        <v>0.15645007026050109</v>
      </c>
      <c r="U19" s="230">
        <v>0.17192336573657829</v>
      </c>
      <c r="V19" s="230">
        <v>0.1834884010190331</v>
      </c>
      <c r="W19" s="230">
        <v>0.19503755159305419</v>
      </c>
      <c r="X19" s="230">
        <v>0.17361875387245751</v>
      </c>
      <c r="Y19" s="230">
        <v>0.37354373127782847</v>
      </c>
      <c r="DA19" s="71" t="s">
        <v>1593</v>
      </c>
    </row>
    <row r="20" spans="1:105" ht="12" customHeight="1" x14ac:dyDescent="0.25">
      <c r="A20" s="18" t="s">
        <v>159</v>
      </c>
      <c r="B20" s="295">
        <v>1.0924986453264069</v>
      </c>
      <c r="C20" s="295">
        <v>0.8400445067081791</v>
      </c>
      <c r="D20" s="295">
        <v>1.0484201862405129</v>
      </c>
      <c r="E20" s="295">
        <v>0.30203514198453041</v>
      </c>
      <c r="F20" s="295">
        <v>0.33573997249119442</v>
      </c>
      <c r="G20" s="295">
        <v>0.34273399280729222</v>
      </c>
      <c r="H20" s="295">
        <v>0.14694231093047341</v>
      </c>
      <c r="I20" s="295">
        <v>7.2769678404504323E-2</v>
      </c>
      <c r="J20" s="295">
        <v>7.8368534591908706E-2</v>
      </c>
      <c r="K20" s="295">
        <v>0.1343285414523547</v>
      </c>
      <c r="L20" s="295">
        <v>6.2280376710834653E-2</v>
      </c>
      <c r="M20" s="295">
        <v>7.1853004336616691E-2</v>
      </c>
      <c r="N20" s="295">
        <v>0</v>
      </c>
      <c r="O20" s="295">
        <v>0</v>
      </c>
      <c r="P20" s="295">
        <v>0</v>
      </c>
      <c r="Q20" s="295">
        <v>0.1259196964651115</v>
      </c>
      <c r="R20" s="295">
        <v>0.39692595783880519</v>
      </c>
      <c r="S20" s="295">
        <v>0</v>
      </c>
      <c r="T20" s="295">
        <v>0</v>
      </c>
      <c r="U20" s="295">
        <v>0</v>
      </c>
      <c r="V20" s="295">
        <v>8.5544272115179093E-2</v>
      </c>
      <c r="W20" s="295">
        <v>9.1352804878229957E-2</v>
      </c>
      <c r="X20" s="295">
        <v>8.1310462765389294E-2</v>
      </c>
      <c r="Y20" s="295">
        <v>0</v>
      </c>
      <c r="DA20" s="122" t="s">
        <v>1594</v>
      </c>
    </row>
    <row r="21" spans="1:105" ht="12" customHeight="1" x14ac:dyDescent="0.25">
      <c r="A21" s="18" t="s">
        <v>32</v>
      </c>
      <c r="B21" s="295">
        <v>5.6379749567000808</v>
      </c>
      <c r="C21" s="295">
        <v>3.2823522423593259</v>
      </c>
      <c r="D21" s="295">
        <v>2.2827503672820182</v>
      </c>
      <c r="E21" s="295">
        <v>2.4503531385263848</v>
      </c>
      <c r="F21" s="295">
        <v>3.3790959700977989</v>
      </c>
      <c r="G21" s="295">
        <v>2.8741080983647591</v>
      </c>
      <c r="H21" s="295">
        <v>2.1121115381059572</v>
      </c>
      <c r="I21" s="295">
        <v>2.7955460789426398</v>
      </c>
      <c r="J21" s="295">
        <v>1.7069340963986801</v>
      </c>
      <c r="K21" s="295">
        <v>1.4598981646146749</v>
      </c>
      <c r="L21" s="295">
        <v>0.70129977195476756</v>
      </c>
      <c r="M21" s="295">
        <v>0.6829903932172634</v>
      </c>
      <c r="N21" s="295">
        <v>0.47900445595437441</v>
      </c>
      <c r="O21" s="295">
        <v>0.4189480315187179</v>
      </c>
      <c r="P21" s="295">
        <v>0.28398990521868822</v>
      </c>
      <c r="Q21" s="295">
        <v>0.27223284137871978</v>
      </c>
      <c r="R21" s="295">
        <v>0.2858902400177819</v>
      </c>
      <c r="S21" s="295">
        <v>0.25693768323932509</v>
      </c>
      <c r="T21" s="295">
        <v>0.81722816785526076</v>
      </c>
      <c r="U21" s="295">
        <v>0.27632480339589149</v>
      </c>
      <c r="V21" s="295">
        <v>0.73729872843822564</v>
      </c>
      <c r="W21" s="295">
        <v>0.70531743584693019</v>
      </c>
      <c r="X21" s="295">
        <v>0.27904972558037439</v>
      </c>
      <c r="Y21" s="295">
        <v>0.52532365866639308</v>
      </c>
      <c r="DA21" s="122" t="s">
        <v>1595</v>
      </c>
    </row>
    <row r="22" spans="1:105" ht="12" customHeight="1" x14ac:dyDescent="0.25">
      <c r="A22" s="18" t="s">
        <v>33</v>
      </c>
      <c r="B22" s="295">
        <v>0.38227009673069301</v>
      </c>
      <c r="C22" s="295">
        <v>0.41842724659907671</v>
      </c>
      <c r="D22" s="295">
        <v>0.45403186338284779</v>
      </c>
      <c r="E22" s="295">
        <v>0.18517048827521651</v>
      </c>
      <c r="F22" s="295">
        <v>0.21638572275571061</v>
      </c>
      <c r="G22" s="295">
        <v>0.21963546569870579</v>
      </c>
      <c r="H22" s="295">
        <v>0.45501065526819789</v>
      </c>
      <c r="I22" s="295">
        <v>0.43009932077430207</v>
      </c>
      <c r="J22" s="295">
        <v>0.81624785114803966</v>
      </c>
      <c r="K22" s="295">
        <v>0.97715914657308633</v>
      </c>
      <c r="L22" s="295">
        <v>1.59366136257923</v>
      </c>
      <c r="M22" s="295">
        <v>1.158773431284609</v>
      </c>
      <c r="N22" s="295">
        <v>0.7123047252971122</v>
      </c>
      <c r="O22" s="295">
        <v>0.50356845207270784</v>
      </c>
      <c r="P22" s="295">
        <v>0.53236926419298569</v>
      </c>
      <c r="Q22" s="295">
        <v>0.51738187346038256</v>
      </c>
      <c r="R22" s="295">
        <v>0.1074731709881403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1596</v>
      </c>
    </row>
    <row r="23" spans="1:105" ht="12" customHeight="1" x14ac:dyDescent="0.25">
      <c r="A23" s="18" t="s">
        <v>35</v>
      </c>
      <c r="B23" s="295">
        <v>43.256824146101572</v>
      </c>
      <c r="C23" s="295">
        <v>36.350990904685723</v>
      </c>
      <c r="D23" s="295">
        <v>37.96463372469249</v>
      </c>
      <c r="E23" s="295">
        <v>41.868792938640652</v>
      </c>
      <c r="F23" s="295">
        <v>46.559694187117003</v>
      </c>
      <c r="G23" s="295">
        <v>46.233196397269147</v>
      </c>
      <c r="H23" s="295">
        <v>48.936509083212613</v>
      </c>
      <c r="I23" s="295">
        <v>48.842012514822898</v>
      </c>
      <c r="J23" s="295">
        <v>53.899005532774353</v>
      </c>
      <c r="K23" s="295">
        <v>34.003768768686271</v>
      </c>
      <c r="L23" s="295">
        <v>34.976814002404957</v>
      </c>
      <c r="M23" s="295">
        <v>36.219969290217612</v>
      </c>
      <c r="N23" s="295">
        <v>30.680634763862329</v>
      </c>
      <c r="O23" s="295">
        <v>30.08363053195297</v>
      </c>
      <c r="P23" s="295">
        <v>33.336360716097083</v>
      </c>
      <c r="Q23" s="295">
        <v>33.778060922202741</v>
      </c>
      <c r="R23" s="295">
        <v>36.782848674786258</v>
      </c>
      <c r="S23" s="295">
        <v>42.11760866121098</v>
      </c>
      <c r="T23" s="295">
        <v>38.739697698410687</v>
      </c>
      <c r="U23" s="295">
        <v>42.997097500611083</v>
      </c>
      <c r="V23" s="295">
        <v>45.779411213492587</v>
      </c>
      <c r="W23" s="295">
        <v>48.591616910586438</v>
      </c>
      <c r="X23" s="295">
        <v>39.530369721610363</v>
      </c>
      <c r="Y23" s="295">
        <v>38.181449754146698</v>
      </c>
      <c r="DA23" s="122" t="s">
        <v>1597</v>
      </c>
    </row>
    <row r="24" spans="1:105" ht="12" customHeight="1" x14ac:dyDescent="0.25">
      <c r="A24" s="18" t="s">
        <v>38</v>
      </c>
      <c r="B24" s="295">
        <v>3.6093077942504279</v>
      </c>
      <c r="C24" s="295">
        <v>4.1632435947432818</v>
      </c>
      <c r="D24" s="295">
        <v>3.6834061649440328</v>
      </c>
      <c r="E24" s="295">
        <v>4.4040193922323896</v>
      </c>
      <c r="F24" s="295">
        <v>8.1785976352681686</v>
      </c>
      <c r="G24" s="295">
        <v>10.39926108992829</v>
      </c>
      <c r="H24" s="295">
        <v>10.60065449277198</v>
      </c>
      <c r="I24" s="295">
        <v>10.87658821263283</v>
      </c>
      <c r="J24" s="295">
        <v>12.776026206208099</v>
      </c>
      <c r="K24" s="295">
        <v>13.197383477352959</v>
      </c>
      <c r="L24" s="295">
        <v>12.04349989997637</v>
      </c>
      <c r="M24" s="295">
        <v>12.88819204510172</v>
      </c>
      <c r="N24" s="295">
        <v>12.83473188634593</v>
      </c>
      <c r="O24" s="295">
        <v>12.01069827269534</v>
      </c>
      <c r="P24" s="295">
        <v>16.021514198564429</v>
      </c>
      <c r="Q24" s="295">
        <v>17.789518289342471</v>
      </c>
      <c r="R24" s="295">
        <v>21.3616643027222</v>
      </c>
      <c r="S24" s="295">
        <v>23.000227936943229</v>
      </c>
      <c r="T24" s="295">
        <v>27.197935102429589</v>
      </c>
      <c r="U24" s="295">
        <v>28.718980337025759</v>
      </c>
      <c r="V24" s="295">
        <v>31.692310396926501</v>
      </c>
      <c r="W24" s="295">
        <v>32.620844638013402</v>
      </c>
      <c r="X24" s="295">
        <v>29.183551877511579</v>
      </c>
      <c r="Y24" s="295">
        <v>26.102219340045171</v>
      </c>
      <c r="DA24" s="122" t="s">
        <v>1598</v>
      </c>
    </row>
    <row r="25" spans="1:105" ht="12" customHeight="1" x14ac:dyDescent="0.25">
      <c r="A25" s="57" t="s">
        <v>1461</v>
      </c>
      <c r="B25" s="261">
        <v>65.707477433832949</v>
      </c>
      <c r="C25" s="261">
        <v>55.693562336463103</v>
      </c>
      <c r="D25" s="261">
        <v>54.586154668280138</v>
      </c>
      <c r="E25" s="261">
        <v>55.408287104347643</v>
      </c>
      <c r="F25" s="261">
        <v>65.93042812372002</v>
      </c>
      <c r="G25" s="261">
        <v>66.716615668304712</v>
      </c>
      <c r="H25" s="261">
        <v>70.516366299928364</v>
      </c>
      <c r="I25" s="261">
        <v>75.014351046291168</v>
      </c>
      <c r="J25" s="261">
        <v>81.440659282688301</v>
      </c>
      <c r="K25" s="261">
        <v>57.575731933084263</v>
      </c>
      <c r="L25" s="261">
        <v>57.435225448518374</v>
      </c>
      <c r="M25" s="261">
        <v>63.302064714515197</v>
      </c>
      <c r="N25" s="261">
        <v>55.793464015910473</v>
      </c>
      <c r="O25" s="261">
        <v>50.54998269470439</v>
      </c>
      <c r="P25" s="261">
        <v>58.569929103474848</v>
      </c>
      <c r="Q25" s="261">
        <v>60.360047671511147</v>
      </c>
      <c r="R25" s="261">
        <v>67.780597670445829</v>
      </c>
      <c r="S25" s="261">
        <v>77.167533750228046</v>
      </c>
      <c r="T25" s="261">
        <v>79.102009286623627</v>
      </c>
      <c r="U25" s="261">
        <v>85.475721757408678</v>
      </c>
      <c r="V25" s="261">
        <v>89.909104862963915</v>
      </c>
      <c r="W25" s="261">
        <v>94.894954683381769</v>
      </c>
      <c r="X25" s="261">
        <v>81.418548042279497</v>
      </c>
      <c r="Y25" s="261">
        <v>74.748823699562664</v>
      </c>
      <c r="DA25" s="70" t="s">
        <v>1599</v>
      </c>
    </row>
    <row r="26" spans="1:105" ht="12" customHeight="1" x14ac:dyDescent="0.25">
      <c r="A26" s="18" t="s">
        <v>28</v>
      </c>
      <c r="B26" s="230">
        <v>15.7292876623236</v>
      </c>
      <c r="C26" s="230">
        <v>13.832979598510599</v>
      </c>
      <c r="D26" s="230">
        <v>12.50080920279078</v>
      </c>
      <c r="E26" s="230">
        <v>9.8732566238907129</v>
      </c>
      <c r="F26" s="230">
        <v>10.987483836462889</v>
      </c>
      <c r="G26" s="230">
        <v>10.02872751469703</v>
      </c>
      <c r="H26" s="230">
        <v>11.89863159673652</v>
      </c>
      <c r="I26" s="230">
        <v>15.594037678419671</v>
      </c>
      <c r="J26" s="230">
        <v>15.963006951330129</v>
      </c>
      <c r="K26" s="230">
        <v>9.5916996229002152</v>
      </c>
      <c r="L26" s="230">
        <v>10.154969250910559</v>
      </c>
      <c r="M26" s="230">
        <v>14.337501834671739</v>
      </c>
      <c r="N26" s="230">
        <v>12.53869798917863</v>
      </c>
      <c r="O26" s="230">
        <v>9.0135289334897184</v>
      </c>
      <c r="P26" s="230">
        <v>9.6640451583840008</v>
      </c>
      <c r="Q26" s="230">
        <v>8.8907911155048218</v>
      </c>
      <c r="R26" s="230">
        <v>9.6423612648134203</v>
      </c>
      <c r="S26" s="230">
        <v>12.885040695791799</v>
      </c>
      <c r="T26" s="230">
        <v>12.535675666820399</v>
      </c>
      <c r="U26" s="230">
        <v>13.880775409154291</v>
      </c>
      <c r="V26" s="230">
        <v>11.896110462315081</v>
      </c>
      <c r="W26" s="230">
        <v>13.32089978027166</v>
      </c>
      <c r="X26" s="230">
        <v>12.32011184954969</v>
      </c>
      <c r="Y26" s="230">
        <v>10.01024314787373</v>
      </c>
      <c r="DA26" s="71" t="s">
        <v>1600</v>
      </c>
    </row>
    <row r="27" spans="1:105" ht="12" customHeight="1" x14ac:dyDescent="0.25">
      <c r="A27" s="18" t="s">
        <v>31</v>
      </c>
      <c r="B27" s="295">
        <v>0.1456445436111839</v>
      </c>
      <c r="C27" s="295">
        <v>0.11718903311766909</v>
      </c>
      <c r="D27" s="295">
        <v>0.182717509545612</v>
      </c>
      <c r="E27" s="295">
        <v>0.12630091536884869</v>
      </c>
      <c r="F27" s="295">
        <v>7.0254966253336312E-2</v>
      </c>
      <c r="G27" s="295">
        <v>7.1756291343669357E-2</v>
      </c>
      <c r="H27" s="295">
        <v>7.7698469046315125E-2</v>
      </c>
      <c r="I27" s="295">
        <v>7.7045673943807583E-2</v>
      </c>
      <c r="J27" s="295">
        <v>0.15829330766113181</v>
      </c>
      <c r="K27" s="295">
        <v>6.7695853308573625E-2</v>
      </c>
      <c r="L27" s="295">
        <v>6.2697749681455694E-2</v>
      </c>
      <c r="M27" s="295">
        <v>7.2372438558941432E-2</v>
      </c>
      <c r="N27" s="295">
        <v>6.1973338791467228E-2</v>
      </c>
      <c r="O27" s="295">
        <v>6.1031664549615901E-2</v>
      </c>
      <c r="P27" s="295">
        <v>6.6151967961252264E-2</v>
      </c>
      <c r="Q27" s="295">
        <v>0.126821396149013</v>
      </c>
      <c r="R27" s="295">
        <v>0.1331837819449278</v>
      </c>
      <c r="S27" s="295">
        <v>0.1496193803140814</v>
      </c>
      <c r="T27" s="295">
        <v>0.1464268687356497</v>
      </c>
      <c r="U27" s="295">
        <v>0.16090884500968339</v>
      </c>
      <c r="V27" s="295">
        <v>0.171732949469384</v>
      </c>
      <c r="W27" s="295">
        <v>0.18254218689762311</v>
      </c>
      <c r="X27" s="295">
        <v>0.1624956156363441</v>
      </c>
      <c r="Y27" s="295">
        <v>0.34961210829607858</v>
      </c>
      <c r="DA27" s="122" t="s">
        <v>1601</v>
      </c>
    </row>
    <row r="28" spans="1:105" ht="12" customHeight="1" x14ac:dyDescent="0.25">
      <c r="A28" s="18" t="s">
        <v>159</v>
      </c>
      <c r="B28" s="295">
        <v>1.076725042503605</v>
      </c>
      <c r="C28" s="295">
        <v>0.82791586155243868</v>
      </c>
      <c r="D28" s="295">
        <v>1.0332829925424609</v>
      </c>
      <c r="E28" s="295">
        <v>0.29767432891755502</v>
      </c>
      <c r="F28" s="295">
        <v>0.33089252576851952</v>
      </c>
      <c r="G28" s="295">
        <v>0.33778556573185198</v>
      </c>
      <c r="H28" s="295">
        <v>0.14482074340231491</v>
      </c>
      <c r="I28" s="295">
        <v>7.1719022635175947E-2</v>
      </c>
      <c r="J28" s="295">
        <v>7.7237041986635543E-2</v>
      </c>
      <c r="K28" s="295">
        <v>0.1323890927677272</v>
      </c>
      <c r="L28" s="295">
        <v>6.1381166510351852E-2</v>
      </c>
      <c r="M28" s="295">
        <v>7.0815583597580264E-2</v>
      </c>
      <c r="N28" s="295">
        <v>0</v>
      </c>
      <c r="O28" s="295">
        <v>0</v>
      </c>
      <c r="P28" s="295">
        <v>0</v>
      </c>
      <c r="Q28" s="295">
        <v>0.1241016555109143</v>
      </c>
      <c r="R28" s="295">
        <v>0.39119510184571737</v>
      </c>
      <c r="S28" s="295">
        <v>0</v>
      </c>
      <c r="T28" s="295">
        <v>0</v>
      </c>
      <c r="U28" s="295">
        <v>0</v>
      </c>
      <c r="V28" s="295">
        <v>8.4309175506242492E-2</v>
      </c>
      <c r="W28" s="295">
        <v>9.003384410234036E-2</v>
      </c>
      <c r="X28" s="295">
        <v>8.0136494311985634E-2</v>
      </c>
      <c r="Y28" s="295">
        <v>0</v>
      </c>
      <c r="DA28" s="122" t="s">
        <v>1602</v>
      </c>
    </row>
    <row r="29" spans="1:105" ht="12" customHeight="1" x14ac:dyDescent="0.25">
      <c r="A29" s="18" t="s">
        <v>32</v>
      </c>
      <c r="B29" s="295">
        <v>5.5281488109317252</v>
      </c>
      <c r="C29" s="295">
        <v>3.2184129558954782</v>
      </c>
      <c r="D29" s="295">
        <v>2.238283040535213</v>
      </c>
      <c r="E29" s="295">
        <v>2.402620957549606</v>
      </c>
      <c r="F29" s="295">
        <v>3.3132721433821088</v>
      </c>
      <c r="G29" s="295">
        <v>2.818121291507822</v>
      </c>
      <c r="H29" s="295">
        <v>2.0709682071325939</v>
      </c>
      <c r="I29" s="295">
        <v>2.7410896378399259</v>
      </c>
      <c r="J29" s="295">
        <v>1.6736835065454421</v>
      </c>
      <c r="K29" s="295">
        <v>1.431459764326396</v>
      </c>
      <c r="L29" s="295">
        <v>0.687638652213452</v>
      </c>
      <c r="M29" s="295">
        <v>0.66968593495699291</v>
      </c>
      <c r="N29" s="295">
        <v>0.4696735856317209</v>
      </c>
      <c r="O29" s="295">
        <v>0.41078704323262039</v>
      </c>
      <c r="P29" s="295">
        <v>0.27845786278025481</v>
      </c>
      <c r="Q29" s="295">
        <v>0.2669298231940323</v>
      </c>
      <c r="R29" s="295">
        <v>0.28032117959891117</v>
      </c>
      <c r="S29" s="295">
        <v>0.25193261037725229</v>
      </c>
      <c r="T29" s="295">
        <v>0.80130879599245797</v>
      </c>
      <c r="U29" s="295">
        <v>0.27094207495700329</v>
      </c>
      <c r="V29" s="295">
        <v>0.72293635928153899</v>
      </c>
      <c r="W29" s="295">
        <v>0.6915780531577197</v>
      </c>
      <c r="X29" s="295">
        <v>0.27361391643372512</v>
      </c>
      <c r="Y29" s="295">
        <v>0.51509050347231078</v>
      </c>
      <c r="DA29" s="122" t="s">
        <v>1603</v>
      </c>
    </row>
    <row r="30" spans="1:105" ht="12" customHeight="1" x14ac:dyDescent="0.25">
      <c r="A30" s="18" t="s">
        <v>33</v>
      </c>
      <c r="B30" s="295">
        <v>0.34338785584716458</v>
      </c>
      <c r="C30" s="295">
        <v>0.37586731545709529</v>
      </c>
      <c r="D30" s="295">
        <v>0.40785044236187218</v>
      </c>
      <c r="E30" s="295">
        <v>0.1663360474146493</v>
      </c>
      <c r="F30" s="295">
        <v>0.19437625388043189</v>
      </c>
      <c r="G30" s="295">
        <v>0.1972954522974501</v>
      </c>
      <c r="H30" s="295">
        <v>0.40872967735750892</v>
      </c>
      <c r="I30" s="295">
        <v>0.38635217566090901</v>
      </c>
      <c r="J30" s="295">
        <v>0.73322397394594852</v>
      </c>
      <c r="K30" s="295">
        <v>0.87776832933800342</v>
      </c>
      <c r="L30" s="295">
        <v>1.4315636062636701</v>
      </c>
      <c r="M30" s="295">
        <v>1.040909889066755</v>
      </c>
      <c r="N30" s="295">
        <v>0.63985332470799028</v>
      </c>
      <c r="O30" s="295">
        <v>0.45234846384372962</v>
      </c>
      <c r="P30" s="295">
        <v>0.47821982863323459</v>
      </c>
      <c r="Q30" s="295">
        <v>0.46475686615610973</v>
      </c>
      <c r="R30" s="295">
        <v>9.6541639176952188E-2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1604</v>
      </c>
    </row>
    <row r="31" spans="1:105" ht="12" customHeight="1" x14ac:dyDescent="0.25">
      <c r="A31" s="18" t="s">
        <v>35</v>
      </c>
      <c r="B31" s="295">
        <v>38.785963243224863</v>
      </c>
      <c r="C31" s="295">
        <v>32.593890673109122</v>
      </c>
      <c r="D31" s="295">
        <v>34.040753505504952</v>
      </c>
      <c r="E31" s="295">
        <v>37.541393664764954</v>
      </c>
      <c r="F31" s="295">
        <v>41.747461192665007</v>
      </c>
      <c r="G31" s="295">
        <v>41.454708973194123</v>
      </c>
      <c r="H31" s="295">
        <v>43.878617536564612</v>
      </c>
      <c r="I31" s="295">
        <v>43.793887774254827</v>
      </c>
      <c r="J31" s="295">
        <v>48.328209218035319</v>
      </c>
      <c r="K31" s="295">
        <v>30.489268494119049</v>
      </c>
      <c r="L31" s="295">
        <v>31.361743471513101</v>
      </c>
      <c r="M31" s="295">
        <v>32.476410954633621</v>
      </c>
      <c r="N31" s="295">
        <v>27.50960098713616</v>
      </c>
      <c r="O31" s="295">
        <v>26.974300843124709</v>
      </c>
      <c r="P31" s="295">
        <v>29.890841200693021</v>
      </c>
      <c r="Q31" s="295">
        <v>30.286888952619439</v>
      </c>
      <c r="R31" s="295">
        <v>32.981113265799863</v>
      </c>
      <c r="S31" s="295">
        <v>37.764492740123643</v>
      </c>
      <c r="T31" s="295">
        <v>34.735709813306158</v>
      </c>
      <c r="U31" s="295">
        <v>38.553080956461137</v>
      </c>
      <c r="V31" s="295">
        <v>41.047825300947821</v>
      </c>
      <c r="W31" s="295">
        <v>43.569372107793093</v>
      </c>
      <c r="X31" s="295">
        <v>35.444660981928493</v>
      </c>
      <c r="Y31" s="295">
        <v>34.235160254381107</v>
      </c>
      <c r="DA31" s="122" t="s">
        <v>1605</v>
      </c>
    </row>
    <row r="32" spans="1:105" ht="12" customHeight="1" x14ac:dyDescent="0.25">
      <c r="A32" s="18" t="s">
        <v>38</v>
      </c>
      <c r="B32" s="295">
        <v>4.0983202753908179</v>
      </c>
      <c r="C32" s="295">
        <v>4.7273068988206921</v>
      </c>
      <c r="D32" s="295">
        <v>4.1824579749992523</v>
      </c>
      <c r="E32" s="295">
        <v>5.0007045664413168</v>
      </c>
      <c r="F32" s="295">
        <v>9.2866872053077305</v>
      </c>
      <c r="G32" s="295">
        <v>11.808220579532771</v>
      </c>
      <c r="H32" s="295">
        <v>12.0369000696885</v>
      </c>
      <c r="I32" s="295">
        <v>12.350219083536841</v>
      </c>
      <c r="J32" s="295">
        <v>14.507005283183711</v>
      </c>
      <c r="K32" s="295">
        <v>14.98545077632429</v>
      </c>
      <c r="L32" s="295">
        <v>13.67523155142578</v>
      </c>
      <c r="M32" s="295">
        <v>14.634368079029549</v>
      </c>
      <c r="N32" s="295">
        <v>14.573664790464511</v>
      </c>
      <c r="O32" s="295">
        <v>13.637985746464</v>
      </c>
      <c r="P32" s="295">
        <v>18.192213085023081</v>
      </c>
      <c r="Q32" s="295">
        <v>20.199757862376821</v>
      </c>
      <c r="R32" s="295">
        <v>24.255881437266051</v>
      </c>
      <c r="S32" s="295">
        <v>26.11644832362126</v>
      </c>
      <c r="T32" s="295">
        <v>30.882888141768959</v>
      </c>
      <c r="U32" s="295">
        <v>32.610014471826567</v>
      </c>
      <c r="V32" s="295">
        <v>35.986190615443853</v>
      </c>
      <c r="W32" s="295">
        <v>37.04052871115934</v>
      </c>
      <c r="X32" s="295">
        <v>33.137529184419272</v>
      </c>
      <c r="Y32" s="295">
        <v>29.638717685539429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13.900131093544864</v>
      </c>
      <c r="C33" s="261">
        <f t="shared" si="0"/>
        <v>13.710130358437048</v>
      </c>
      <c r="D33" s="261">
        <f t="shared" si="0"/>
        <v>13.103546147376118</v>
      </c>
      <c r="E33" s="261">
        <f t="shared" si="0"/>
        <v>14.36048389488584</v>
      </c>
      <c r="F33" s="261">
        <f t="shared" si="0"/>
        <v>16.676226950085631</v>
      </c>
      <c r="G33" s="261">
        <f t="shared" si="0"/>
        <v>16.656184807416636</v>
      </c>
      <c r="H33" s="261">
        <f t="shared" si="0"/>
        <v>19.918893252701267</v>
      </c>
      <c r="I33" s="261">
        <f t="shared" si="0"/>
        <v>19.212062408873358</v>
      </c>
      <c r="J33" s="261">
        <f t="shared" si="0"/>
        <v>17.781345912588733</v>
      </c>
      <c r="K33" s="261">
        <f t="shared" si="0"/>
        <v>11.660720354694607</v>
      </c>
      <c r="L33" s="261">
        <f t="shared" si="0"/>
        <v>11.965223617568501</v>
      </c>
      <c r="M33" s="261">
        <f t="shared" si="0"/>
        <v>13.936598762861216</v>
      </c>
      <c r="N33" s="261">
        <f t="shared" si="0"/>
        <v>11.59325109727903</v>
      </c>
      <c r="O33" s="261">
        <f t="shared" si="0"/>
        <v>10.26507569312866</v>
      </c>
      <c r="P33" s="261">
        <f t="shared" si="0"/>
        <v>12.03883333350908</v>
      </c>
      <c r="Q33" s="261">
        <f t="shared" si="0"/>
        <v>12.133570208866194</v>
      </c>
      <c r="R33" s="261">
        <f t="shared" si="0"/>
        <v>13.551472253927219</v>
      </c>
      <c r="S33" s="261">
        <f t="shared" si="0"/>
        <v>15.700861556590278</v>
      </c>
      <c r="T33" s="261">
        <f t="shared" si="0"/>
        <v>16.321482614661821</v>
      </c>
      <c r="U33" s="261">
        <f t="shared" si="0"/>
        <v>17.633566519975638</v>
      </c>
      <c r="V33" s="261">
        <f t="shared" si="0"/>
        <v>18.426716116993362</v>
      </c>
      <c r="W33" s="261">
        <f t="shared" si="0"/>
        <v>20.235949868561818</v>
      </c>
      <c r="X33" s="261">
        <f t="shared" si="0"/>
        <v>18.180995370088564</v>
      </c>
      <c r="Y33" s="261">
        <f t="shared" si="0"/>
        <v>16.566334101299567</v>
      </c>
      <c r="DA33" s="70"/>
    </row>
    <row r="34" spans="1:105" ht="12" customHeight="1" x14ac:dyDescent="0.25">
      <c r="A34" s="60" t="s">
        <v>1471</v>
      </c>
      <c r="B34" s="262">
        <v>6.8294925230708063</v>
      </c>
      <c r="C34" s="262">
        <v>6.3726853073175773</v>
      </c>
      <c r="D34" s="262">
        <v>6.0664156128291404</v>
      </c>
      <c r="E34" s="262">
        <v>7.1234852492775058</v>
      </c>
      <c r="F34" s="262">
        <v>8.1271433753277407</v>
      </c>
      <c r="G34" s="262">
        <v>8.9768469708799099</v>
      </c>
      <c r="H34" s="262">
        <v>9.0294153143758287</v>
      </c>
      <c r="I34" s="262">
        <v>9.9877673825154201</v>
      </c>
      <c r="J34" s="262">
        <v>10.80124497231226</v>
      </c>
      <c r="K34" s="262">
        <v>6.902652097419284</v>
      </c>
      <c r="L34" s="262">
        <v>6.6763285563390689</v>
      </c>
      <c r="M34" s="262">
        <v>8.7125425975549735</v>
      </c>
      <c r="N34" s="262">
        <v>6.8624140182405569</v>
      </c>
      <c r="O34" s="262">
        <v>6.1693818411438706</v>
      </c>
      <c r="P34" s="262">
        <v>7.659157151533261</v>
      </c>
      <c r="Q34" s="262">
        <v>7.6576150747134282</v>
      </c>
      <c r="R34" s="262">
        <v>8.5686599768470728</v>
      </c>
      <c r="S34" s="262">
        <v>9.8176729978253814</v>
      </c>
      <c r="T34" s="262">
        <v>10.166974774030811</v>
      </c>
      <c r="U34" s="262">
        <v>11.03112425318205</v>
      </c>
      <c r="V34" s="262">
        <v>11.78691707777514</v>
      </c>
      <c r="W34" s="262">
        <v>13.28810398963237</v>
      </c>
      <c r="X34" s="262">
        <v>11.8448772091328</v>
      </c>
      <c r="Y34" s="262">
        <v>10.569492909247529</v>
      </c>
      <c r="DA34" s="72" t="s">
        <v>1607</v>
      </c>
    </row>
    <row r="35" spans="1:105" ht="12" customHeight="1" x14ac:dyDescent="0.25">
      <c r="A35" s="60" t="s">
        <v>1473</v>
      </c>
      <c r="B35" s="262">
        <v>7.070638570474058</v>
      </c>
      <c r="C35" s="262">
        <v>7.3374450511194702</v>
      </c>
      <c r="D35" s="262">
        <v>7.0371305345469786</v>
      </c>
      <c r="E35" s="262">
        <v>7.2369986456083346</v>
      </c>
      <c r="F35" s="262">
        <v>8.5490835747578906</v>
      </c>
      <c r="G35" s="262">
        <v>7.6793378365367264</v>
      </c>
      <c r="H35" s="262">
        <v>10.88947793832544</v>
      </c>
      <c r="I35" s="262">
        <v>9.2242950263579395</v>
      </c>
      <c r="J35" s="262">
        <v>6.9801009402764738</v>
      </c>
      <c r="K35" s="262">
        <v>4.7580682572753226</v>
      </c>
      <c r="L35" s="262">
        <v>5.2888950612294323</v>
      </c>
      <c r="M35" s="262">
        <v>5.2240561653062434</v>
      </c>
      <c r="N35" s="262">
        <v>4.7308370790384728</v>
      </c>
      <c r="O35" s="262">
        <v>4.0956938519847892</v>
      </c>
      <c r="P35" s="262">
        <v>4.3796761819758192</v>
      </c>
      <c r="Q35" s="262">
        <v>4.4759551341527661</v>
      </c>
      <c r="R35" s="262">
        <v>4.9828122770801464</v>
      </c>
      <c r="S35" s="262">
        <v>5.8831885587648962</v>
      </c>
      <c r="T35" s="262">
        <v>6.1545078406310108</v>
      </c>
      <c r="U35" s="262">
        <v>6.6024422667935898</v>
      </c>
      <c r="V35" s="262">
        <v>6.6397990392182233</v>
      </c>
      <c r="W35" s="262">
        <v>6.9478458789294493</v>
      </c>
      <c r="X35" s="262">
        <v>6.3361181609557624</v>
      </c>
      <c r="Y35" s="262">
        <v>5.9968411920520364</v>
      </c>
      <c r="DA35" s="72" t="s">
        <v>1608</v>
      </c>
    </row>
    <row r="36" spans="1:105" ht="12" customHeight="1" x14ac:dyDescent="0.25">
      <c r="A36" s="64" t="s">
        <v>28</v>
      </c>
      <c r="B36" s="229">
        <v>0.34642463990850392</v>
      </c>
      <c r="C36" s="229">
        <v>0.2487159912831847</v>
      </c>
      <c r="D36" s="229">
        <v>0.23035952583187891</v>
      </c>
      <c r="E36" s="229">
        <v>0.1801690415849502</v>
      </c>
      <c r="F36" s="229">
        <v>0.20208756438520159</v>
      </c>
      <c r="G36" s="229">
        <v>0.20713011529584249</v>
      </c>
      <c r="H36" s="229">
        <v>0.18338551097706901</v>
      </c>
      <c r="I36" s="229">
        <v>0.29896901878331622</v>
      </c>
      <c r="J36" s="229">
        <v>0.43060224914078821</v>
      </c>
      <c r="K36" s="229">
        <v>0.26907282367675162</v>
      </c>
      <c r="L36" s="229">
        <v>0.25818613103658339</v>
      </c>
      <c r="M36" s="229">
        <v>0.40039190752507392</v>
      </c>
      <c r="N36" s="229">
        <v>0.34079311941904472</v>
      </c>
      <c r="O36" s="229">
        <v>0.2558388532547804</v>
      </c>
      <c r="P36" s="229">
        <v>0.29461413844681011</v>
      </c>
      <c r="Q36" s="229">
        <v>0.27299983338369832</v>
      </c>
      <c r="R36" s="229">
        <v>0.29816812187284403</v>
      </c>
      <c r="S36" s="229">
        <v>0.38594693300729449</v>
      </c>
      <c r="T36" s="229">
        <v>0.36741735561723399</v>
      </c>
      <c r="U36" s="229">
        <v>0.40540963936219387</v>
      </c>
      <c r="V36" s="229">
        <v>0.36554979486914169</v>
      </c>
      <c r="W36" s="229">
        <v>0.4130662548519724</v>
      </c>
      <c r="X36" s="229">
        <v>0.36094915997416421</v>
      </c>
      <c r="Y36" s="229">
        <v>0.2849906930633293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3.9128128622668594E-3</v>
      </c>
      <c r="C38" s="229">
        <v>2.5702187247125729E-3</v>
      </c>
      <c r="D38" s="229">
        <v>4.1071763979542118E-3</v>
      </c>
      <c r="E38" s="229">
        <v>2.811391843090589E-3</v>
      </c>
      <c r="F38" s="229">
        <v>1.576207934121253E-3</v>
      </c>
      <c r="G38" s="229">
        <v>1.807808979475497E-3</v>
      </c>
      <c r="H38" s="229">
        <v>1.4607490160481549E-3</v>
      </c>
      <c r="I38" s="229">
        <v>1.801818346007949E-3</v>
      </c>
      <c r="J38" s="229">
        <v>5.2085793468933409E-3</v>
      </c>
      <c r="K38" s="229">
        <v>2.316495562962948E-3</v>
      </c>
      <c r="L38" s="229">
        <v>1.9444706389116159E-3</v>
      </c>
      <c r="M38" s="229">
        <v>2.4653588923724741E-3</v>
      </c>
      <c r="N38" s="229">
        <v>2.0546526346622838E-3</v>
      </c>
      <c r="O38" s="229">
        <v>2.1131094720326631E-3</v>
      </c>
      <c r="P38" s="229">
        <v>2.4599854696316188E-3</v>
      </c>
      <c r="Q38" s="229">
        <v>4.7501753794627352E-3</v>
      </c>
      <c r="R38" s="229">
        <v>5.0237069000460214E-3</v>
      </c>
      <c r="S38" s="229">
        <v>5.4666943232983519E-3</v>
      </c>
      <c r="T38" s="229">
        <v>5.2351343862922593E-3</v>
      </c>
      <c r="U38" s="229">
        <v>5.7326496405899451E-3</v>
      </c>
      <c r="V38" s="229">
        <v>6.4371010161647733E-3</v>
      </c>
      <c r="W38" s="229">
        <v>6.9046957199617254E-3</v>
      </c>
      <c r="X38" s="229">
        <v>5.8072185632500667E-3</v>
      </c>
      <c r="Y38" s="229">
        <v>1.214136892123029E-2</v>
      </c>
      <c r="DA38" s="73" t="s">
        <v>1611</v>
      </c>
    </row>
    <row r="39" spans="1:105" ht="12" customHeight="1" x14ac:dyDescent="0.25">
      <c r="A39" s="64" t="s">
        <v>159</v>
      </c>
      <c r="B39" s="229">
        <v>2.7992529299649599E-2</v>
      </c>
      <c r="C39" s="229">
        <v>1.7571619249650231E-2</v>
      </c>
      <c r="D39" s="229">
        <v>2.247630613054746E-2</v>
      </c>
      <c r="E39" s="229">
        <v>6.4120770819400741E-3</v>
      </c>
      <c r="F39" s="229">
        <v>7.1839930935442128E-3</v>
      </c>
      <c r="G39" s="229">
        <v>8.2352371685936697E-3</v>
      </c>
      <c r="H39" s="229">
        <v>2.634731612416872E-3</v>
      </c>
      <c r="I39" s="229">
        <v>1.623078696896848E-3</v>
      </c>
      <c r="J39" s="229">
        <v>2.4593754431643708E-3</v>
      </c>
      <c r="K39" s="229">
        <v>4.3839347428558124E-3</v>
      </c>
      <c r="L39" s="229">
        <v>1.8421587056997009E-3</v>
      </c>
      <c r="M39" s="229">
        <v>2.33441600187135E-3</v>
      </c>
      <c r="N39" s="229">
        <v>0</v>
      </c>
      <c r="O39" s="229">
        <v>0</v>
      </c>
      <c r="P39" s="229">
        <v>0</v>
      </c>
      <c r="Q39" s="229">
        <v>4.4981833988688592E-3</v>
      </c>
      <c r="R39" s="229">
        <v>1.427936278262611E-2</v>
      </c>
      <c r="S39" s="229">
        <v>0</v>
      </c>
      <c r="T39" s="229">
        <v>0</v>
      </c>
      <c r="U39" s="229">
        <v>0</v>
      </c>
      <c r="V39" s="229">
        <v>3.0581163646473241E-3</v>
      </c>
      <c r="W39" s="229">
        <v>3.2955625400177498E-3</v>
      </c>
      <c r="X39" s="229">
        <v>2.7714007663505809E-3</v>
      </c>
      <c r="Y39" s="229">
        <v>0</v>
      </c>
      <c r="DA39" s="73" t="s">
        <v>1612</v>
      </c>
    </row>
    <row r="40" spans="1:105" ht="12" customHeight="1" x14ac:dyDescent="0.25">
      <c r="A40" s="64" t="s">
        <v>32</v>
      </c>
      <c r="B40" s="229">
        <v>0.14004956575194941</v>
      </c>
      <c r="C40" s="229">
        <v>6.6562873626786673E-2</v>
      </c>
      <c r="D40" s="229">
        <v>4.7444445525501637E-2</v>
      </c>
      <c r="E40" s="229">
        <v>5.0432131772954872E-2</v>
      </c>
      <c r="F40" s="229">
        <v>7.0097216332494952E-2</v>
      </c>
      <c r="G40" s="229">
        <v>6.6951362371215406E-2</v>
      </c>
      <c r="H40" s="229">
        <v>3.67150188479431E-2</v>
      </c>
      <c r="I40" s="229">
        <v>6.0449563178255297E-2</v>
      </c>
      <c r="J40" s="229">
        <v>5.1932263223565818E-2</v>
      </c>
      <c r="K40" s="229">
        <v>4.6190826583139243E-2</v>
      </c>
      <c r="L40" s="229">
        <v>2.0110223602987441E-2</v>
      </c>
      <c r="M40" s="229">
        <v>2.151222366670175E-2</v>
      </c>
      <c r="N40" s="229">
        <v>1.4683745012655691E-2</v>
      </c>
      <c r="O40" s="229">
        <v>1.341191220039996E-2</v>
      </c>
      <c r="P40" s="229">
        <v>9.7646446144050141E-3</v>
      </c>
      <c r="Q40" s="229">
        <v>9.4280395591360595E-3</v>
      </c>
      <c r="R40" s="229">
        <v>9.9709386714255839E-3</v>
      </c>
      <c r="S40" s="229">
        <v>8.6801755451560332E-3</v>
      </c>
      <c r="T40" s="229">
        <v>2.7015571059173231E-2</v>
      </c>
      <c r="U40" s="229">
        <v>9.1024670991981128E-3</v>
      </c>
      <c r="V40" s="229">
        <v>2.5553120688456121E-2</v>
      </c>
      <c r="W40" s="229">
        <v>2.4667758106431629E-2</v>
      </c>
      <c r="X40" s="229">
        <v>9.2208697938840865E-3</v>
      </c>
      <c r="Y40" s="229">
        <v>1.68683232986559E-2</v>
      </c>
      <c r="DA40" s="73" t="s">
        <v>1613</v>
      </c>
    </row>
    <row r="41" spans="1:105" ht="12" customHeight="1" x14ac:dyDescent="0.25">
      <c r="A41" s="64" t="s">
        <v>33</v>
      </c>
      <c r="B41" s="229">
        <v>8.9167543351731417E-3</v>
      </c>
      <c r="C41" s="229">
        <v>7.9679148705617663E-3</v>
      </c>
      <c r="D41" s="229">
        <v>8.8611714049378031E-3</v>
      </c>
      <c r="E41" s="229">
        <v>3.5787245351531979E-3</v>
      </c>
      <c r="F41" s="229">
        <v>4.2150885131096759E-3</v>
      </c>
      <c r="G41" s="229">
        <v>4.804372148603582E-3</v>
      </c>
      <c r="H41" s="229">
        <v>7.4272206184815646E-3</v>
      </c>
      <c r="I41" s="229">
        <v>8.7331942372417554E-3</v>
      </c>
      <c r="J41" s="229">
        <v>2.33195624863267E-2</v>
      </c>
      <c r="K41" s="229">
        <v>2.9031957806002762E-2</v>
      </c>
      <c r="L41" s="229">
        <v>4.2912824092977662E-2</v>
      </c>
      <c r="M41" s="229">
        <v>3.4272602952167511E-2</v>
      </c>
      <c r="N41" s="229">
        <v>2.0504111611238302E-2</v>
      </c>
      <c r="O41" s="229">
        <v>1.513794464648468E-2</v>
      </c>
      <c r="P41" s="229">
        <v>1.7188752725382998E-2</v>
      </c>
      <c r="Q41" s="229">
        <v>1.682557598347165E-2</v>
      </c>
      <c r="R41" s="229">
        <v>3.5197727907635709E-3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1614</v>
      </c>
    </row>
    <row r="42" spans="1:105" ht="12" customHeight="1" x14ac:dyDescent="0.25">
      <c r="A42" s="64" t="s">
        <v>35</v>
      </c>
      <c r="B42" s="229">
        <v>1.0850503960204729</v>
      </c>
      <c r="C42" s="229">
        <v>0.74438872504962761</v>
      </c>
      <c r="D42" s="229">
        <v>0.79678807028899468</v>
      </c>
      <c r="E42" s="229">
        <v>0.87017327941050071</v>
      </c>
      <c r="F42" s="229">
        <v>0.97531975127440529</v>
      </c>
      <c r="G42" s="229">
        <v>1.0875441461567279</v>
      </c>
      <c r="H42" s="229">
        <v>0.85900669086732884</v>
      </c>
      <c r="I42" s="229">
        <v>1.0664898266851719</v>
      </c>
      <c r="J42" s="229">
        <v>1.6559144771195831</v>
      </c>
      <c r="K42" s="229">
        <v>1.0864178196071399</v>
      </c>
      <c r="L42" s="229">
        <v>1.0128149518631631</v>
      </c>
      <c r="M42" s="229">
        <v>1.152007859632197</v>
      </c>
      <c r="N42" s="229">
        <v>0.94972588757610965</v>
      </c>
      <c r="O42" s="229">
        <v>0.97251755272528861</v>
      </c>
      <c r="P42" s="229">
        <v>1.1574663669896299</v>
      </c>
      <c r="Q42" s="229">
        <v>1.1812783634818791</v>
      </c>
      <c r="R42" s="229">
        <v>1.2954442596954641</v>
      </c>
      <c r="S42" s="229">
        <v>1.436815697636924</v>
      </c>
      <c r="T42" s="229">
        <v>1.293194077501145</v>
      </c>
      <c r="U42" s="229">
        <v>1.430260163531017</v>
      </c>
      <c r="V42" s="229">
        <v>1.6021652897449321</v>
      </c>
      <c r="W42" s="229">
        <v>1.71610187746959</v>
      </c>
      <c r="X42" s="229">
        <v>1.3190395593071751</v>
      </c>
      <c r="Y42" s="229">
        <v>1.2380381428493299</v>
      </c>
      <c r="DA42" s="73" t="s">
        <v>1615</v>
      </c>
    </row>
    <row r="43" spans="1:105" ht="12" customHeight="1" x14ac:dyDescent="0.25">
      <c r="A43" s="64" t="s">
        <v>36</v>
      </c>
      <c r="B43" s="229">
        <v>0.4735975333944335</v>
      </c>
      <c r="C43" s="229">
        <v>0.40539422845426309</v>
      </c>
      <c r="D43" s="229">
        <v>0.43689728567826402</v>
      </c>
      <c r="E43" s="229">
        <v>0.43528305239119508</v>
      </c>
      <c r="F43" s="229">
        <v>0.54989807634717025</v>
      </c>
      <c r="G43" s="229">
        <v>0.54854470484486906</v>
      </c>
      <c r="H43" s="229">
        <v>0.66007610292662378</v>
      </c>
      <c r="I43" s="229">
        <v>0.99730568846870882</v>
      </c>
      <c r="J43" s="229">
        <v>1.155911489430689</v>
      </c>
      <c r="K43" s="229">
        <v>0.43802596678111511</v>
      </c>
      <c r="L43" s="229">
        <v>0.40514771432088581</v>
      </c>
      <c r="M43" s="229">
        <v>0.49127493931155802</v>
      </c>
      <c r="N43" s="229">
        <v>0.50038047885300285</v>
      </c>
      <c r="O43" s="229">
        <v>0.53001017498933733</v>
      </c>
      <c r="P43" s="229">
        <v>0.52318597929444333</v>
      </c>
      <c r="Q43" s="229">
        <v>0.54130389443060578</v>
      </c>
      <c r="R43" s="229">
        <v>0.55961464738969224</v>
      </c>
      <c r="S43" s="229">
        <v>0.60342245240210313</v>
      </c>
      <c r="T43" s="229">
        <v>0.61231313289569078</v>
      </c>
      <c r="U43" s="229">
        <v>0.71053654069220851</v>
      </c>
      <c r="V43" s="229">
        <v>0.71005655718151195</v>
      </c>
      <c r="W43" s="229">
        <v>0.65343584260435195</v>
      </c>
      <c r="X43" s="229">
        <v>0.57465948028603864</v>
      </c>
      <c r="Y43" s="229">
        <v>0.70397275447142926</v>
      </c>
      <c r="DA43" s="73" t="s">
        <v>1616</v>
      </c>
    </row>
    <row r="44" spans="1:105" ht="12" customHeight="1" x14ac:dyDescent="0.25">
      <c r="A44" s="64" t="s">
        <v>38</v>
      </c>
      <c r="B44" s="229">
        <v>9.4631290275521918E-2</v>
      </c>
      <c r="C44" s="229">
        <v>8.9110918164925307E-2</v>
      </c>
      <c r="D44" s="229">
        <v>8.0803241443016205E-2</v>
      </c>
      <c r="E44" s="229">
        <v>9.5670950504268715E-2</v>
      </c>
      <c r="F44" s="229">
        <v>0.1790734934787557</v>
      </c>
      <c r="G44" s="229">
        <v>0.25568839704885682</v>
      </c>
      <c r="H44" s="229">
        <v>0.19449650620790651</v>
      </c>
      <c r="I44" s="229">
        <v>0.24823980213045449</v>
      </c>
      <c r="J44" s="229">
        <v>0.41026881612484772</v>
      </c>
      <c r="K44" s="229">
        <v>0.44073062141071212</v>
      </c>
      <c r="L44" s="229">
        <v>0.36451729040296671</v>
      </c>
      <c r="M44" s="229">
        <v>0.42846458080900057</v>
      </c>
      <c r="N44" s="229">
        <v>0.41527549039963763</v>
      </c>
      <c r="O44" s="229">
        <v>0.40583642407606341</v>
      </c>
      <c r="P44" s="229">
        <v>0.58144590482670833</v>
      </c>
      <c r="Q44" s="229">
        <v>0.65027534248363572</v>
      </c>
      <c r="R44" s="229">
        <v>0.78636471822399923</v>
      </c>
      <c r="S44" s="229">
        <v>0.82013446443840377</v>
      </c>
      <c r="T44" s="229">
        <v>0.94898418784881333</v>
      </c>
      <c r="U44" s="229">
        <v>0.9985285404383698</v>
      </c>
      <c r="V44" s="229">
        <v>1.159328681126466</v>
      </c>
      <c r="W44" s="229">
        <v>1.2041829703577109</v>
      </c>
      <c r="X44" s="229">
        <v>1.0178426757058969</v>
      </c>
      <c r="Y44" s="229">
        <v>0.88465636951211946</v>
      </c>
      <c r="DA44" s="73" t="s">
        <v>1617</v>
      </c>
    </row>
    <row r="45" spans="1:105" ht="12" customHeight="1" x14ac:dyDescent="0.25">
      <c r="A45" s="146" t="s">
        <v>39</v>
      </c>
      <c r="B45" s="325">
        <v>4.8900630486260868</v>
      </c>
      <c r="C45" s="325">
        <v>5.7551625616957587</v>
      </c>
      <c r="D45" s="325">
        <v>5.4093933118458839</v>
      </c>
      <c r="E45" s="325">
        <v>5.5924679964842809</v>
      </c>
      <c r="F45" s="325">
        <v>6.5596321833990876</v>
      </c>
      <c r="G45" s="325">
        <v>5.4986316925225411</v>
      </c>
      <c r="H45" s="325">
        <v>8.9442754072516255</v>
      </c>
      <c r="I45" s="325">
        <v>6.5406830358318873</v>
      </c>
      <c r="J45" s="325">
        <v>3.2444841279606149</v>
      </c>
      <c r="K45" s="325">
        <v>2.4418978111046439</v>
      </c>
      <c r="L45" s="325">
        <v>3.1814192965652581</v>
      </c>
      <c r="M45" s="325">
        <v>2.6913322765153009</v>
      </c>
      <c r="N45" s="325">
        <v>2.4874195935321208</v>
      </c>
      <c r="O45" s="325">
        <v>1.900827880620402</v>
      </c>
      <c r="P45" s="325">
        <v>1.793550409608808</v>
      </c>
      <c r="Q45" s="325">
        <v>1.794595726052008</v>
      </c>
      <c r="R45" s="325">
        <v>2.010426748753285</v>
      </c>
      <c r="S45" s="325">
        <v>2.6227221414117161</v>
      </c>
      <c r="T45" s="325">
        <v>2.900348381322662</v>
      </c>
      <c r="U45" s="325">
        <v>3.0428722660300118</v>
      </c>
      <c r="V45" s="325">
        <v>2.7676503782269042</v>
      </c>
      <c r="W45" s="325">
        <v>2.9261909172794121</v>
      </c>
      <c r="X45" s="325">
        <v>3.0458277965590019</v>
      </c>
      <c r="Y45" s="325">
        <v>2.8561735399359418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248.89869065539051</v>
      </c>
      <c r="C48" s="223">
        <v>288.97618032722892</v>
      </c>
      <c r="D48" s="223">
        <v>245.85562166073561</v>
      </c>
      <c r="E48" s="223">
        <v>246.99924111916619</v>
      </c>
      <c r="F48" s="223">
        <v>220.66633975478391</v>
      </c>
      <c r="G48" s="223">
        <v>218.55633502528659</v>
      </c>
      <c r="H48" s="223">
        <v>203.15585210740889</v>
      </c>
      <c r="I48" s="223">
        <v>244.65829879909029</v>
      </c>
      <c r="J48" s="223">
        <v>227.25397606925659</v>
      </c>
      <c r="K48" s="223">
        <v>181.93663051627081</v>
      </c>
      <c r="L48" s="223">
        <v>211.5681523779663</v>
      </c>
      <c r="M48" s="223">
        <v>218.3383500450268</v>
      </c>
      <c r="N48" s="223">
        <v>202.76191940682759</v>
      </c>
      <c r="O48" s="223">
        <v>185.18879611035999</v>
      </c>
      <c r="P48" s="223">
        <v>192.03204328684831</v>
      </c>
      <c r="Q48" s="223">
        <v>202.9888880185066</v>
      </c>
      <c r="R48" s="223">
        <v>222.58720874223519</v>
      </c>
      <c r="S48" s="223">
        <v>207.12349491056901</v>
      </c>
      <c r="T48" s="223">
        <v>220.2770443735246</v>
      </c>
      <c r="U48" s="223">
        <v>250.23077820709099</v>
      </c>
      <c r="V48" s="223">
        <v>222.08940628045789</v>
      </c>
      <c r="W48" s="223">
        <v>214.00794054990561</v>
      </c>
      <c r="X48" s="223">
        <v>225.8743681828951</v>
      </c>
      <c r="Y48" s="223">
        <v>170.98904508749749</v>
      </c>
      <c r="DA48" s="89" t="s">
        <v>1619</v>
      </c>
    </row>
    <row r="49" spans="1:105" ht="12" customHeight="1" x14ac:dyDescent="0.25">
      <c r="A49" s="55" t="s">
        <v>91</v>
      </c>
      <c r="B49" s="259">
        <v>1.589938731663721</v>
      </c>
      <c r="C49" s="259">
        <v>1.838408503699051</v>
      </c>
      <c r="D49" s="259">
        <v>1.563324223259551</v>
      </c>
      <c r="E49" s="259">
        <v>1.5673313364100621</v>
      </c>
      <c r="F49" s="259">
        <v>1.400653057973295</v>
      </c>
      <c r="G49" s="259">
        <v>1.3848411305904971</v>
      </c>
      <c r="H49" s="259">
        <v>1.2856144634581499</v>
      </c>
      <c r="I49" s="259">
        <v>1.550322827662687</v>
      </c>
      <c r="J49" s="259">
        <v>1.440714617209458</v>
      </c>
      <c r="K49" s="259">
        <v>1.153785793917288</v>
      </c>
      <c r="L49" s="259">
        <v>1.341265604743519</v>
      </c>
      <c r="M49" s="259">
        <v>1.381503831436141</v>
      </c>
      <c r="N49" s="259">
        <v>1.2831809723438821</v>
      </c>
      <c r="O49" s="259">
        <v>1.171709824270424</v>
      </c>
      <c r="P49" s="259">
        <v>1.213001798587019</v>
      </c>
      <c r="Q49" s="259">
        <v>1.2818686515421029</v>
      </c>
      <c r="R49" s="259">
        <v>1.383804716483189</v>
      </c>
      <c r="S49" s="259">
        <v>1.3068700017543651</v>
      </c>
      <c r="T49" s="259">
        <v>1.3888336319536689</v>
      </c>
      <c r="U49" s="259">
        <v>1.5768835175948139</v>
      </c>
      <c r="V49" s="259">
        <v>1.3990754899308979</v>
      </c>
      <c r="W49" s="259">
        <v>1.3468989180191679</v>
      </c>
      <c r="X49" s="259">
        <v>1.417459331577791</v>
      </c>
      <c r="Y49" s="259">
        <v>1.0718953351005061</v>
      </c>
      <c r="DA49" s="67" t="s">
        <v>1620</v>
      </c>
    </row>
    <row r="50" spans="1:105" ht="12" customHeight="1" x14ac:dyDescent="0.25">
      <c r="A50" s="173" t="s">
        <v>92</v>
      </c>
      <c r="B50" s="224">
        <v>0.46211055327527217</v>
      </c>
      <c r="C50" s="224">
        <v>0.53432748940040109</v>
      </c>
      <c r="D50" s="224">
        <v>0.45437513243240069</v>
      </c>
      <c r="E50" s="224">
        <v>0.45553978691759711</v>
      </c>
      <c r="F50" s="224">
        <v>0.40709528403616457</v>
      </c>
      <c r="G50" s="224">
        <v>0.4024995984504896</v>
      </c>
      <c r="H50" s="224">
        <v>0.37365968837407498</v>
      </c>
      <c r="I50" s="224">
        <v>0.45059631882596052</v>
      </c>
      <c r="J50" s="224">
        <v>0.41873904673909668</v>
      </c>
      <c r="K50" s="224">
        <v>0.33534411167551598</v>
      </c>
      <c r="L50" s="224">
        <v>0.38983451271014979</v>
      </c>
      <c r="M50" s="224">
        <v>0.40152962323826819</v>
      </c>
      <c r="N50" s="224">
        <v>0.37295240204736979</v>
      </c>
      <c r="O50" s="224">
        <v>0.34055367316267071</v>
      </c>
      <c r="P50" s="224">
        <v>0.35255505203171872</v>
      </c>
      <c r="Q50" s="224">
        <v>0.37257098024808449</v>
      </c>
      <c r="R50" s="224">
        <v>0.40875903164119393</v>
      </c>
      <c r="S50" s="224">
        <v>0.37983754187661189</v>
      </c>
      <c r="T50" s="224">
        <v>0.40366000606692459</v>
      </c>
      <c r="U50" s="224">
        <v>0.45831609750388741</v>
      </c>
      <c r="V50" s="224">
        <v>0.40663676898373952</v>
      </c>
      <c r="W50" s="224">
        <v>0.39147181700542888</v>
      </c>
      <c r="X50" s="224">
        <v>0.41197997313719809</v>
      </c>
      <c r="Y50" s="224">
        <v>0.31154291451102523</v>
      </c>
      <c r="DA50" s="177" t="s">
        <v>1621</v>
      </c>
    </row>
    <row r="51" spans="1:105" ht="12" customHeight="1" x14ac:dyDescent="0.25">
      <c r="A51" s="173" t="s">
        <v>93</v>
      </c>
      <c r="B51" s="224">
        <v>2.7160025899931828</v>
      </c>
      <c r="C51" s="224">
        <v>3.3900646966578658</v>
      </c>
      <c r="D51" s="224">
        <v>2.8140888816257141</v>
      </c>
      <c r="E51" s="224">
        <v>3.190725581643139</v>
      </c>
      <c r="F51" s="224">
        <v>2.7578588482631621</v>
      </c>
      <c r="G51" s="224">
        <v>2.9596089024655639</v>
      </c>
      <c r="H51" s="224">
        <v>2.5958038579588312</v>
      </c>
      <c r="I51" s="224">
        <v>3.2775812547327838</v>
      </c>
      <c r="J51" s="224">
        <v>3.0846390844695568</v>
      </c>
      <c r="K51" s="224">
        <v>2.280871993771334</v>
      </c>
      <c r="L51" s="224">
        <v>2.5710247527118431</v>
      </c>
      <c r="M51" s="224">
        <v>3.067344629139614</v>
      </c>
      <c r="N51" s="224">
        <v>2.5981640155178809</v>
      </c>
      <c r="O51" s="224">
        <v>2.3575384313938099</v>
      </c>
      <c r="P51" s="224">
        <v>2.5987182591110169</v>
      </c>
      <c r="Q51" s="224">
        <v>2.6809728499124881</v>
      </c>
      <c r="R51" s="224">
        <v>2.8822493005285779</v>
      </c>
      <c r="S51" s="224">
        <v>2.7384237528014839</v>
      </c>
      <c r="T51" s="224">
        <v>2.9403569600546651</v>
      </c>
      <c r="U51" s="224">
        <v>3.3913407350371152</v>
      </c>
      <c r="V51" s="224">
        <v>3.008476886994691</v>
      </c>
      <c r="W51" s="224">
        <v>3.0585279616746912</v>
      </c>
      <c r="X51" s="224">
        <v>3.318592870788744</v>
      </c>
      <c r="Y51" s="224">
        <v>2.441376231842014</v>
      </c>
      <c r="DA51" s="177" t="s">
        <v>1622</v>
      </c>
    </row>
    <row r="52" spans="1:105" ht="12" customHeight="1" x14ac:dyDescent="0.25">
      <c r="A52" s="173" t="s">
        <v>94</v>
      </c>
      <c r="B52" s="224">
        <v>1.296826608202555</v>
      </c>
      <c r="C52" s="224">
        <v>1.499489896600005</v>
      </c>
      <c r="D52" s="224">
        <v>1.275118600230045</v>
      </c>
      <c r="E52" s="224">
        <v>1.278386984635163</v>
      </c>
      <c r="F52" s="224">
        <v>1.142436572093158</v>
      </c>
      <c r="G52" s="224">
        <v>1.129539642325605</v>
      </c>
      <c r="H52" s="224">
        <v>1.0486058430427649</v>
      </c>
      <c r="I52" s="224">
        <v>1.2645140684842611</v>
      </c>
      <c r="J52" s="224">
        <v>1.175112608564812</v>
      </c>
      <c r="K52" s="224">
        <v>0.94108036235607195</v>
      </c>
      <c r="L52" s="224">
        <v>1.0939974542781159</v>
      </c>
      <c r="M52" s="224">
        <v>1.126817588791901</v>
      </c>
      <c r="N52" s="224">
        <v>1.0466209766042289</v>
      </c>
      <c r="O52" s="224">
        <v>0.95570001972101726</v>
      </c>
      <c r="P52" s="224">
        <v>0.98937963889913638</v>
      </c>
      <c r="Q52" s="224">
        <v>1.045550587852542</v>
      </c>
      <c r="R52" s="224">
        <v>1.1471055677441839</v>
      </c>
      <c r="S52" s="224">
        <v>1.0659428303651359</v>
      </c>
      <c r="T52" s="224">
        <v>1.1327961086899601</v>
      </c>
      <c r="U52" s="224">
        <v>1.286178179654228</v>
      </c>
      <c r="V52" s="224">
        <v>1.1411498355838281</v>
      </c>
      <c r="W52" s="224">
        <v>1.0985922417392391</v>
      </c>
      <c r="X52" s="224">
        <v>1.156144536029754</v>
      </c>
      <c r="Y52" s="224">
        <v>0.87428676595101384</v>
      </c>
      <c r="DA52" s="177" t="s">
        <v>1623</v>
      </c>
    </row>
    <row r="53" spans="1:105" ht="12" customHeight="1" x14ac:dyDescent="0.25">
      <c r="A53" s="56" t="s">
        <v>95</v>
      </c>
      <c r="B53" s="260">
        <v>2.5800780167686619</v>
      </c>
      <c r="C53" s="260">
        <v>3.002826646776624</v>
      </c>
      <c r="D53" s="260">
        <v>2.5487578452279802</v>
      </c>
      <c r="E53" s="260">
        <v>2.6408095900790931</v>
      </c>
      <c r="F53" s="260">
        <v>2.340035602680862</v>
      </c>
      <c r="G53" s="260">
        <v>2.3883780974840301</v>
      </c>
      <c r="H53" s="260">
        <v>2.1682915718389468</v>
      </c>
      <c r="I53" s="260">
        <v>2.6407432056173881</v>
      </c>
      <c r="J53" s="260">
        <v>2.493226921135447</v>
      </c>
      <c r="K53" s="260">
        <v>1.958987587361539</v>
      </c>
      <c r="L53" s="260">
        <v>2.2918029107748499</v>
      </c>
      <c r="M53" s="260">
        <v>2.574087146292372</v>
      </c>
      <c r="N53" s="260">
        <v>2.3451435704550989</v>
      </c>
      <c r="O53" s="260">
        <v>2.1911675549639149</v>
      </c>
      <c r="P53" s="260">
        <v>2.3633439180950009</v>
      </c>
      <c r="Q53" s="260">
        <v>2.5244632098355808</v>
      </c>
      <c r="R53" s="260">
        <v>2.8637092685697891</v>
      </c>
      <c r="S53" s="260">
        <v>2.7197520993018331</v>
      </c>
      <c r="T53" s="260">
        <v>3.012793298086029</v>
      </c>
      <c r="U53" s="260">
        <v>3.6012183189625668</v>
      </c>
      <c r="V53" s="260">
        <v>3.369101847880124</v>
      </c>
      <c r="W53" s="260">
        <v>3.4026188305127021</v>
      </c>
      <c r="X53" s="260">
        <v>4.3145185439136116</v>
      </c>
      <c r="Y53" s="260">
        <v>3.7824048028243848</v>
      </c>
      <c r="DA53" s="68" t="s">
        <v>1624</v>
      </c>
    </row>
    <row r="54" spans="1:105" ht="12" customHeight="1" x14ac:dyDescent="0.25">
      <c r="A54" s="37" t="s">
        <v>159</v>
      </c>
      <c r="B54" s="226">
        <v>4.8684242396766123E-2</v>
      </c>
      <c r="C54" s="226">
        <v>4.8045372470708149E-2</v>
      </c>
      <c r="D54" s="226">
        <v>4.9756428872250687E-2</v>
      </c>
      <c r="E54" s="226">
        <v>1.239912574804619E-2</v>
      </c>
      <c r="F54" s="226">
        <v>1.104515983333372E-2</v>
      </c>
      <c r="G54" s="226">
        <v>1.0551157137081881E-2</v>
      </c>
      <c r="H54" s="226">
        <v>4.0138370539479816E-3</v>
      </c>
      <c r="I54" s="226">
        <v>2.3787375841436971E-3</v>
      </c>
      <c r="J54" s="226">
        <v>2.206395863179333E-3</v>
      </c>
      <c r="K54" s="226">
        <v>4.8162249649741267E-3</v>
      </c>
      <c r="L54" s="226">
        <v>2.5625685814382911E-3</v>
      </c>
      <c r="M54" s="226">
        <v>2.588923954000252E-3</v>
      </c>
      <c r="N54" s="226">
        <v>0</v>
      </c>
      <c r="O54" s="226">
        <v>0</v>
      </c>
      <c r="P54" s="226">
        <v>0</v>
      </c>
      <c r="Q54" s="226">
        <v>4.3184514470909633E-3</v>
      </c>
      <c r="R54" s="226">
        <v>1.3239051047993781E-2</v>
      </c>
      <c r="S54" s="226">
        <v>0</v>
      </c>
      <c r="T54" s="226">
        <v>0</v>
      </c>
      <c r="U54" s="226">
        <v>0</v>
      </c>
      <c r="V54" s="226">
        <v>1.9988020676040422E-3</v>
      </c>
      <c r="W54" s="226">
        <v>1.8130699588944121E-3</v>
      </c>
      <c r="X54" s="226">
        <v>1.6859923430034879E-3</v>
      </c>
      <c r="Y54" s="226">
        <v>0</v>
      </c>
      <c r="DA54" s="69" t="s">
        <v>1625</v>
      </c>
    </row>
    <row r="55" spans="1:105" ht="12" customHeight="1" x14ac:dyDescent="0.25">
      <c r="A55" s="37" t="s">
        <v>35</v>
      </c>
      <c r="B55" s="226">
        <v>1.97491267451838</v>
      </c>
      <c r="C55" s="226">
        <v>2.130057265632709</v>
      </c>
      <c r="D55" s="226">
        <v>1.8459451807957681</v>
      </c>
      <c r="E55" s="226">
        <v>1.760961194597183</v>
      </c>
      <c r="F55" s="226">
        <v>1.569295865528769</v>
      </c>
      <c r="G55" s="226">
        <v>1.4582184459722141</v>
      </c>
      <c r="H55" s="226">
        <v>1.369530203994588</v>
      </c>
      <c r="I55" s="226">
        <v>1.635744190356508</v>
      </c>
      <c r="J55" s="226">
        <v>1.554705796977671</v>
      </c>
      <c r="K55" s="226">
        <v>1.249082939606478</v>
      </c>
      <c r="L55" s="226">
        <v>1.4744507508997531</v>
      </c>
      <c r="M55" s="226">
        <v>1.3370516890316599</v>
      </c>
      <c r="N55" s="226">
        <v>1.2763655081270371</v>
      </c>
      <c r="O55" s="226">
        <v>1.1766372282720601</v>
      </c>
      <c r="P55" s="226">
        <v>1.1331013490412969</v>
      </c>
      <c r="Q55" s="226">
        <v>1.18684729611568</v>
      </c>
      <c r="R55" s="226">
        <v>1.2569513617270101</v>
      </c>
      <c r="S55" s="226">
        <v>1.166580054915475</v>
      </c>
      <c r="T55" s="226">
        <v>1.1484265461298551</v>
      </c>
      <c r="U55" s="226">
        <v>1.283427382562387</v>
      </c>
      <c r="V55" s="226">
        <v>1.095909809991032</v>
      </c>
      <c r="W55" s="226">
        <v>0.98805195861282102</v>
      </c>
      <c r="X55" s="226">
        <v>0.83978052417980198</v>
      </c>
      <c r="Y55" s="226">
        <v>0.56925063284769906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7.7687852600747892E-3</v>
      </c>
      <c r="C57" s="226">
        <v>1.6134153383431368E-2</v>
      </c>
      <c r="D57" s="226">
        <v>2.9325167642760559E-2</v>
      </c>
      <c r="E57" s="226">
        <v>4.4894713674456493E-2</v>
      </c>
      <c r="F57" s="226">
        <v>5.4613608748049769E-2</v>
      </c>
      <c r="G57" s="226">
        <v>6.9400388448504519E-2</v>
      </c>
      <c r="H57" s="226">
        <v>8.896501672774311E-2</v>
      </c>
      <c r="I57" s="226">
        <v>2.521008417168118E-2</v>
      </c>
      <c r="J57" s="226">
        <v>4.8711485148530402E-2</v>
      </c>
      <c r="K57" s="226">
        <v>8.103876118655616E-2</v>
      </c>
      <c r="L57" s="226">
        <v>0.1579616514720778</v>
      </c>
      <c r="M57" s="226">
        <v>0.26743626145287458</v>
      </c>
      <c r="N57" s="226">
        <v>0.31109743847088522</v>
      </c>
      <c r="O57" s="226">
        <v>0.382939572890094</v>
      </c>
      <c r="P57" s="226">
        <v>0.47325593131427007</v>
      </c>
      <c r="Q57" s="226">
        <v>0.58562390371070183</v>
      </c>
      <c r="R57" s="226">
        <v>0.79402734095709238</v>
      </c>
      <c r="S57" s="226">
        <v>0.80968058395538323</v>
      </c>
      <c r="T57" s="226">
        <v>1.0327930369559839</v>
      </c>
      <c r="U57" s="226">
        <v>1.4092636317772249</v>
      </c>
      <c r="V57" s="226">
        <v>1.5134702759678771</v>
      </c>
      <c r="W57" s="226">
        <v>1.6005664826459689</v>
      </c>
      <c r="X57" s="226">
        <v>2.633337680193903</v>
      </c>
      <c r="Y57" s="226">
        <v>2.6986414760229418</v>
      </c>
      <c r="DA57" s="69" t="s">
        <v>1628</v>
      </c>
    </row>
    <row r="58" spans="1:105" ht="12" customHeight="1" x14ac:dyDescent="0.25">
      <c r="A58" s="37" t="s">
        <v>40</v>
      </c>
      <c r="B58" s="226">
        <v>0.54871231459344105</v>
      </c>
      <c r="C58" s="226">
        <v>0.80858985528977589</v>
      </c>
      <c r="D58" s="226">
        <v>0.62373106791720023</v>
      </c>
      <c r="E58" s="226">
        <v>0.82255455605940664</v>
      </c>
      <c r="F58" s="226">
        <v>0.70508096857071001</v>
      </c>
      <c r="G58" s="226">
        <v>0.8502081059262292</v>
      </c>
      <c r="H58" s="226">
        <v>0.7057825140626679</v>
      </c>
      <c r="I58" s="226">
        <v>0.97741019350505431</v>
      </c>
      <c r="J58" s="226">
        <v>0.88760324314606587</v>
      </c>
      <c r="K58" s="226">
        <v>0.6240496616035307</v>
      </c>
      <c r="L58" s="226">
        <v>0.65682793982158105</v>
      </c>
      <c r="M58" s="226">
        <v>0.96701027185383792</v>
      </c>
      <c r="N58" s="226">
        <v>0.7576806238571776</v>
      </c>
      <c r="O58" s="226">
        <v>0.63159075380176188</v>
      </c>
      <c r="P58" s="226">
        <v>0.75698663773943387</v>
      </c>
      <c r="Q58" s="226">
        <v>0.74767355856210804</v>
      </c>
      <c r="R58" s="226">
        <v>0.79949151483769199</v>
      </c>
      <c r="S58" s="226">
        <v>0.74349146043097469</v>
      </c>
      <c r="T58" s="226">
        <v>0.83157371500019073</v>
      </c>
      <c r="U58" s="226">
        <v>0.9085273046229545</v>
      </c>
      <c r="V58" s="226">
        <v>0.7577229598536116</v>
      </c>
      <c r="W58" s="226">
        <v>0.81218731929501753</v>
      </c>
      <c r="X58" s="226">
        <v>0.83971434719690274</v>
      </c>
      <c r="Y58" s="226">
        <v>0.51451269395374366</v>
      </c>
      <c r="DA58" s="69" t="s">
        <v>1629</v>
      </c>
    </row>
    <row r="59" spans="1:105" ht="12" customHeight="1" x14ac:dyDescent="0.25">
      <c r="A59" s="57" t="s">
        <v>1496</v>
      </c>
      <c r="B59" s="261">
        <v>9.8365293744314783</v>
      </c>
      <c r="C59" s="261">
        <v>12.27777583598767</v>
      </c>
      <c r="D59" s="261">
        <v>10.19176787546504</v>
      </c>
      <c r="E59" s="261">
        <v>11.555830625942621</v>
      </c>
      <c r="F59" s="261">
        <v>9.98811991985046</v>
      </c>
      <c r="G59" s="261">
        <v>10.71879681307834</v>
      </c>
      <c r="H59" s="261">
        <v>9.4012063880758987</v>
      </c>
      <c r="I59" s="261">
        <v>11.87039526694484</v>
      </c>
      <c r="J59" s="261">
        <v>11.171617831181949</v>
      </c>
      <c r="K59" s="261">
        <v>8.260619650626376</v>
      </c>
      <c r="L59" s="261">
        <v>9.3114640595773341</v>
      </c>
      <c r="M59" s="261">
        <v>11.108982611873049</v>
      </c>
      <c r="N59" s="261">
        <v>9.4097541557560245</v>
      </c>
      <c r="O59" s="261">
        <v>8.5382820020854737</v>
      </c>
      <c r="P59" s="261">
        <v>9.4117614562661789</v>
      </c>
      <c r="Q59" s="261">
        <v>9.7096623866929583</v>
      </c>
      <c r="R59" s="261">
        <v>10.47469273339885</v>
      </c>
      <c r="S59" s="261">
        <v>9.9177319577373062</v>
      </c>
      <c r="T59" s="261">
        <v>10.649072175208911</v>
      </c>
      <c r="U59" s="261">
        <v>12.282397256102159</v>
      </c>
      <c r="V59" s="261">
        <v>10.895781683071119</v>
      </c>
      <c r="W59" s="261">
        <v>11.077051343168501</v>
      </c>
      <c r="X59" s="261">
        <v>12.01892677700808</v>
      </c>
      <c r="Y59" s="261">
        <v>8.8607771069296604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35.245476854572033</v>
      </c>
      <c r="C60" s="261">
        <f t="shared" si="1"/>
        <v>42.89419078203597</v>
      </c>
      <c r="D60" s="261">
        <f t="shared" si="1"/>
        <v>36.49966161596469</v>
      </c>
      <c r="E60" s="261">
        <f t="shared" si="1"/>
        <v>36.196831718214902</v>
      </c>
      <c r="F60" s="261">
        <f t="shared" si="1"/>
        <v>32.284455924396489</v>
      </c>
      <c r="G60" s="261">
        <f t="shared" si="1"/>
        <v>30.276042765928828</v>
      </c>
      <c r="H60" s="261">
        <f t="shared" si="1"/>
        <v>31.278352821028111</v>
      </c>
      <c r="I60" s="261">
        <f t="shared" si="1"/>
        <v>34.512869903079618</v>
      </c>
      <c r="J60" s="261">
        <f t="shared" si="1"/>
        <v>28.895057992988427</v>
      </c>
      <c r="K60" s="261">
        <f t="shared" si="1"/>
        <v>22.98252573989285</v>
      </c>
      <c r="L60" s="261">
        <f t="shared" si="1"/>
        <v>27.69442632692521</v>
      </c>
      <c r="M60" s="261">
        <f t="shared" si="1"/>
        <v>26.962192469613338</v>
      </c>
      <c r="N60" s="261">
        <f t="shared" si="1"/>
        <v>25.449092943406907</v>
      </c>
      <c r="O60" s="261">
        <f t="shared" si="1"/>
        <v>23.127848024596371</v>
      </c>
      <c r="P60" s="261">
        <f t="shared" si="1"/>
        <v>23.143767389896404</v>
      </c>
      <c r="Q60" s="261">
        <f t="shared" si="1"/>
        <v>24.456424539545374</v>
      </c>
      <c r="R60" s="261">
        <f t="shared" si="1"/>
        <v>26.675301979077663</v>
      </c>
      <c r="S60" s="261">
        <f t="shared" si="1"/>
        <v>25.060122659836956</v>
      </c>
      <c r="T60" s="261">
        <f t="shared" si="1"/>
        <v>26.468799823252809</v>
      </c>
      <c r="U60" s="261">
        <f t="shared" si="1"/>
        <v>30.187121782331396</v>
      </c>
      <c r="V60" s="261">
        <f t="shared" si="1"/>
        <v>26.441950150880317</v>
      </c>
      <c r="W60" s="261">
        <f t="shared" si="1"/>
        <v>25.163226798116895</v>
      </c>
      <c r="X60" s="261">
        <f t="shared" si="1"/>
        <v>26.492050298604379</v>
      </c>
      <c r="Y60" s="261">
        <f t="shared" si="1"/>
        <v>20.287777875121339</v>
      </c>
      <c r="DA60" s="70"/>
    </row>
    <row r="61" spans="1:105" ht="12" customHeight="1" x14ac:dyDescent="0.25">
      <c r="A61" s="60" t="s">
        <v>1499</v>
      </c>
      <c r="B61" s="262">
        <v>23.13784999014975</v>
      </c>
      <c r="C61" s="262">
        <v>26.086525337166869</v>
      </c>
      <c r="D61" s="262">
        <v>22.443227111549302</v>
      </c>
      <c r="E61" s="262">
        <v>22.238608511304431</v>
      </c>
      <c r="F61" s="262">
        <v>19.792589987573219</v>
      </c>
      <c r="G61" s="262">
        <v>19.374254047325248</v>
      </c>
      <c r="H61" s="262">
        <v>17.797925615794981</v>
      </c>
      <c r="I61" s="262">
        <v>21.478791220513308</v>
      </c>
      <c r="J61" s="262">
        <v>20.312713190968928</v>
      </c>
      <c r="K61" s="262">
        <v>16.213301543932591</v>
      </c>
      <c r="L61" s="262">
        <v>18.924936943610241</v>
      </c>
      <c r="M61" s="262">
        <v>19.04357818414563</v>
      </c>
      <c r="N61" s="262">
        <v>17.73733421553213</v>
      </c>
      <c r="O61" s="262">
        <v>16.389426277595991</v>
      </c>
      <c r="P61" s="262">
        <v>16.746080577875372</v>
      </c>
      <c r="Q61" s="262">
        <v>17.709813588938829</v>
      </c>
      <c r="R61" s="262">
        <v>19.380847242852731</v>
      </c>
      <c r="S61" s="262">
        <v>17.995079740565661</v>
      </c>
      <c r="T61" s="262">
        <v>18.8054856594132</v>
      </c>
      <c r="U61" s="262">
        <v>21.51527667997069</v>
      </c>
      <c r="V61" s="262">
        <v>19.14560126834856</v>
      </c>
      <c r="W61" s="262">
        <v>18.278215163339119</v>
      </c>
      <c r="X61" s="262">
        <v>18.8490558637025</v>
      </c>
      <c r="Y61" s="262">
        <v>14.31561863796323</v>
      </c>
      <c r="DA61" s="72" t="s">
        <v>1631</v>
      </c>
    </row>
    <row r="62" spans="1:105" ht="12" customHeight="1" x14ac:dyDescent="0.25">
      <c r="A62" s="59" t="s">
        <v>28</v>
      </c>
      <c r="B62" s="230">
        <v>5.0260645627209657</v>
      </c>
      <c r="C62" s="230">
        <v>6.0418615127020319</v>
      </c>
      <c r="D62" s="230">
        <v>4.7230219148420129</v>
      </c>
      <c r="E62" s="230">
        <v>3.631276525263428</v>
      </c>
      <c r="F62" s="230">
        <v>3.2026803173363132</v>
      </c>
      <c r="G62" s="230">
        <v>2.9433110758406991</v>
      </c>
      <c r="H62" s="230">
        <v>3.0311880447382298</v>
      </c>
      <c r="I62" s="230">
        <v>4.5176520374875446</v>
      </c>
      <c r="J62" s="230">
        <v>4.0992762138552781</v>
      </c>
      <c r="K62" s="230">
        <v>3.115653260205236</v>
      </c>
      <c r="L62" s="230">
        <v>3.7956892559178992</v>
      </c>
      <c r="M62" s="230">
        <v>4.8564755388053307</v>
      </c>
      <c r="N62" s="230">
        <v>4.6492388026041853</v>
      </c>
      <c r="O62" s="230">
        <v>3.3907592721673629</v>
      </c>
      <c r="P62" s="230">
        <v>3.3893231951219369</v>
      </c>
      <c r="Q62" s="230">
        <v>3.3025336872720401</v>
      </c>
      <c r="R62" s="230">
        <v>3.583147665724244</v>
      </c>
      <c r="S62" s="230">
        <v>3.803223897200509</v>
      </c>
      <c r="T62" s="230">
        <v>4.1049760325388371</v>
      </c>
      <c r="U62" s="230">
        <v>4.7410988300660453</v>
      </c>
      <c r="V62" s="230">
        <v>3.515721024315889</v>
      </c>
      <c r="W62" s="230">
        <v>3.5099092733839918</v>
      </c>
      <c r="X62" s="230">
        <v>4.0310166966217906</v>
      </c>
      <c r="Y62" s="230">
        <v>2.644612961543169</v>
      </c>
      <c r="DA62" s="71" t="s">
        <v>1632</v>
      </c>
    </row>
    <row r="63" spans="1:105" ht="12" customHeight="1" x14ac:dyDescent="0.25">
      <c r="A63" s="59" t="s">
        <v>31</v>
      </c>
      <c r="B63" s="295">
        <v>5.6208360713516668E-2</v>
      </c>
      <c r="C63" s="295">
        <v>6.1820098629854783E-2</v>
      </c>
      <c r="D63" s="295">
        <v>8.3377658313442696E-2</v>
      </c>
      <c r="E63" s="295">
        <v>5.6103904610467277E-2</v>
      </c>
      <c r="F63" s="295">
        <v>2.473318600320603E-2</v>
      </c>
      <c r="G63" s="295">
        <v>2.5435367112253641E-2</v>
      </c>
      <c r="H63" s="295">
        <v>2.3906500929546329E-2</v>
      </c>
      <c r="I63" s="295">
        <v>2.695815394157082E-2</v>
      </c>
      <c r="J63" s="295">
        <v>4.9095617462644313E-2</v>
      </c>
      <c r="K63" s="295">
        <v>2.6558485692197441E-2</v>
      </c>
      <c r="L63" s="295">
        <v>2.8304252113915181E-2</v>
      </c>
      <c r="M63" s="295">
        <v>2.960796903449826E-2</v>
      </c>
      <c r="N63" s="295">
        <v>2.7753770873012892E-2</v>
      </c>
      <c r="O63" s="295">
        <v>2.7729689601784079E-2</v>
      </c>
      <c r="P63" s="295">
        <v>2.8021055750186988E-2</v>
      </c>
      <c r="Q63" s="295">
        <v>5.6896699185487787E-2</v>
      </c>
      <c r="R63" s="295">
        <v>5.9775104366545297E-2</v>
      </c>
      <c r="S63" s="295">
        <v>5.3338603741865089E-2</v>
      </c>
      <c r="T63" s="295">
        <v>5.7912371077834597E-2</v>
      </c>
      <c r="U63" s="295">
        <v>6.6379334056673608E-2</v>
      </c>
      <c r="V63" s="295">
        <v>6.1298625901752009E-2</v>
      </c>
      <c r="W63" s="295">
        <v>5.8091591058342093E-2</v>
      </c>
      <c r="X63" s="295">
        <v>6.4213935352068457E-2</v>
      </c>
      <c r="Y63" s="295">
        <v>0.111555671159487</v>
      </c>
      <c r="DA63" s="122" t="s">
        <v>1633</v>
      </c>
    </row>
    <row r="64" spans="1:105" ht="12" customHeight="1" x14ac:dyDescent="0.25">
      <c r="A64" s="59" t="s">
        <v>159</v>
      </c>
      <c r="B64" s="295">
        <v>0.39461411947821617</v>
      </c>
      <c r="C64" s="295">
        <v>0.41475347316865918</v>
      </c>
      <c r="D64" s="295">
        <v>0.44776476292651413</v>
      </c>
      <c r="E64" s="295">
        <v>0.1255709206809926</v>
      </c>
      <c r="F64" s="295">
        <v>0.11062444308837389</v>
      </c>
      <c r="G64" s="295">
        <v>0.11370517186940519</v>
      </c>
      <c r="H64" s="295">
        <v>4.2315105900270412E-2</v>
      </c>
      <c r="I64" s="295">
        <v>2.3830730701304079E-2</v>
      </c>
      <c r="J64" s="295">
        <v>2.2749240975998172E-2</v>
      </c>
      <c r="K64" s="295">
        <v>4.9323575789768113E-2</v>
      </c>
      <c r="L64" s="295">
        <v>2.6314551593400879E-2</v>
      </c>
      <c r="M64" s="295">
        <v>2.7512202291931059E-2</v>
      </c>
      <c r="N64" s="295">
        <v>0</v>
      </c>
      <c r="O64" s="295">
        <v>0</v>
      </c>
      <c r="P64" s="295">
        <v>0</v>
      </c>
      <c r="Q64" s="295">
        <v>5.2872911129459493E-2</v>
      </c>
      <c r="R64" s="295">
        <v>0.16673374853964409</v>
      </c>
      <c r="S64" s="295">
        <v>0</v>
      </c>
      <c r="T64" s="295">
        <v>0</v>
      </c>
      <c r="U64" s="295">
        <v>0</v>
      </c>
      <c r="V64" s="295">
        <v>2.8578080714116171E-2</v>
      </c>
      <c r="W64" s="295">
        <v>2.72092719564659E-2</v>
      </c>
      <c r="X64" s="295">
        <v>3.0073161355017471E-2</v>
      </c>
      <c r="Y64" s="295">
        <v>0</v>
      </c>
      <c r="DA64" s="122" t="s">
        <v>1634</v>
      </c>
    </row>
    <row r="65" spans="1:105" ht="12" customHeight="1" x14ac:dyDescent="0.25">
      <c r="A65" s="59" t="s">
        <v>32</v>
      </c>
      <c r="B65" s="295">
        <v>2.036455177950105</v>
      </c>
      <c r="C65" s="295">
        <v>1.6205891257073459</v>
      </c>
      <c r="D65" s="295">
        <v>0.97492893635678501</v>
      </c>
      <c r="E65" s="295">
        <v>1.0187327791614309</v>
      </c>
      <c r="F65" s="295">
        <v>1.1133932223219021</v>
      </c>
      <c r="G65" s="295">
        <v>0.95351194265566652</v>
      </c>
      <c r="H65" s="295">
        <v>0.60822660840297027</v>
      </c>
      <c r="I65" s="295">
        <v>0.91548990226463511</v>
      </c>
      <c r="J65" s="295">
        <v>0.49549803746273507</v>
      </c>
      <c r="K65" s="295">
        <v>0.53605434101475546</v>
      </c>
      <c r="L65" s="295">
        <v>0.29631145484599442</v>
      </c>
      <c r="M65" s="295">
        <v>0.26151404572603387</v>
      </c>
      <c r="N65" s="295">
        <v>0.200771318265205</v>
      </c>
      <c r="O65" s="295">
        <v>0.17815374671064679</v>
      </c>
      <c r="P65" s="295">
        <v>0.1125873614117115</v>
      </c>
      <c r="Q65" s="295">
        <v>0.1143089066508777</v>
      </c>
      <c r="R65" s="295">
        <v>0.12009179658746701</v>
      </c>
      <c r="S65" s="295">
        <v>8.5728772986942731E-2</v>
      </c>
      <c r="T65" s="295">
        <v>0.30250942574387291</v>
      </c>
      <c r="U65" s="295">
        <v>0.1066885606512883</v>
      </c>
      <c r="V65" s="295">
        <v>0.24631202125786769</v>
      </c>
      <c r="W65" s="295">
        <v>0.21007755539829839</v>
      </c>
      <c r="X65" s="295">
        <v>0.10320821131796661</v>
      </c>
      <c r="Y65" s="295">
        <v>0.15688346078788851</v>
      </c>
      <c r="DA65" s="122" t="s">
        <v>1635</v>
      </c>
    </row>
    <row r="66" spans="1:105" ht="12" customHeight="1" x14ac:dyDescent="0.25">
      <c r="A66" s="59" t="s">
        <v>35</v>
      </c>
      <c r="B66" s="295">
        <v>15.624507769286939</v>
      </c>
      <c r="C66" s="295">
        <v>17.947501126958979</v>
      </c>
      <c r="D66" s="295">
        <v>16.214133839110541</v>
      </c>
      <c r="E66" s="295">
        <v>17.406924381588109</v>
      </c>
      <c r="F66" s="295">
        <v>15.34115881882342</v>
      </c>
      <c r="G66" s="295">
        <v>15.338290489847219</v>
      </c>
      <c r="H66" s="295">
        <v>14.09228935582396</v>
      </c>
      <c r="I66" s="295">
        <v>15.994860396118259</v>
      </c>
      <c r="J66" s="295">
        <v>15.64609408121227</v>
      </c>
      <c r="K66" s="295">
        <v>12.48571188123063</v>
      </c>
      <c r="L66" s="295">
        <v>14.77831742913903</v>
      </c>
      <c r="M66" s="295">
        <v>13.86846842828783</v>
      </c>
      <c r="N66" s="295">
        <v>12.859570323789731</v>
      </c>
      <c r="O66" s="295">
        <v>12.792783569116191</v>
      </c>
      <c r="P66" s="295">
        <v>13.216148965591531</v>
      </c>
      <c r="Q66" s="295">
        <v>14.183201384700959</v>
      </c>
      <c r="R66" s="295">
        <v>15.451098927634829</v>
      </c>
      <c r="S66" s="295">
        <v>14.05278846663634</v>
      </c>
      <c r="T66" s="295">
        <v>14.34008783005266</v>
      </c>
      <c r="U66" s="295">
        <v>16.60110995519668</v>
      </c>
      <c r="V66" s="295">
        <v>15.29369151615893</v>
      </c>
      <c r="W66" s="295">
        <v>14.47292747154202</v>
      </c>
      <c r="X66" s="295">
        <v>14.62054385905566</v>
      </c>
      <c r="Y66" s="295">
        <v>11.402566544472689</v>
      </c>
      <c r="DA66" s="122" t="s">
        <v>1636</v>
      </c>
    </row>
    <row r="67" spans="1:105" ht="12" customHeight="1" x14ac:dyDescent="0.25">
      <c r="A67" s="60" t="s">
        <v>1506</v>
      </c>
      <c r="B67" s="262">
        <v>12.107626864422279</v>
      </c>
      <c r="C67" s="262">
        <v>16.807665444869102</v>
      </c>
      <c r="D67" s="262">
        <v>14.056434504415391</v>
      </c>
      <c r="E67" s="262">
        <v>13.958223206910469</v>
      </c>
      <c r="F67" s="262">
        <v>12.49186593682327</v>
      </c>
      <c r="G67" s="262">
        <v>10.90178871860358</v>
      </c>
      <c r="H67" s="262">
        <v>13.480427205233131</v>
      </c>
      <c r="I67" s="262">
        <v>13.03407868256631</v>
      </c>
      <c r="J67" s="262">
        <v>8.5823448020195006</v>
      </c>
      <c r="K67" s="262">
        <v>6.7692241959602608</v>
      </c>
      <c r="L67" s="262">
        <v>8.7694893833149692</v>
      </c>
      <c r="M67" s="262">
        <v>7.918614285467708</v>
      </c>
      <c r="N67" s="262">
        <v>7.711758727874777</v>
      </c>
      <c r="O67" s="262">
        <v>6.7384217470003813</v>
      </c>
      <c r="P67" s="262">
        <v>6.397686812021032</v>
      </c>
      <c r="Q67" s="262">
        <v>6.7466109506065433</v>
      </c>
      <c r="R67" s="262">
        <v>7.2944547362249326</v>
      </c>
      <c r="S67" s="262">
        <v>7.0650429192712956</v>
      </c>
      <c r="T67" s="262">
        <v>7.6633141638396101</v>
      </c>
      <c r="U67" s="262">
        <v>8.6718451023607059</v>
      </c>
      <c r="V67" s="262">
        <v>7.2963488825317544</v>
      </c>
      <c r="W67" s="262">
        <v>6.8850116347777757</v>
      </c>
      <c r="X67" s="262">
        <v>7.6429944349018806</v>
      </c>
      <c r="Y67" s="262">
        <v>5.9721592371581096</v>
      </c>
      <c r="DA67" s="72" t="s">
        <v>1637</v>
      </c>
    </row>
    <row r="68" spans="1:105" ht="12" customHeight="1" x14ac:dyDescent="0.25">
      <c r="A68" s="147" t="s">
        <v>28</v>
      </c>
      <c r="B68" s="229">
        <v>0.59302380948211497</v>
      </c>
      <c r="C68" s="229">
        <v>0.5695224301799181</v>
      </c>
      <c r="D68" s="229">
        <v>0.45997416083977899</v>
      </c>
      <c r="E68" s="229">
        <v>0.34737511497914447</v>
      </c>
      <c r="F68" s="229">
        <v>0.29518569887790252</v>
      </c>
      <c r="G68" s="229">
        <v>0.29395128321210529</v>
      </c>
      <c r="H68" s="229">
        <v>0.22693363745288789</v>
      </c>
      <c r="I68" s="229">
        <v>0.42231143834722451</v>
      </c>
      <c r="J68" s="229">
        <v>0.52933236059378697</v>
      </c>
      <c r="K68" s="229">
        <v>0.38271578440153242</v>
      </c>
      <c r="L68" s="229">
        <v>0.42797960800922968</v>
      </c>
      <c r="M68" s="229">
        <v>0.60677064315143248</v>
      </c>
      <c r="N68" s="229">
        <v>0.55539514052996797</v>
      </c>
      <c r="O68" s="229">
        <v>0.42082859322253302</v>
      </c>
      <c r="P68" s="229">
        <v>0.43028223151852729</v>
      </c>
      <c r="Q68" s="229">
        <v>0.41141760936269772</v>
      </c>
      <c r="R68" s="229">
        <v>0.43984241879335451</v>
      </c>
      <c r="S68" s="229">
        <v>0.4633842781027504</v>
      </c>
      <c r="T68" s="229">
        <v>0.45739307860745992</v>
      </c>
      <c r="U68" s="229">
        <v>0.52725618798857932</v>
      </c>
      <c r="V68" s="229">
        <v>0.40161932868527711</v>
      </c>
      <c r="W68" s="229">
        <v>0.40925195661253011</v>
      </c>
      <c r="X68" s="229">
        <v>0.4353023970191412</v>
      </c>
      <c r="Y68" s="229">
        <v>0.28347436289090022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6.6981124379171244E-3</v>
      </c>
      <c r="C70" s="229">
        <v>5.8854165614368329E-3</v>
      </c>
      <c r="D70" s="229">
        <v>8.2010718256500838E-3</v>
      </c>
      <c r="E70" s="229">
        <v>5.420507075765006E-3</v>
      </c>
      <c r="F70" s="229">
        <v>2.3023388006379879E-3</v>
      </c>
      <c r="G70" s="229">
        <v>2.5655746319659151E-3</v>
      </c>
      <c r="H70" s="229">
        <v>1.807629653244446E-3</v>
      </c>
      <c r="I70" s="229">
        <v>2.5451750834909492E-3</v>
      </c>
      <c r="J70" s="229">
        <v>6.4028221091099241E-3</v>
      </c>
      <c r="K70" s="229">
        <v>3.2948679258188269E-3</v>
      </c>
      <c r="L70" s="229">
        <v>3.223231931497253E-3</v>
      </c>
      <c r="M70" s="229">
        <v>3.7361079797305109E-3</v>
      </c>
      <c r="N70" s="229">
        <v>3.348495094953365E-3</v>
      </c>
      <c r="O70" s="229">
        <v>3.475847687431343E-3</v>
      </c>
      <c r="P70" s="229">
        <v>3.5927944359918961E-3</v>
      </c>
      <c r="Q70" s="229">
        <v>7.1586336681947627E-3</v>
      </c>
      <c r="R70" s="229">
        <v>7.4107164117545232E-3</v>
      </c>
      <c r="S70" s="229">
        <v>6.5635453632744171E-3</v>
      </c>
      <c r="T70" s="229">
        <v>6.5171505843739583E-3</v>
      </c>
      <c r="U70" s="229">
        <v>7.4556071269710937E-3</v>
      </c>
      <c r="V70" s="229">
        <v>7.072262726113345E-3</v>
      </c>
      <c r="W70" s="229">
        <v>6.8409370168016851E-3</v>
      </c>
      <c r="X70" s="229">
        <v>7.0034687455090552E-3</v>
      </c>
      <c r="Y70" s="229">
        <v>1.207676918349161E-2</v>
      </c>
      <c r="DA70" s="73" t="s">
        <v>1640</v>
      </c>
    </row>
    <row r="71" spans="1:105" ht="12" customHeight="1" x14ac:dyDescent="0.25">
      <c r="A71" s="147" t="s">
        <v>159</v>
      </c>
      <c r="B71" s="229">
        <v>4.7918751872563982E-2</v>
      </c>
      <c r="C71" s="229">
        <v>4.023638064294266E-2</v>
      </c>
      <c r="D71" s="229">
        <v>4.4879932852100977E-2</v>
      </c>
      <c r="E71" s="229">
        <v>1.23628121346466E-2</v>
      </c>
      <c r="F71" s="229">
        <v>1.04935305074475E-2</v>
      </c>
      <c r="G71" s="229">
        <v>1.1687139408997E-2</v>
      </c>
      <c r="H71" s="229">
        <v>3.260395138810272E-3</v>
      </c>
      <c r="I71" s="229">
        <v>2.2926947475251161E-3</v>
      </c>
      <c r="J71" s="229">
        <v>3.0232703417462791E-3</v>
      </c>
      <c r="K71" s="229">
        <v>6.2354904555236828E-3</v>
      </c>
      <c r="L71" s="229">
        <v>3.0536355984374509E-3</v>
      </c>
      <c r="M71" s="229">
        <v>3.5376716467471841E-3</v>
      </c>
      <c r="N71" s="229">
        <v>0</v>
      </c>
      <c r="O71" s="229">
        <v>0</v>
      </c>
      <c r="P71" s="229">
        <v>0</v>
      </c>
      <c r="Q71" s="229">
        <v>6.7788754209111802E-3</v>
      </c>
      <c r="R71" s="229">
        <v>2.1064188303189939E-2</v>
      </c>
      <c r="S71" s="229">
        <v>0</v>
      </c>
      <c r="T71" s="229">
        <v>0</v>
      </c>
      <c r="U71" s="229">
        <v>0</v>
      </c>
      <c r="V71" s="229">
        <v>3.3598668598645632E-3</v>
      </c>
      <c r="W71" s="229">
        <v>3.2651309609509319E-3</v>
      </c>
      <c r="X71" s="229">
        <v>3.342291742082025E-3</v>
      </c>
      <c r="Y71" s="229">
        <v>0</v>
      </c>
      <c r="DA71" s="73" t="s">
        <v>1641</v>
      </c>
    </row>
    <row r="72" spans="1:105" ht="12" customHeight="1" x14ac:dyDescent="0.25">
      <c r="A72" s="147" t="s">
        <v>32</v>
      </c>
      <c r="B72" s="229">
        <v>0.2397425512817809</v>
      </c>
      <c r="C72" s="229">
        <v>0.15241902763109261</v>
      </c>
      <c r="D72" s="229">
        <v>9.4735474638145648E-2</v>
      </c>
      <c r="E72" s="229">
        <v>9.7235726066808054E-2</v>
      </c>
      <c r="F72" s="229">
        <v>0.102389752954132</v>
      </c>
      <c r="G72" s="229">
        <v>9.5014859880264077E-2</v>
      </c>
      <c r="H72" s="229">
        <v>4.5433648121507839E-2</v>
      </c>
      <c r="I72" s="229">
        <v>8.5388586674168834E-2</v>
      </c>
      <c r="J72" s="229">
        <v>6.3839488850696083E-2</v>
      </c>
      <c r="K72" s="229">
        <v>6.5699531399568412E-2</v>
      </c>
      <c r="L72" s="229">
        <v>3.3335507139866452E-2</v>
      </c>
      <c r="M72" s="229">
        <v>3.2600523498454222E-2</v>
      </c>
      <c r="N72" s="229">
        <v>2.3930297180625441E-2</v>
      </c>
      <c r="O72" s="229">
        <v>2.2061215768887438E-2</v>
      </c>
      <c r="P72" s="229">
        <v>1.4261206528722351E-2</v>
      </c>
      <c r="Q72" s="229">
        <v>1.4208292541135E-2</v>
      </c>
      <c r="R72" s="229">
        <v>1.470862061085898E-2</v>
      </c>
      <c r="S72" s="229">
        <v>1.0421787387856389E-2</v>
      </c>
      <c r="T72" s="229">
        <v>3.3631332402181809E-2</v>
      </c>
      <c r="U72" s="229">
        <v>1.183822888761391E-2</v>
      </c>
      <c r="V72" s="229">
        <v>2.8074498524572802E-2</v>
      </c>
      <c r="W72" s="229">
        <v>2.443997337405238E-2</v>
      </c>
      <c r="X72" s="229">
        <v>1.112031047299414E-2</v>
      </c>
      <c r="Y72" s="229">
        <v>1.6778573183306129E-2</v>
      </c>
      <c r="DA72" s="73" t="s">
        <v>1642</v>
      </c>
    </row>
    <row r="73" spans="1:105" ht="12" customHeight="1" x14ac:dyDescent="0.25">
      <c r="A73" s="147" t="s">
        <v>33</v>
      </c>
      <c r="B73" s="229">
        <v>1.5264063276379939E-2</v>
      </c>
      <c r="C73" s="229">
        <v>1.82453336318944E-2</v>
      </c>
      <c r="D73" s="229">
        <v>1.769368931597121E-2</v>
      </c>
      <c r="E73" s="229">
        <v>6.8999637004305992E-3</v>
      </c>
      <c r="F73" s="229">
        <v>6.1569045693620674E-3</v>
      </c>
      <c r="G73" s="229">
        <v>6.8181845797430892E-3</v>
      </c>
      <c r="H73" s="229">
        <v>9.1909452504558373E-3</v>
      </c>
      <c r="I73" s="229">
        <v>1.2336153875423131E-2</v>
      </c>
      <c r="J73" s="229">
        <v>2.8666359926201281E-2</v>
      </c>
      <c r="K73" s="229">
        <v>4.1293610973453881E-2</v>
      </c>
      <c r="L73" s="229">
        <v>7.1134005378775622E-2</v>
      </c>
      <c r="M73" s="229">
        <v>5.1938135973584987E-2</v>
      </c>
      <c r="N73" s="229">
        <v>3.3415827083536603E-2</v>
      </c>
      <c r="O73" s="229">
        <v>2.4900361570635229E-2</v>
      </c>
      <c r="P73" s="229">
        <v>2.5104073140173631E-2</v>
      </c>
      <c r="Q73" s="229">
        <v>2.5356565831822522E-2</v>
      </c>
      <c r="R73" s="229">
        <v>5.1921894539507562E-3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1643</v>
      </c>
    </row>
    <row r="74" spans="1:105" ht="12" customHeight="1" x14ac:dyDescent="0.25">
      <c r="A74" s="147" t="s">
        <v>35</v>
      </c>
      <c r="B74" s="229">
        <v>1.857433465177553</v>
      </c>
      <c r="C74" s="229">
        <v>1.7045388738438441</v>
      </c>
      <c r="D74" s="229">
        <v>1.5909996457702731</v>
      </c>
      <c r="E74" s="229">
        <v>1.6777385300375129</v>
      </c>
      <c r="F74" s="229">
        <v>1.424632155299703</v>
      </c>
      <c r="G74" s="229">
        <v>1.5434018218740411</v>
      </c>
      <c r="H74" s="229">
        <v>1.062992991737864</v>
      </c>
      <c r="I74" s="229">
        <v>1.5064800176386399</v>
      </c>
      <c r="J74" s="229">
        <v>2.0355888081498339</v>
      </c>
      <c r="K74" s="229">
        <v>1.5452666023167541</v>
      </c>
      <c r="L74" s="229">
        <v>1.678882379715678</v>
      </c>
      <c r="M74" s="229">
        <v>1.7458008934927309</v>
      </c>
      <c r="N74" s="229">
        <v>1.547781081068988</v>
      </c>
      <c r="O74" s="229">
        <v>1.5996913228423271</v>
      </c>
      <c r="P74" s="229">
        <v>1.6904728806348741</v>
      </c>
      <c r="Q74" s="229">
        <v>1.780216179152492</v>
      </c>
      <c r="R74" s="229">
        <v>1.910973356297998</v>
      </c>
      <c r="S74" s="229">
        <v>1.7251019450479781</v>
      </c>
      <c r="T74" s="229">
        <v>1.609880456930266</v>
      </c>
      <c r="U74" s="229">
        <v>1.8601272600268881</v>
      </c>
      <c r="V74" s="229">
        <v>1.760254162748349</v>
      </c>
      <c r="W74" s="229">
        <v>1.7002552080962181</v>
      </c>
      <c r="X74" s="229">
        <v>1.5907533403612379</v>
      </c>
      <c r="Y74" s="229">
        <v>1.2314509993519689</v>
      </c>
      <c r="DA74" s="73" t="s">
        <v>1644</v>
      </c>
    </row>
    <row r="75" spans="1:105" ht="12" customHeight="1" x14ac:dyDescent="0.25">
      <c r="A75" s="147" t="s">
        <v>36</v>
      </c>
      <c r="B75" s="229">
        <v>0.81072354867447649</v>
      </c>
      <c r="C75" s="229">
        <v>0.92829216561031935</v>
      </c>
      <c r="D75" s="229">
        <v>0.8723818197980775</v>
      </c>
      <c r="E75" s="229">
        <v>0.8392479587097661</v>
      </c>
      <c r="F75" s="229">
        <v>0.80322630673478557</v>
      </c>
      <c r="G75" s="229">
        <v>0.77847405075813847</v>
      </c>
      <c r="H75" s="229">
        <v>0.81682282441384435</v>
      </c>
      <c r="I75" s="229">
        <v>1.408753326625938</v>
      </c>
      <c r="J75" s="229">
        <v>1.420943245323772</v>
      </c>
      <c r="K75" s="229">
        <v>0.62302632118012125</v>
      </c>
      <c r="L75" s="229">
        <v>0.67158897832633391</v>
      </c>
      <c r="M75" s="229">
        <v>0.74449859072535685</v>
      </c>
      <c r="N75" s="229">
        <v>0.81547681140033501</v>
      </c>
      <c r="O75" s="229">
        <v>0.87181221107284546</v>
      </c>
      <c r="P75" s="229">
        <v>0.76411007243857032</v>
      </c>
      <c r="Q75" s="229">
        <v>0.81575857180964917</v>
      </c>
      <c r="R75" s="229">
        <v>0.82551500996824068</v>
      </c>
      <c r="S75" s="229">
        <v>0.72449462240461682</v>
      </c>
      <c r="T75" s="229">
        <v>0.76226064078123246</v>
      </c>
      <c r="U75" s="229">
        <v>0.92408949244856609</v>
      </c>
      <c r="V75" s="229">
        <v>0.78011926644878293</v>
      </c>
      <c r="W75" s="229">
        <v>0.64740194573004151</v>
      </c>
      <c r="X75" s="229">
        <v>0.6930356875084337</v>
      </c>
      <c r="Y75" s="229">
        <v>0.7002271755660302</v>
      </c>
      <c r="DA75" s="73" t="s">
        <v>1645</v>
      </c>
    </row>
    <row r="76" spans="1:105" ht="12" customHeight="1" x14ac:dyDescent="0.25">
      <c r="A76" s="147" t="s">
        <v>38</v>
      </c>
      <c r="B76" s="229">
        <v>0.1619936973023039</v>
      </c>
      <c r="C76" s="229">
        <v>0.20405067807267779</v>
      </c>
      <c r="D76" s="229">
        <v>0.16134519743286399</v>
      </c>
      <c r="E76" s="229">
        <v>0.18445847932156861</v>
      </c>
      <c r="F76" s="229">
        <v>0.2615694562099678</v>
      </c>
      <c r="G76" s="229">
        <v>0.36286337362197341</v>
      </c>
      <c r="H76" s="229">
        <v>0.24068313461883881</v>
      </c>
      <c r="I76" s="229">
        <v>0.35065341659606392</v>
      </c>
      <c r="J76" s="229">
        <v>0.50433680119115987</v>
      </c>
      <c r="K76" s="229">
        <v>0.62687328723175406</v>
      </c>
      <c r="L76" s="229">
        <v>0.60423837032959415</v>
      </c>
      <c r="M76" s="229">
        <v>0.64931314639221405</v>
      </c>
      <c r="N76" s="229">
        <v>0.67678006452224437</v>
      </c>
      <c r="O76" s="229">
        <v>0.66755916566086293</v>
      </c>
      <c r="P76" s="229">
        <v>0.84919835400674126</v>
      </c>
      <c r="Q76" s="229">
        <v>0.9799812824651426</v>
      </c>
      <c r="R76" s="229">
        <v>1.1600051593204861</v>
      </c>
      <c r="S76" s="229">
        <v>0.98468826734734727</v>
      </c>
      <c r="T76" s="229">
        <v>1.181378050312246</v>
      </c>
      <c r="U76" s="229">
        <v>1.2986379718489529</v>
      </c>
      <c r="V76" s="229">
        <v>1.2737219748851889</v>
      </c>
      <c r="W76" s="229">
        <v>1.1930634152503881</v>
      </c>
      <c r="X76" s="229">
        <v>1.2275118095713731</v>
      </c>
      <c r="Y76" s="229">
        <v>0.87994943985450869</v>
      </c>
      <c r="DA76" s="73" t="s">
        <v>1646</v>
      </c>
    </row>
    <row r="77" spans="1:105" ht="12" customHeight="1" x14ac:dyDescent="0.25">
      <c r="A77" s="147" t="s">
        <v>39</v>
      </c>
      <c r="B77" s="229">
        <v>8.3748288649171947</v>
      </c>
      <c r="C77" s="229">
        <v>13.184475138694969</v>
      </c>
      <c r="D77" s="229">
        <v>10.80622351194253</v>
      </c>
      <c r="E77" s="229">
        <v>10.787484114884821</v>
      </c>
      <c r="F77" s="229">
        <v>9.5859097928693302</v>
      </c>
      <c r="G77" s="229">
        <v>7.8070124306363544</v>
      </c>
      <c r="H77" s="229">
        <v>11.07330199884567</v>
      </c>
      <c r="I77" s="229">
        <v>9.2433178729778369</v>
      </c>
      <c r="J77" s="229">
        <v>3.9902116455331931</v>
      </c>
      <c r="K77" s="229">
        <v>3.4748187000757329</v>
      </c>
      <c r="L77" s="229">
        <v>5.2760536668855567</v>
      </c>
      <c r="M77" s="229">
        <v>4.0804185726074564</v>
      </c>
      <c r="N77" s="229">
        <v>4.0556310109941256</v>
      </c>
      <c r="O77" s="229">
        <v>3.1280930291748579</v>
      </c>
      <c r="P77" s="229">
        <v>2.6206651993174321</v>
      </c>
      <c r="Q77" s="229">
        <v>2.7057349403544979</v>
      </c>
      <c r="R77" s="229">
        <v>2.9097430770650989</v>
      </c>
      <c r="S77" s="229">
        <v>3.1503884736174741</v>
      </c>
      <c r="T77" s="229">
        <v>3.6122534542218498</v>
      </c>
      <c r="U77" s="229">
        <v>4.0424403540331344</v>
      </c>
      <c r="V77" s="229">
        <v>3.042127521653605</v>
      </c>
      <c r="W77" s="229">
        <v>2.9004930677367931</v>
      </c>
      <c r="X77" s="229">
        <v>3.6749251294811089</v>
      </c>
      <c r="Y77" s="229">
        <v>2.8482019171279038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172.24531376010088</v>
      </c>
      <c r="C79" s="261">
        <f t="shared" si="2"/>
        <v>196.49874400237928</v>
      </c>
      <c r="D79" s="261">
        <f t="shared" si="2"/>
        <v>167.61736919270678</v>
      </c>
      <c r="E79" s="261">
        <f t="shared" si="2"/>
        <v>165.96879727378129</v>
      </c>
      <c r="F79" s="261">
        <f t="shared" si="2"/>
        <v>149.15421514005212</v>
      </c>
      <c r="G79" s="261">
        <f t="shared" si="2"/>
        <v>147.60768839508611</v>
      </c>
      <c r="H79" s="261">
        <f t="shared" si="2"/>
        <v>135.52721804542887</v>
      </c>
      <c r="I79" s="261">
        <f t="shared" si="2"/>
        <v>165.05914956298162</v>
      </c>
      <c r="J79" s="261">
        <f t="shared" si="2"/>
        <v>155.90198322187601</v>
      </c>
      <c r="K79" s="261">
        <f t="shared" si="2"/>
        <v>126.58515790830459</v>
      </c>
      <c r="L79" s="261">
        <f t="shared" si="2"/>
        <v>146.85155702794415</v>
      </c>
      <c r="M79" s="261">
        <f t="shared" si="2"/>
        <v>149.82181980705741</v>
      </c>
      <c r="N79" s="261">
        <f t="shared" si="2"/>
        <v>140.80551115904893</v>
      </c>
      <c r="O79" s="261">
        <f t="shared" si="2"/>
        <v>128.68966457510066</v>
      </c>
      <c r="P79" s="261">
        <f t="shared" si="2"/>
        <v>133.06518306625526</v>
      </c>
      <c r="Q79" s="261">
        <f t="shared" si="2"/>
        <v>141.18034983651177</v>
      </c>
      <c r="R79" s="261">
        <f t="shared" si="2"/>
        <v>155.14300824407817</v>
      </c>
      <c r="S79" s="261">
        <f t="shared" si="2"/>
        <v>143.82800395595925</v>
      </c>
      <c r="T79" s="261">
        <f t="shared" si="2"/>
        <v>152.98263391887085</v>
      </c>
      <c r="U79" s="261">
        <f t="shared" si="2"/>
        <v>172.98104262441529</v>
      </c>
      <c r="V79" s="261">
        <f t="shared" si="2"/>
        <v>153.68962149182215</v>
      </c>
      <c r="W79" s="261">
        <f t="shared" si="2"/>
        <v>147.03928626895669</v>
      </c>
      <c r="X79" s="261">
        <f t="shared" si="2"/>
        <v>154.04694643170711</v>
      </c>
      <c r="Y79" s="261">
        <f t="shared" si="2"/>
        <v>116.38879541185229</v>
      </c>
      <c r="DA79" s="70"/>
    </row>
    <row r="80" spans="1:105" ht="12" customHeight="1" x14ac:dyDescent="0.25">
      <c r="A80" s="60" t="s">
        <v>1521</v>
      </c>
      <c r="B80" s="262">
        <v>161.68370283862811</v>
      </c>
      <c r="C80" s="262">
        <v>183.3159346572634</v>
      </c>
      <c r="D80" s="262">
        <v>156.67433402194581</v>
      </c>
      <c r="E80" s="262">
        <v>153.56114999293339</v>
      </c>
      <c r="F80" s="262">
        <v>138.42983945682801</v>
      </c>
      <c r="G80" s="262">
        <v>136.09877532455519</v>
      </c>
      <c r="H80" s="262">
        <v>125.43301913809719</v>
      </c>
      <c r="I80" s="262">
        <v>152.31375009114711</v>
      </c>
      <c r="J80" s="262">
        <v>143.90687027044939</v>
      </c>
      <c r="K80" s="262">
        <v>117.71562197757591</v>
      </c>
      <c r="L80" s="262">
        <v>136.85371563866681</v>
      </c>
      <c r="M80" s="262">
        <v>137.8939591141399</v>
      </c>
      <c r="N80" s="262">
        <v>130.7021344011718</v>
      </c>
      <c r="O80" s="262">
        <v>119.5219989268646</v>
      </c>
      <c r="P80" s="262">
        <v>122.9596510434281</v>
      </c>
      <c r="Q80" s="262">
        <v>130.75495766783979</v>
      </c>
      <c r="R80" s="262">
        <v>143.72403159297849</v>
      </c>
      <c r="S80" s="262">
        <v>133.17920475312741</v>
      </c>
      <c r="T80" s="262">
        <v>141.5485851087702</v>
      </c>
      <c r="U80" s="262">
        <v>159.7932711997594</v>
      </c>
      <c r="V80" s="262">
        <v>141.99067743935669</v>
      </c>
      <c r="W80" s="262">
        <v>135.14571059908431</v>
      </c>
      <c r="X80" s="262">
        <v>141.14206672460341</v>
      </c>
      <c r="Y80" s="262">
        <v>106.87486252933159</v>
      </c>
      <c r="DA80" s="72" t="s">
        <v>1649</v>
      </c>
    </row>
    <row r="81" spans="1:105" ht="12" customHeight="1" x14ac:dyDescent="0.25">
      <c r="A81" s="59" t="s">
        <v>28</v>
      </c>
      <c r="B81" s="230">
        <v>38.704414955198743</v>
      </c>
      <c r="C81" s="230">
        <v>45.531394973016688</v>
      </c>
      <c r="D81" s="230">
        <v>35.880086598603498</v>
      </c>
      <c r="E81" s="230">
        <v>27.3632108223219</v>
      </c>
      <c r="F81" s="230">
        <v>23.069706458782061</v>
      </c>
      <c r="G81" s="230">
        <v>20.458135040898991</v>
      </c>
      <c r="H81" s="230">
        <v>21.165033921949771</v>
      </c>
      <c r="I81" s="230">
        <v>31.663092791364999</v>
      </c>
      <c r="J81" s="230">
        <v>28.20687345491142</v>
      </c>
      <c r="K81" s="230">
        <v>19.610569401775649</v>
      </c>
      <c r="L81" s="230">
        <v>24.196740995283569</v>
      </c>
      <c r="M81" s="230">
        <v>31.232075931573711</v>
      </c>
      <c r="N81" s="230">
        <v>29.373236071701619</v>
      </c>
      <c r="O81" s="230">
        <v>21.311876643405459</v>
      </c>
      <c r="P81" s="230">
        <v>20.288356816063288</v>
      </c>
      <c r="Q81" s="230">
        <v>19.259676901980399</v>
      </c>
      <c r="R81" s="230">
        <v>20.44595478182422</v>
      </c>
      <c r="S81" s="230">
        <v>22.237583471716999</v>
      </c>
      <c r="T81" s="230">
        <v>22.431884727369681</v>
      </c>
      <c r="U81" s="230">
        <v>25.949526530037069</v>
      </c>
      <c r="V81" s="230">
        <v>18.78716049961854</v>
      </c>
      <c r="W81" s="230">
        <v>18.97110834428025</v>
      </c>
      <c r="X81" s="230">
        <v>21.357369917979138</v>
      </c>
      <c r="Y81" s="230">
        <v>14.312510984978189</v>
      </c>
      <c r="DA81" s="71" t="s">
        <v>1650</v>
      </c>
    </row>
    <row r="82" spans="1:105" ht="12" customHeight="1" x14ac:dyDescent="0.25">
      <c r="A82" s="59" t="s">
        <v>31</v>
      </c>
      <c r="B82" s="295">
        <v>0.35838157282801381</v>
      </c>
      <c r="C82" s="295">
        <v>0.38572891078080018</v>
      </c>
      <c r="D82" s="295">
        <v>0.52443965500362411</v>
      </c>
      <c r="E82" s="295">
        <v>0.35003633612919838</v>
      </c>
      <c r="F82" s="295">
        <v>0.1475097914007823</v>
      </c>
      <c r="G82" s="295">
        <v>0.14637947797380449</v>
      </c>
      <c r="H82" s="295">
        <v>0.13820839141703201</v>
      </c>
      <c r="I82" s="295">
        <v>0.15643827298378421</v>
      </c>
      <c r="J82" s="295">
        <v>0.2797066562440394</v>
      </c>
      <c r="K82" s="295">
        <v>0.1384065683573604</v>
      </c>
      <c r="L82" s="295">
        <v>0.1493929890426085</v>
      </c>
      <c r="M82" s="295">
        <v>0.15765239457266739</v>
      </c>
      <c r="N82" s="295">
        <v>0.14517914954521971</v>
      </c>
      <c r="O82" s="295">
        <v>0.14430522338374871</v>
      </c>
      <c r="P82" s="295">
        <v>0.13887711699260091</v>
      </c>
      <c r="Q82" s="295">
        <v>0.27472685865135887</v>
      </c>
      <c r="R82" s="295">
        <v>0.282406923836723</v>
      </c>
      <c r="S82" s="295">
        <v>0.25821986420326931</v>
      </c>
      <c r="T82" s="295">
        <v>0.2620226246887985</v>
      </c>
      <c r="U82" s="295">
        <v>0.30081232635913702</v>
      </c>
      <c r="V82" s="295">
        <v>0.27121255262170119</v>
      </c>
      <c r="W82" s="295">
        <v>0.25996949621717191</v>
      </c>
      <c r="X82" s="295">
        <v>0.28169216445238709</v>
      </c>
      <c r="Y82" s="295">
        <v>0.49987068910827259</v>
      </c>
      <c r="DA82" s="122" t="s">
        <v>1651</v>
      </c>
    </row>
    <row r="83" spans="1:105" ht="12" customHeight="1" x14ac:dyDescent="0.25">
      <c r="A83" s="59" t="s">
        <v>159</v>
      </c>
      <c r="B83" s="295">
        <v>2.6494532830965651</v>
      </c>
      <c r="C83" s="295">
        <v>2.7250935945013781</v>
      </c>
      <c r="D83" s="295">
        <v>2.9657506687655819</v>
      </c>
      <c r="E83" s="295">
        <v>0.82498872751415009</v>
      </c>
      <c r="F83" s="295">
        <v>0.69475355345252032</v>
      </c>
      <c r="G83" s="295">
        <v>0.68906675432964548</v>
      </c>
      <c r="H83" s="295">
        <v>0.25760407167767618</v>
      </c>
      <c r="I83" s="295">
        <v>0.145622712695261</v>
      </c>
      <c r="J83" s="295">
        <v>0.13647901526267109</v>
      </c>
      <c r="K83" s="295">
        <v>0.27067418641437979</v>
      </c>
      <c r="L83" s="295">
        <v>0.1462559020458071</v>
      </c>
      <c r="M83" s="295">
        <v>0.15426102186852619</v>
      </c>
      <c r="N83" s="295">
        <v>0</v>
      </c>
      <c r="O83" s="295">
        <v>0</v>
      </c>
      <c r="P83" s="295">
        <v>0</v>
      </c>
      <c r="Q83" s="295">
        <v>0.26883522029584539</v>
      </c>
      <c r="R83" s="295">
        <v>0.82950193874149891</v>
      </c>
      <c r="S83" s="295">
        <v>0</v>
      </c>
      <c r="T83" s="295">
        <v>0</v>
      </c>
      <c r="U83" s="295">
        <v>0</v>
      </c>
      <c r="V83" s="295">
        <v>0.13314688165042809</v>
      </c>
      <c r="W83" s="295">
        <v>0.1282227056198679</v>
      </c>
      <c r="X83" s="295">
        <v>0.1389195791281444</v>
      </c>
      <c r="Y83" s="295">
        <v>0</v>
      </c>
      <c r="DA83" s="122" t="s">
        <v>1652</v>
      </c>
    </row>
    <row r="84" spans="1:105" ht="12" customHeight="1" x14ac:dyDescent="0.25">
      <c r="A84" s="59" t="s">
        <v>32</v>
      </c>
      <c r="B84" s="295">
        <v>13.60288972430061</v>
      </c>
      <c r="C84" s="295">
        <v>10.5934394276797</v>
      </c>
      <c r="D84" s="295">
        <v>6.4243672568540626</v>
      </c>
      <c r="E84" s="295">
        <v>6.6587374654556104</v>
      </c>
      <c r="F84" s="295">
        <v>6.9566624082053181</v>
      </c>
      <c r="G84" s="295">
        <v>5.7488356183582541</v>
      </c>
      <c r="H84" s="295">
        <v>3.6837943925638368</v>
      </c>
      <c r="I84" s="295">
        <v>5.5656769171773792</v>
      </c>
      <c r="J84" s="295">
        <v>2.957423937522369</v>
      </c>
      <c r="K84" s="295">
        <v>2.926670158347207</v>
      </c>
      <c r="L84" s="295">
        <v>1.6384701868459981</v>
      </c>
      <c r="M84" s="295">
        <v>1.4588093666571871</v>
      </c>
      <c r="N84" s="295">
        <v>1.1002604193281811</v>
      </c>
      <c r="O84" s="295">
        <v>0.97127804844061083</v>
      </c>
      <c r="P84" s="295">
        <v>0.58458465225848433</v>
      </c>
      <c r="Q84" s="295">
        <v>0.57823674894963617</v>
      </c>
      <c r="R84" s="295">
        <v>0.59440151691701504</v>
      </c>
      <c r="S84" s="295">
        <v>0.4347966440138149</v>
      </c>
      <c r="T84" s="295">
        <v>1.4338969051589561</v>
      </c>
      <c r="U84" s="295">
        <v>0.50651482751916499</v>
      </c>
      <c r="V84" s="295">
        <v>1.1417111043023229</v>
      </c>
      <c r="W84" s="295">
        <v>0.98491861596408892</v>
      </c>
      <c r="X84" s="295">
        <v>0.47431985190911141</v>
      </c>
      <c r="Y84" s="295">
        <v>0.73646947234956284</v>
      </c>
      <c r="DA84" s="122" t="s">
        <v>1653</v>
      </c>
    </row>
    <row r="85" spans="1:105" ht="12" customHeight="1" x14ac:dyDescent="0.25">
      <c r="A85" s="59" t="s">
        <v>33</v>
      </c>
      <c r="B85" s="295">
        <v>0.84496045520991381</v>
      </c>
      <c r="C85" s="295">
        <v>1.237171144195651</v>
      </c>
      <c r="D85" s="295">
        <v>1.1706209537184029</v>
      </c>
      <c r="E85" s="295">
        <v>0.46099159640450982</v>
      </c>
      <c r="F85" s="295">
        <v>0.40811920056692658</v>
      </c>
      <c r="G85" s="295">
        <v>0.40247349428342888</v>
      </c>
      <c r="H85" s="295">
        <v>0.72703969493029319</v>
      </c>
      <c r="I85" s="295">
        <v>0.78447320959255507</v>
      </c>
      <c r="J85" s="295">
        <v>1.295617793706298</v>
      </c>
      <c r="K85" s="295">
        <v>1.794628420188034</v>
      </c>
      <c r="L85" s="295">
        <v>3.411056492950991</v>
      </c>
      <c r="M85" s="295">
        <v>2.2674645184450428</v>
      </c>
      <c r="N85" s="295">
        <v>1.498924591224015</v>
      </c>
      <c r="O85" s="295">
        <v>1.0695472031440081</v>
      </c>
      <c r="P85" s="295">
        <v>1.0039579038401449</v>
      </c>
      <c r="Q85" s="295">
        <v>1.0067795951851439</v>
      </c>
      <c r="R85" s="295">
        <v>0.2047098148436102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1654</v>
      </c>
    </row>
    <row r="86" spans="1:105" ht="12" customHeight="1" x14ac:dyDescent="0.25">
      <c r="A86" s="59" t="s">
        <v>35</v>
      </c>
      <c r="B86" s="295">
        <v>95.439033733146132</v>
      </c>
      <c r="C86" s="295">
        <v>107.28312720886559</v>
      </c>
      <c r="D86" s="295">
        <v>97.704489673081511</v>
      </c>
      <c r="E86" s="295">
        <v>104.04399566877029</v>
      </c>
      <c r="F86" s="295">
        <v>87.654433849362633</v>
      </c>
      <c r="G86" s="295">
        <v>84.565667280510823</v>
      </c>
      <c r="H86" s="295">
        <v>78.050355711859027</v>
      </c>
      <c r="I86" s="295">
        <v>88.921802094259306</v>
      </c>
      <c r="J86" s="295">
        <v>85.396672811823677</v>
      </c>
      <c r="K86" s="295">
        <v>62.336388681915857</v>
      </c>
      <c r="L86" s="295">
        <v>74.727157236117165</v>
      </c>
      <c r="M86" s="295">
        <v>70.744941804803048</v>
      </c>
      <c r="N86" s="295">
        <v>64.44417153446399</v>
      </c>
      <c r="O86" s="295">
        <v>63.778901288577927</v>
      </c>
      <c r="P86" s="295">
        <v>62.751781668345672</v>
      </c>
      <c r="Q86" s="295">
        <v>65.608975401115259</v>
      </c>
      <c r="R86" s="295">
        <v>69.934151186339662</v>
      </c>
      <c r="S86" s="295">
        <v>65.175662180859263</v>
      </c>
      <c r="T86" s="295">
        <v>62.157593987359753</v>
      </c>
      <c r="U86" s="295">
        <v>72.073365327600825</v>
      </c>
      <c r="V86" s="295">
        <v>64.82556500565083</v>
      </c>
      <c r="W86" s="295">
        <v>62.04980837505768</v>
      </c>
      <c r="X86" s="295">
        <v>61.444631790098363</v>
      </c>
      <c r="Y86" s="295">
        <v>48.948971565930151</v>
      </c>
      <c r="DA86" s="122" t="s">
        <v>1655</v>
      </c>
    </row>
    <row r="87" spans="1:105" ht="12" customHeight="1" x14ac:dyDescent="0.25">
      <c r="A87" s="59" t="s">
        <v>38</v>
      </c>
      <c r="B87" s="295">
        <v>10.084569114848151</v>
      </c>
      <c r="C87" s="295">
        <v>15.55997939822354</v>
      </c>
      <c r="D87" s="295">
        <v>12.004579215919151</v>
      </c>
      <c r="E87" s="295">
        <v>13.85918937633766</v>
      </c>
      <c r="F87" s="295">
        <v>19.49865419505776</v>
      </c>
      <c r="G87" s="295">
        <v>24.088217658200289</v>
      </c>
      <c r="H87" s="295">
        <v>21.410982953699559</v>
      </c>
      <c r="I87" s="295">
        <v>25.07664409307386</v>
      </c>
      <c r="J87" s="295">
        <v>25.634096600978911</v>
      </c>
      <c r="K87" s="295">
        <v>30.638284560577461</v>
      </c>
      <c r="L87" s="295">
        <v>32.584641836380683</v>
      </c>
      <c r="M87" s="295">
        <v>31.87875407621971</v>
      </c>
      <c r="N87" s="295">
        <v>34.140362634908783</v>
      </c>
      <c r="O87" s="295">
        <v>32.24609051991284</v>
      </c>
      <c r="P87" s="295">
        <v>38.192092885927927</v>
      </c>
      <c r="Q87" s="295">
        <v>43.757726941662149</v>
      </c>
      <c r="R87" s="295">
        <v>51.432905430475763</v>
      </c>
      <c r="S87" s="295">
        <v>45.072942592334023</v>
      </c>
      <c r="T87" s="295">
        <v>55.263186864193003</v>
      </c>
      <c r="U87" s="295">
        <v>60.963052188243211</v>
      </c>
      <c r="V87" s="295">
        <v>56.831881395512831</v>
      </c>
      <c r="W87" s="295">
        <v>52.751683061945251</v>
      </c>
      <c r="X87" s="295">
        <v>57.445133421036253</v>
      </c>
      <c r="Y87" s="295">
        <v>42.377039816965407</v>
      </c>
      <c r="DA87" s="122" t="s">
        <v>1656</v>
      </c>
    </row>
    <row r="88" spans="1:105" ht="12" customHeight="1" x14ac:dyDescent="0.25">
      <c r="A88" s="60" t="s">
        <v>1530</v>
      </c>
      <c r="B88" s="262">
        <v>10.56161092147279</v>
      </c>
      <c r="C88" s="262">
        <v>13.182809345115871</v>
      </c>
      <c r="D88" s="262">
        <v>10.943035170760959</v>
      </c>
      <c r="E88" s="262">
        <v>12.4076472808479</v>
      </c>
      <c r="F88" s="262">
        <v>10.7243756832241</v>
      </c>
      <c r="G88" s="262">
        <v>11.50891307053093</v>
      </c>
      <c r="H88" s="262">
        <v>10.09419890733167</v>
      </c>
      <c r="I88" s="262">
        <v>12.745399471834499</v>
      </c>
      <c r="J88" s="262">
        <v>11.99511295142662</v>
      </c>
      <c r="K88" s="262">
        <v>8.8695359307286914</v>
      </c>
      <c r="L88" s="262">
        <v>9.9978413892773279</v>
      </c>
      <c r="M88" s="262">
        <v>11.9278606929175</v>
      </c>
      <c r="N88" s="262">
        <v>10.10337675787714</v>
      </c>
      <c r="O88" s="262">
        <v>9.1676656482360617</v>
      </c>
      <c r="P88" s="262">
        <v>10.10553202282717</v>
      </c>
      <c r="Q88" s="262">
        <v>10.42539216867198</v>
      </c>
      <c r="R88" s="262">
        <v>11.418976651099671</v>
      </c>
      <c r="S88" s="262">
        <v>10.648799202831849</v>
      </c>
      <c r="T88" s="262">
        <v>11.43404881010065</v>
      </c>
      <c r="U88" s="262">
        <v>13.187771424655899</v>
      </c>
      <c r="V88" s="262">
        <v>11.698944052465469</v>
      </c>
      <c r="W88" s="262">
        <v>11.89357566987238</v>
      </c>
      <c r="X88" s="262">
        <v>12.90487970710369</v>
      </c>
      <c r="Y88" s="262">
        <v>9.5139328825206899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22.926414166382713</v>
      </c>
      <c r="C89" s="261">
        <f t="shared" si="3"/>
        <v>27.040352473692121</v>
      </c>
      <c r="D89" s="261">
        <f t="shared" si="3"/>
        <v>22.89115829382337</v>
      </c>
      <c r="E89" s="261">
        <f t="shared" si="3"/>
        <v>24.144988221542377</v>
      </c>
      <c r="F89" s="261">
        <f t="shared" si="3"/>
        <v>21.19146940543822</v>
      </c>
      <c r="G89" s="261">
        <f t="shared" si="3"/>
        <v>21.688939679877119</v>
      </c>
      <c r="H89" s="261">
        <f t="shared" si="3"/>
        <v>19.477099428203292</v>
      </c>
      <c r="I89" s="261">
        <f t="shared" si="3"/>
        <v>24.032126390761061</v>
      </c>
      <c r="J89" s="261">
        <f t="shared" si="3"/>
        <v>22.672884745091842</v>
      </c>
      <c r="K89" s="261">
        <f t="shared" si="3"/>
        <v>17.438257368365175</v>
      </c>
      <c r="L89" s="261">
        <f t="shared" si="3"/>
        <v>20.022779728301106</v>
      </c>
      <c r="M89" s="261">
        <f t="shared" si="3"/>
        <v>21.894072337584721</v>
      </c>
      <c r="N89" s="261">
        <f t="shared" si="3"/>
        <v>19.451499211647238</v>
      </c>
      <c r="O89" s="261">
        <f t="shared" si="3"/>
        <v>17.816332005065629</v>
      </c>
      <c r="P89" s="261">
        <f t="shared" si="3"/>
        <v>18.894332707706546</v>
      </c>
      <c r="Q89" s="261">
        <f t="shared" si="3"/>
        <v>19.73702497636566</v>
      </c>
      <c r="R89" s="261">
        <f t="shared" si="3"/>
        <v>21.60857790071362</v>
      </c>
      <c r="S89" s="261">
        <f t="shared" si="3"/>
        <v>20.106810110936053</v>
      </c>
      <c r="T89" s="261">
        <f t="shared" si="3"/>
        <v>21.298098451340813</v>
      </c>
      <c r="U89" s="261">
        <f t="shared" si="3"/>
        <v>24.466279695489561</v>
      </c>
      <c r="V89" s="261">
        <f t="shared" si="3"/>
        <v>21.737612125311017</v>
      </c>
      <c r="W89" s="261">
        <f t="shared" si="3"/>
        <v>21.43026637071231</v>
      </c>
      <c r="X89" s="261">
        <f t="shared" si="3"/>
        <v>22.697749420128467</v>
      </c>
      <c r="Y89" s="261">
        <f t="shared" si="3"/>
        <v>16.970188643365312</v>
      </c>
      <c r="DA89" s="70"/>
    </row>
    <row r="90" spans="1:105" ht="12" customHeight="1" x14ac:dyDescent="0.25">
      <c r="A90" s="60" t="s">
        <v>1533</v>
      </c>
      <c r="B90" s="262">
        <v>13.052417686788591</v>
      </c>
      <c r="C90" s="262">
        <v>14.715810883148171</v>
      </c>
      <c r="D90" s="262">
        <v>12.660570218240199</v>
      </c>
      <c r="E90" s="262">
        <v>12.5451417130844</v>
      </c>
      <c r="F90" s="262">
        <v>11.165304975662661</v>
      </c>
      <c r="G90" s="262">
        <v>10.92931522606032</v>
      </c>
      <c r="H90" s="262">
        <v>10.04008406980974</v>
      </c>
      <c r="I90" s="262">
        <v>12.11651707210558</v>
      </c>
      <c r="J90" s="262">
        <v>11.45871448874194</v>
      </c>
      <c r="K90" s="262">
        <v>9.1461732150288153</v>
      </c>
      <c r="L90" s="262">
        <v>10.67584852478933</v>
      </c>
      <c r="M90" s="262">
        <v>10.74277587659626</v>
      </c>
      <c r="N90" s="262">
        <v>10.005903527330871</v>
      </c>
      <c r="O90" s="262">
        <v>9.2455278910133067</v>
      </c>
      <c r="P90" s="262">
        <v>9.4467220771203841</v>
      </c>
      <c r="Q90" s="262">
        <v>9.9903787178325416</v>
      </c>
      <c r="R90" s="262">
        <v>10.93303454924515</v>
      </c>
      <c r="S90" s="262">
        <v>10.151301749338121</v>
      </c>
      <c r="T90" s="262">
        <v>10.608464214871731</v>
      </c>
      <c r="U90" s="262">
        <v>12.137099081952419</v>
      </c>
      <c r="V90" s="262">
        <v>10.80032867036395</v>
      </c>
      <c r="W90" s="262">
        <v>10.311022803867299</v>
      </c>
      <c r="X90" s="262">
        <v>10.63304283843981</v>
      </c>
      <c r="Y90" s="262">
        <v>8.0756610483263955</v>
      </c>
      <c r="DA90" s="72" t="s">
        <v>1658</v>
      </c>
    </row>
    <row r="91" spans="1:105" ht="12" customHeight="1" x14ac:dyDescent="0.25">
      <c r="A91" s="59" t="s">
        <v>28</v>
      </c>
      <c r="B91" s="230">
        <v>2.8352804612930211</v>
      </c>
      <c r="C91" s="230">
        <v>3.4083071721483158</v>
      </c>
      <c r="D91" s="230">
        <v>2.6643294343518642</v>
      </c>
      <c r="E91" s="230">
        <v>2.048459038508176</v>
      </c>
      <c r="F91" s="230">
        <v>1.806681313818113</v>
      </c>
      <c r="G91" s="230">
        <v>1.6603671283364221</v>
      </c>
      <c r="H91" s="230">
        <v>1.709939880497398</v>
      </c>
      <c r="I91" s="230">
        <v>2.548477122202887</v>
      </c>
      <c r="J91" s="230">
        <v>2.3124648737689419</v>
      </c>
      <c r="K91" s="230">
        <v>1.7575880099800121</v>
      </c>
      <c r="L91" s="230">
        <v>2.1412067931371159</v>
      </c>
      <c r="M91" s="230">
        <v>2.7396126798792761</v>
      </c>
      <c r="N91" s="230">
        <v>2.6227072438903769</v>
      </c>
      <c r="O91" s="230">
        <v>1.9127795501535809</v>
      </c>
      <c r="P91" s="230">
        <v>1.9119694369652209</v>
      </c>
      <c r="Q91" s="230">
        <v>1.863010138336787</v>
      </c>
      <c r="R91" s="230">
        <v>2.0213088072740009</v>
      </c>
      <c r="S91" s="230">
        <v>2.1454572003781771</v>
      </c>
      <c r="T91" s="230">
        <v>2.3156802293109848</v>
      </c>
      <c r="U91" s="230">
        <v>2.674526900758345</v>
      </c>
      <c r="V91" s="230">
        <v>1.9832723999477451</v>
      </c>
      <c r="W91" s="230">
        <v>1.979993901699765</v>
      </c>
      <c r="X91" s="230">
        <v>2.2739586283567998</v>
      </c>
      <c r="Y91" s="230">
        <v>1.491866919729</v>
      </c>
      <c r="DA91" s="71" t="s">
        <v>1659</v>
      </c>
    </row>
    <row r="92" spans="1:105" ht="12" customHeight="1" x14ac:dyDescent="0.25">
      <c r="A92" s="59" t="s">
        <v>31</v>
      </c>
      <c r="B92" s="295">
        <v>3.1708002335343578E-2</v>
      </c>
      <c r="C92" s="295">
        <v>3.487367015945067E-2</v>
      </c>
      <c r="D92" s="295">
        <v>4.7034621735238931E-2</v>
      </c>
      <c r="E92" s="295">
        <v>3.1649077038156698E-2</v>
      </c>
      <c r="F92" s="295">
        <v>1.395237131264627E-2</v>
      </c>
      <c r="G92" s="295">
        <v>1.434848249544691E-2</v>
      </c>
      <c r="H92" s="295">
        <v>1.348602552505436E-2</v>
      </c>
      <c r="I92" s="295">
        <v>1.5207510008921579E-2</v>
      </c>
      <c r="J92" s="295">
        <v>2.7695594274577521E-2</v>
      </c>
      <c r="K92" s="295">
        <v>1.4982050991372861E-2</v>
      </c>
      <c r="L92" s="295">
        <v>1.5966864728583999E-2</v>
      </c>
      <c r="M92" s="295">
        <v>1.670231153111874E-2</v>
      </c>
      <c r="N92" s="295">
        <v>1.5656329778791469E-2</v>
      </c>
      <c r="O92" s="295">
        <v>1.5642745162647739E-2</v>
      </c>
      <c r="P92" s="295">
        <v>1.5807109296323289E-2</v>
      </c>
      <c r="Q92" s="295">
        <v>3.2096304673282387E-2</v>
      </c>
      <c r="R92" s="295">
        <v>3.3720057386303411E-2</v>
      </c>
      <c r="S92" s="295">
        <v>3.0089128210499812E-2</v>
      </c>
      <c r="T92" s="295">
        <v>3.2669260837199322E-2</v>
      </c>
      <c r="U92" s="295">
        <v>3.7445605112291037E-2</v>
      </c>
      <c r="V92" s="295">
        <v>3.4579499358690723E-2</v>
      </c>
      <c r="W92" s="295">
        <v>3.2770361589620052E-2</v>
      </c>
      <c r="X92" s="295">
        <v>3.6224070338620622E-2</v>
      </c>
      <c r="Y92" s="295">
        <v>6.2930272947725824E-2</v>
      </c>
      <c r="DA92" s="122" t="s">
        <v>1660</v>
      </c>
    </row>
    <row r="93" spans="1:105" ht="12" customHeight="1" x14ac:dyDescent="0.25">
      <c r="A93" s="59" t="s">
        <v>159</v>
      </c>
      <c r="B93" s="295">
        <v>0.222607905000971</v>
      </c>
      <c r="C93" s="295">
        <v>0.23396882472434799</v>
      </c>
      <c r="D93" s="295">
        <v>0.25259100191378259</v>
      </c>
      <c r="E93" s="295">
        <v>7.0836491149379538E-2</v>
      </c>
      <c r="F93" s="295">
        <v>6.2404952844474913E-2</v>
      </c>
      <c r="G93" s="295">
        <v>6.4142839417637501E-2</v>
      </c>
      <c r="H93" s="295">
        <v>2.387060322831001E-2</v>
      </c>
      <c r="I93" s="295">
        <v>1.344328237183735E-2</v>
      </c>
      <c r="J93" s="295">
        <v>1.2833197354228861E-2</v>
      </c>
      <c r="K93" s="295">
        <v>2.7824189079283579E-2</v>
      </c>
      <c r="L93" s="295">
        <v>1.4844444007711949E-2</v>
      </c>
      <c r="M93" s="295">
        <v>1.552005722012127E-2</v>
      </c>
      <c r="N93" s="295">
        <v>0</v>
      </c>
      <c r="O93" s="295">
        <v>0</v>
      </c>
      <c r="P93" s="295">
        <v>0</v>
      </c>
      <c r="Q93" s="295">
        <v>2.9826423832463062E-2</v>
      </c>
      <c r="R93" s="295">
        <v>9.4057076580144505E-2</v>
      </c>
      <c r="S93" s="295">
        <v>0</v>
      </c>
      <c r="T93" s="295">
        <v>0</v>
      </c>
      <c r="U93" s="295">
        <v>0</v>
      </c>
      <c r="V93" s="295">
        <v>1.6121335661100789E-2</v>
      </c>
      <c r="W93" s="295">
        <v>1.534916955034323E-2</v>
      </c>
      <c r="X93" s="295">
        <v>1.6964733686793881E-2</v>
      </c>
      <c r="Y93" s="295">
        <v>0</v>
      </c>
      <c r="DA93" s="122" t="s">
        <v>1661</v>
      </c>
    </row>
    <row r="94" spans="1:105" ht="12" customHeight="1" x14ac:dyDescent="0.25">
      <c r="A94" s="59" t="s">
        <v>32</v>
      </c>
      <c r="B94" s="295">
        <v>1.148795743526043</v>
      </c>
      <c r="C94" s="295">
        <v>0.91419929580340886</v>
      </c>
      <c r="D94" s="295">
        <v>0.54997243467662926</v>
      </c>
      <c r="E94" s="295">
        <v>0.57468285733111413</v>
      </c>
      <c r="F94" s="295">
        <v>0.62808227184339482</v>
      </c>
      <c r="G94" s="295">
        <v>0.53789077853738865</v>
      </c>
      <c r="H94" s="295">
        <v>0.34311000133867592</v>
      </c>
      <c r="I94" s="295">
        <v>0.51644195971027407</v>
      </c>
      <c r="J94" s="295">
        <v>0.27951807755262298</v>
      </c>
      <c r="K94" s="295">
        <v>0.30239651327670769</v>
      </c>
      <c r="L94" s="295">
        <v>0.16715385723722909</v>
      </c>
      <c r="M94" s="295">
        <v>0.14752410259515361</v>
      </c>
      <c r="N94" s="295">
        <v>0.1132581941122552</v>
      </c>
      <c r="O94" s="295">
        <v>0.1004992735074194</v>
      </c>
      <c r="P94" s="295">
        <v>6.3512265315260233E-2</v>
      </c>
      <c r="Q94" s="295">
        <v>6.4483415510194764E-2</v>
      </c>
      <c r="R94" s="295">
        <v>6.7745632826031091E-2</v>
      </c>
      <c r="S94" s="295">
        <v>4.8360921748469357E-2</v>
      </c>
      <c r="T94" s="295">
        <v>0.1706502281188845</v>
      </c>
      <c r="U94" s="295">
        <v>6.0184660917748468E-2</v>
      </c>
      <c r="V94" s="295">
        <v>0.13894840636029351</v>
      </c>
      <c r="W94" s="295">
        <v>0.1185079858692745</v>
      </c>
      <c r="X94" s="295">
        <v>5.8221342233696523E-2</v>
      </c>
      <c r="Y94" s="295">
        <v>8.8500377486421186E-2</v>
      </c>
      <c r="DA94" s="122" t="s">
        <v>1662</v>
      </c>
    </row>
    <row r="95" spans="1:105" ht="12" customHeight="1" x14ac:dyDescent="0.25">
      <c r="A95" s="59" t="s">
        <v>35</v>
      </c>
      <c r="B95" s="295">
        <v>8.8140255746332095</v>
      </c>
      <c r="C95" s="295">
        <v>10.124461920312649</v>
      </c>
      <c r="D95" s="295">
        <v>9.1466427255626819</v>
      </c>
      <c r="E95" s="295">
        <v>9.8195142490575744</v>
      </c>
      <c r="F95" s="295">
        <v>8.6541840658440314</v>
      </c>
      <c r="G95" s="295">
        <v>8.6525659972734239</v>
      </c>
      <c r="H95" s="295">
        <v>7.9496775592203024</v>
      </c>
      <c r="I95" s="295">
        <v>9.0229471978116607</v>
      </c>
      <c r="J95" s="295">
        <v>8.8262027457915693</v>
      </c>
      <c r="K95" s="295">
        <v>7.0433824517014392</v>
      </c>
      <c r="L95" s="295">
        <v>8.3366765656786885</v>
      </c>
      <c r="M95" s="295">
        <v>7.8234167253705857</v>
      </c>
      <c r="N95" s="295">
        <v>7.2542817595494444</v>
      </c>
      <c r="O95" s="295">
        <v>7.2166063221896577</v>
      </c>
      <c r="P95" s="295">
        <v>7.4554332655435802</v>
      </c>
      <c r="Q95" s="295">
        <v>8.0009624354798152</v>
      </c>
      <c r="R95" s="295">
        <v>8.7162029751786658</v>
      </c>
      <c r="S95" s="295">
        <v>7.9273944990009717</v>
      </c>
      <c r="T95" s="295">
        <v>8.0894644966046645</v>
      </c>
      <c r="U95" s="295">
        <v>9.3649419151640334</v>
      </c>
      <c r="V95" s="295">
        <v>8.6274070290361244</v>
      </c>
      <c r="W95" s="295">
        <v>8.1644013851582962</v>
      </c>
      <c r="X95" s="295">
        <v>8.2476740638239008</v>
      </c>
      <c r="Y95" s="295">
        <v>6.4323634781632473</v>
      </c>
      <c r="DA95" s="122" t="s">
        <v>1663</v>
      </c>
    </row>
    <row r="96" spans="1:105" ht="12" customHeight="1" x14ac:dyDescent="0.25">
      <c r="A96" s="61" t="s">
        <v>1540</v>
      </c>
      <c r="B96" s="263">
        <v>9.8739964795941209</v>
      </c>
      <c r="C96" s="263">
        <v>12.32454159054395</v>
      </c>
      <c r="D96" s="263">
        <v>10.230588075583171</v>
      </c>
      <c r="E96" s="263">
        <v>11.599846508457979</v>
      </c>
      <c r="F96" s="263">
        <v>10.026164429775561</v>
      </c>
      <c r="G96" s="263">
        <v>10.7596244538168</v>
      </c>
      <c r="H96" s="263">
        <v>9.4370153583935519</v>
      </c>
      <c r="I96" s="263">
        <v>11.915609318655481</v>
      </c>
      <c r="J96" s="263">
        <v>11.214170256349901</v>
      </c>
      <c r="K96" s="263">
        <v>8.2920841533363596</v>
      </c>
      <c r="L96" s="263">
        <v>9.346931203511776</v>
      </c>
      <c r="M96" s="263">
        <v>11.15129646098846</v>
      </c>
      <c r="N96" s="263">
        <v>9.4455956843163662</v>
      </c>
      <c r="O96" s="263">
        <v>8.5708041140523221</v>
      </c>
      <c r="P96" s="263">
        <v>9.447610630586162</v>
      </c>
      <c r="Q96" s="263">
        <v>9.7466462585331186</v>
      </c>
      <c r="R96" s="263">
        <v>10.67554335146847</v>
      </c>
      <c r="S96" s="263">
        <v>9.9555083615979338</v>
      </c>
      <c r="T96" s="263">
        <v>10.689634236469081</v>
      </c>
      <c r="U96" s="263">
        <v>12.32918061353714</v>
      </c>
      <c r="V96" s="263">
        <v>10.937283454947069</v>
      </c>
      <c r="W96" s="263">
        <v>11.119243566845009</v>
      </c>
      <c r="X96" s="263">
        <v>12.064706581688659</v>
      </c>
      <c r="Y96" s="263">
        <v>8.894527595038916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95.452801788664019</v>
      </c>
      <c r="C99" s="223">
        <v>93.358905222345925</v>
      </c>
      <c r="D99" s="223">
        <v>108.4555809995834</v>
      </c>
      <c r="E99" s="223">
        <v>106.44277456599519</v>
      </c>
      <c r="F99" s="223">
        <v>127.93599410505421</v>
      </c>
      <c r="G99" s="223">
        <v>122.1287057695005</v>
      </c>
      <c r="H99" s="223">
        <v>135.46461520012389</v>
      </c>
      <c r="I99" s="223">
        <v>125.34467674562499</v>
      </c>
      <c r="J99" s="223">
        <v>124.8274253113747</v>
      </c>
      <c r="K99" s="223">
        <v>104.73688319976731</v>
      </c>
      <c r="L99" s="223">
        <v>109.61430837405079</v>
      </c>
      <c r="M99" s="223">
        <v>85.362342836862226</v>
      </c>
      <c r="N99" s="223">
        <v>112.68716475148391</v>
      </c>
      <c r="O99" s="223">
        <v>106.59795838289691</v>
      </c>
      <c r="P99" s="223">
        <v>106.2257371403002</v>
      </c>
      <c r="Q99" s="223">
        <v>116.26991663247721</v>
      </c>
      <c r="R99" s="223">
        <v>120.6526707935986</v>
      </c>
      <c r="S99" s="223">
        <v>129.7549835607351</v>
      </c>
      <c r="T99" s="223">
        <v>123.2965292754984</v>
      </c>
      <c r="U99" s="223">
        <v>99.987608130102984</v>
      </c>
      <c r="V99" s="223">
        <v>103.9809948313267</v>
      </c>
      <c r="W99" s="223">
        <v>107.0849699131675</v>
      </c>
      <c r="X99" s="223">
        <v>105.1567328866397</v>
      </c>
      <c r="Y99" s="223">
        <v>109.2666028689881</v>
      </c>
      <c r="DA99" s="89" t="s">
        <v>1665</v>
      </c>
    </row>
    <row r="100" spans="1:105" ht="12" customHeight="1" x14ac:dyDescent="0.25">
      <c r="A100" s="55" t="s">
        <v>91</v>
      </c>
      <c r="B100" s="259">
        <v>0.80324242567307191</v>
      </c>
      <c r="C100" s="259">
        <v>0.78052811719352644</v>
      </c>
      <c r="D100" s="259">
        <v>0.90418587863291988</v>
      </c>
      <c r="E100" s="259">
        <v>0.87469929810246139</v>
      </c>
      <c r="F100" s="259">
        <v>1.0539108484922239</v>
      </c>
      <c r="G100" s="259">
        <v>0.9988429031348488</v>
      </c>
      <c r="H100" s="259">
        <v>1.1114382095728561</v>
      </c>
      <c r="I100" s="259">
        <v>1.032287321435809</v>
      </c>
      <c r="J100" s="259">
        <v>1.0251539408505199</v>
      </c>
      <c r="K100" s="259">
        <v>0.86350502311984334</v>
      </c>
      <c r="L100" s="259">
        <v>0.9045570830129005</v>
      </c>
      <c r="M100" s="259">
        <v>0.70243603606754101</v>
      </c>
      <c r="N100" s="259">
        <v>0.93290928431211118</v>
      </c>
      <c r="O100" s="259">
        <v>0.87665342533533364</v>
      </c>
      <c r="P100" s="259">
        <v>0.86881522762059682</v>
      </c>
      <c r="Q100" s="259">
        <v>0.95026769665024546</v>
      </c>
      <c r="R100" s="259">
        <v>0.9858286138985759</v>
      </c>
      <c r="S100" s="259">
        <v>1.062870111864243</v>
      </c>
      <c r="T100" s="259">
        <v>1.010166798086227</v>
      </c>
      <c r="U100" s="259">
        <v>0.81778970651582827</v>
      </c>
      <c r="V100" s="259">
        <v>0.84685320876816761</v>
      </c>
      <c r="W100" s="259">
        <v>0.86961489727676322</v>
      </c>
      <c r="X100" s="259">
        <v>0.8517133580783639</v>
      </c>
      <c r="Y100" s="259">
        <v>0.8821266259012106</v>
      </c>
      <c r="DA100" s="67" t="s">
        <v>1666</v>
      </c>
    </row>
    <row r="101" spans="1:105" ht="12" customHeight="1" x14ac:dyDescent="0.25">
      <c r="A101" s="173" t="s">
        <v>92</v>
      </c>
      <c r="B101" s="224">
        <v>0.23375773665941649</v>
      </c>
      <c r="C101" s="224">
        <v>0.2271474716008782</v>
      </c>
      <c r="D101" s="224">
        <v>0.26313406482672919</v>
      </c>
      <c r="E101" s="224">
        <v>0.25455294895644892</v>
      </c>
      <c r="F101" s="224">
        <v>0.3067066762290499</v>
      </c>
      <c r="G101" s="224">
        <v>0.2906809312512022</v>
      </c>
      <c r="H101" s="224">
        <v>0.32344815463257082</v>
      </c>
      <c r="I101" s="224">
        <v>0.30041384783534852</v>
      </c>
      <c r="J101" s="224">
        <v>0.29833790806044153</v>
      </c>
      <c r="K101" s="224">
        <v>0.25129521716858011</v>
      </c>
      <c r="L101" s="224">
        <v>0.26324209185932729</v>
      </c>
      <c r="M101" s="224">
        <v>0.20442129634969219</v>
      </c>
      <c r="N101" s="224">
        <v>0.2714930833323711</v>
      </c>
      <c r="O101" s="224">
        <v>0.2551216345045485</v>
      </c>
      <c r="P101" s="224">
        <v>0.2528405804930518</v>
      </c>
      <c r="Q101" s="224">
        <v>0.27654468799177778</v>
      </c>
      <c r="R101" s="224">
        <v>0.28689354316154431</v>
      </c>
      <c r="S101" s="224">
        <v>0.30931398015254952</v>
      </c>
      <c r="T101" s="224">
        <v>0.29397638473996057</v>
      </c>
      <c r="U101" s="224">
        <v>0.23799125238974181</v>
      </c>
      <c r="V101" s="224">
        <v>0.24644924500661569</v>
      </c>
      <c r="W101" s="224">
        <v>0.25307329849066512</v>
      </c>
      <c r="X101" s="224">
        <v>0.24786363431956349</v>
      </c>
      <c r="Y101" s="224">
        <v>0.2567144325636031</v>
      </c>
      <c r="DA101" s="177" t="s">
        <v>1667</v>
      </c>
    </row>
    <row r="102" spans="1:105" ht="12" customHeight="1" x14ac:dyDescent="0.25">
      <c r="A102" s="173" t="s">
        <v>93</v>
      </c>
      <c r="B102" s="224">
        <v>2.017843840429423</v>
      </c>
      <c r="C102" s="224">
        <v>2.1199167021207508</v>
      </c>
      <c r="D102" s="224">
        <v>2.4024235067900852</v>
      </c>
      <c r="E102" s="224">
        <v>2.586307274664887</v>
      </c>
      <c r="F102" s="224">
        <v>3.0475733552482129</v>
      </c>
      <c r="G102" s="224">
        <v>3.093007037598138</v>
      </c>
      <c r="H102" s="224">
        <v>3.326998870268759</v>
      </c>
      <c r="I102" s="224">
        <v>3.1719099571408811</v>
      </c>
      <c r="J102" s="224">
        <v>3.1489341149735481</v>
      </c>
      <c r="K102" s="224">
        <v>2.5105273027215151</v>
      </c>
      <c r="L102" s="224">
        <v>2.5655245766456929</v>
      </c>
      <c r="M102" s="224">
        <v>2.2352447597055831</v>
      </c>
      <c r="N102" s="224">
        <v>2.7722572729617672</v>
      </c>
      <c r="O102" s="224">
        <v>2.590605335278624</v>
      </c>
      <c r="P102" s="224">
        <v>2.7135023002083538</v>
      </c>
      <c r="Q102" s="224">
        <v>2.921511497680287</v>
      </c>
      <c r="R102" s="224">
        <v>3.031825248571582</v>
      </c>
      <c r="S102" s="224">
        <v>3.2687335405435598</v>
      </c>
      <c r="T102" s="224">
        <v>3.1591618315148828</v>
      </c>
      <c r="U102" s="224">
        <v>2.57380577821842</v>
      </c>
      <c r="V102" s="224">
        <v>2.669137922190457</v>
      </c>
      <c r="W102" s="224">
        <v>2.86052001985566</v>
      </c>
      <c r="X102" s="224">
        <v>2.8898682216170259</v>
      </c>
      <c r="Y102" s="224">
        <v>2.9370847308071371</v>
      </c>
      <c r="DA102" s="177" t="s">
        <v>1668</v>
      </c>
    </row>
    <row r="103" spans="1:105" ht="12" customHeight="1" x14ac:dyDescent="0.25">
      <c r="A103" s="173" t="s">
        <v>94</v>
      </c>
      <c r="B103" s="224">
        <v>0.71426435513449038</v>
      </c>
      <c r="C103" s="224">
        <v>0.69406619281148652</v>
      </c>
      <c r="D103" s="224">
        <v>0.80402593648149046</v>
      </c>
      <c r="E103" s="224">
        <v>0.77780569119245335</v>
      </c>
      <c r="F103" s="224">
        <v>0.93716532955385468</v>
      </c>
      <c r="G103" s="224">
        <v>0.8881974598023189</v>
      </c>
      <c r="H103" s="224">
        <v>0.98832017664801308</v>
      </c>
      <c r="I103" s="224">
        <v>0.91793711884805107</v>
      </c>
      <c r="J103" s="224">
        <v>0.91159392864689659</v>
      </c>
      <c r="K103" s="224">
        <v>0.76785144656330762</v>
      </c>
      <c r="L103" s="224">
        <v>0.80435602120885974</v>
      </c>
      <c r="M103" s="224">
        <v>0.62462465413799906</v>
      </c>
      <c r="N103" s="224">
        <v>0.82956754655957154</v>
      </c>
      <c r="O103" s="224">
        <v>0.77954335267948016</v>
      </c>
      <c r="P103" s="224">
        <v>0.7725734204931396</v>
      </c>
      <c r="Q103" s="224">
        <v>0.84500310474048701</v>
      </c>
      <c r="R103" s="224">
        <v>0.87662481048528262</v>
      </c>
      <c r="S103" s="224">
        <v>0.94513214289732761</v>
      </c>
      <c r="T103" s="224">
        <v>0.89826696592717159</v>
      </c>
      <c r="U103" s="224">
        <v>0.72720018102964912</v>
      </c>
      <c r="V103" s="224">
        <v>0.75304421395261423</v>
      </c>
      <c r="W103" s="224">
        <v>0.7732845078473759</v>
      </c>
      <c r="X103" s="224">
        <v>0.75736598693415913</v>
      </c>
      <c r="Y103" s="224">
        <v>0.78441026701039573</v>
      </c>
      <c r="DA103" s="177" t="s">
        <v>1669</v>
      </c>
    </row>
    <row r="104" spans="1:105" ht="12" customHeight="1" x14ac:dyDescent="0.25">
      <c r="A104" s="56" t="s">
        <v>95</v>
      </c>
      <c r="B104" s="260">
        <v>1.1238409971151271</v>
      </c>
      <c r="C104" s="260">
        <v>1.1009199201272979</v>
      </c>
      <c r="D104" s="260">
        <v>1.275718908622429</v>
      </c>
      <c r="E104" s="260">
        <v>1.2549962100750149</v>
      </c>
      <c r="F104" s="260">
        <v>1.516070011280479</v>
      </c>
      <c r="G104" s="260">
        <v>1.4634042830395211</v>
      </c>
      <c r="H104" s="260">
        <v>1.629345255450996</v>
      </c>
      <c r="I104" s="260">
        <v>1.4983325453838829</v>
      </c>
      <c r="J104" s="260">
        <v>1.4922297129272939</v>
      </c>
      <c r="K104" s="260">
        <v>1.2641842611256451</v>
      </c>
      <c r="L104" s="260">
        <v>1.3407933489295409</v>
      </c>
      <c r="M104" s="260">
        <v>1.0997663229197541</v>
      </c>
      <c r="N104" s="260">
        <v>1.467070763261727</v>
      </c>
      <c r="O104" s="260">
        <v>1.411668493190376</v>
      </c>
      <c r="P104" s="260">
        <v>1.4468135934796269</v>
      </c>
      <c r="Q104" s="260">
        <v>1.6128682345766769</v>
      </c>
      <c r="R104" s="260">
        <v>1.733486840345219</v>
      </c>
      <c r="S104" s="260">
        <v>1.903368359623784</v>
      </c>
      <c r="T104" s="260">
        <v>1.897823464789262</v>
      </c>
      <c r="U104" s="260">
        <v>1.6023908432533009</v>
      </c>
      <c r="V104" s="260">
        <v>1.7524802608893</v>
      </c>
      <c r="W104" s="260">
        <v>1.865780269894143</v>
      </c>
      <c r="X104" s="260">
        <v>2.202779682848953</v>
      </c>
      <c r="Y104" s="260">
        <v>2.6621899648847052</v>
      </c>
      <c r="DA104" s="68" t="s">
        <v>1670</v>
      </c>
    </row>
    <row r="105" spans="1:105" ht="12" customHeight="1" x14ac:dyDescent="0.25">
      <c r="A105" s="37" t="s">
        <v>159</v>
      </c>
      <c r="B105" s="226">
        <v>2.1206082592610979E-2</v>
      </c>
      <c r="C105" s="226">
        <v>1.7614772294536989E-2</v>
      </c>
      <c r="D105" s="226">
        <v>2.490437342123393E-2</v>
      </c>
      <c r="E105" s="226">
        <v>5.8924565710833602E-3</v>
      </c>
      <c r="F105" s="226">
        <v>7.1559747099286756E-3</v>
      </c>
      <c r="G105" s="226">
        <v>6.4648928750829374E-3</v>
      </c>
      <c r="H105" s="226">
        <v>3.0161655586093431E-3</v>
      </c>
      <c r="I105" s="226">
        <v>1.349673051006512E-3</v>
      </c>
      <c r="J105" s="226">
        <v>1.32055748219526E-3</v>
      </c>
      <c r="K105" s="226">
        <v>3.108031841570331E-3</v>
      </c>
      <c r="L105" s="226">
        <v>1.4992017393880581E-3</v>
      </c>
      <c r="M105" s="226">
        <v>1.106105277480894E-3</v>
      </c>
      <c r="N105" s="226">
        <v>0</v>
      </c>
      <c r="O105" s="226">
        <v>0</v>
      </c>
      <c r="P105" s="226">
        <v>0</v>
      </c>
      <c r="Q105" s="226">
        <v>2.7590392818710729E-3</v>
      </c>
      <c r="R105" s="226">
        <v>8.0139841785746273E-3</v>
      </c>
      <c r="S105" s="226">
        <v>0</v>
      </c>
      <c r="T105" s="226">
        <v>0</v>
      </c>
      <c r="U105" s="226">
        <v>0</v>
      </c>
      <c r="V105" s="226">
        <v>1.0397017742591671E-3</v>
      </c>
      <c r="W105" s="226">
        <v>9.9417252585217277E-4</v>
      </c>
      <c r="X105" s="226">
        <v>8.6078426614854999E-4</v>
      </c>
      <c r="Y105" s="226">
        <v>0</v>
      </c>
      <c r="DA105" s="69" t="s">
        <v>1671</v>
      </c>
    </row>
    <row r="106" spans="1:105" ht="12" customHeight="1" x14ac:dyDescent="0.25">
      <c r="A106" s="37" t="s">
        <v>35</v>
      </c>
      <c r="B106" s="226">
        <v>0.86024058765702238</v>
      </c>
      <c r="C106" s="226">
        <v>0.78093834596285772</v>
      </c>
      <c r="D106" s="226">
        <v>0.92394307910839191</v>
      </c>
      <c r="E106" s="226">
        <v>0.83686443491082829</v>
      </c>
      <c r="F106" s="226">
        <v>1.0167205993912749</v>
      </c>
      <c r="G106" s="226">
        <v>0.8934779303540491</v>
      </c>
      <c r="H106" s="226">
        <v>1.029122452467458</v>
      </c>
      <c r="I106" s="226">
        <v>0.92810567537208333</v>
      </c>
      <c r="J106" s="226">
        <v>0.93051224717798342</v>
      </c>
      <c r="K106" s="226">
        <v>0.80606482821967995</v>
      </c>
      <c r="L106" s="226">
        <v>0.86261072051006449</v>
      </c>
      <c r="M106" s="226">
        <v>0.57124888787000583</v>
      </c>
      <c r="N106" s="226">
        <v>0.79846647505913326</v>
      </c>
      <c r="O106" s="226">
        <v>0.75805325763591502</v>
      </c>
      <c r="P106" s="226">
        <v>0.69367239445391327</v>
      </c>
      <c r="Q106" s="226">
        <v>0.75827142013405457</v>
      </c>
      <c r="R106" s="226">
        <v>0.76086936213185496</v>
      </c>
      <c r="S106" s="226">
        <v>0.81640954190798543</v>
      </c>
      <c r="T106" s="226">
        <v>0.72341864548647572</v>
      </c>
      <c r="U106" s="226">
        <v>0.57107126079236681</v>
      </c>
      <c r="V106" s="226">
        <v>0.57005112829481974</v>
      </c>
      <c r="W106" s="226">
        <v>0.54178500203394542</v>
      </c>
      <c r="X106" s="226">
        <v>0.42875038266437709</v>
      </c>
      <c r="Y106" s="226">
        <v>0.40065868178355668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3.3839594447575921E-3</v>
      </c>
      <c r="C108" s="226">
        <v>5.9152301959474896E-3</v>
      </c>
      <c r="D108" s="226">
        <v>1.467800125870568E-2</v>
      </c>
      <c r="E108" s="226">
        <v>2.1335387346937931E-2</v>
      </c>
      <c r="F108" s="226">
        <v>3.5383245595009723E-2</v>
      </c>
      <c r="G108" s="226">
        <v>4.2522926251557257E-2</v>
      </c>
      <c r="H108" s="226">
        <v>6.6852046002064833E-2</v>
      </c>
      <c r="I108" s="226">
        <v>1.430396166728598E-2</v>
      </c>
      <c r="J108" s="226">
        <v>2.915447642701946E-2</v>
      </c>
      <c r="K108" s="226">
        <v>5.2296363230736963E-2</v>
      </c>
      <c r="L108" s="226">
        <v>9.2413676011992366E-2</v>
      </c>
      <c r="M108" s="226">
        <v>0.11426085332700189</v>
      </c>
      <c r="N108" s="226">
        <v>0.1946157848313228</v>
      </c>
      <c r="O108" s="226">
        <v>0.2467103570514613</v>
      </c>
      <c r="P108" s="226">
        <v>0.289722164166554</v>
      </c>
      <c r="Q108" s="226">
        <v>0.37415248834832487</v>
      </c>
      <c r="R108" s="226">
        <v>0.48064793501571268</v>
      </c>
      <c r="S108" s="226">
        <v>0.5666400277061997</v>
      </c>
      <c r="T108" s="226">
        <v>0.65057860459634498</v>
      </c>
      <c r="U108" s="226">
        <v>0.62706310456075121</v>
      </c>
      <c r="V108" s="226">
        <v>0.78725040198629148</v>
      </c>
      <c r="W108" s="226">
        <v>0.87764910286020548</v>
      </c>
      <c r="X108" s="226">
        <v>1.3444519199470319</v>
      </c>
      <c r="Y108" s="226">
        <v>1.8993990941755601</v>
      </c>
      <c r="DA108" s="69" t="s">
        <v>1674</v>
      </c>
    </row>
    <row r="109" spans="1:105" ht="12" customHeight="1" x14ac:dyDescent="0.25">
      <c r="A109" s="37" t="s">
        <v>40</v>
      </c>
      <c r="B109" s="226">
        <v>0.23901036742073609</v>
      </c>
      <c r="C109" s="226">
        <v>0.29645157167395531</v>
      </c>
      <c r="D109" s="226">
        <v>0.31219345483409749</v>
      </c>
      <c r="E109" s="226">
        <v>0.39090393124616518</v>
      </c>
      <c r="F109" s="226">
        <v>0.45681019158426572</v>
      </c>
      <c r="G109" s="226">
        <v>0.5209385335588318</v>
      </c>
      <c r="H109" s="226">
        <v>0.5303545914228639</v>
      </c>
      <c r="I109" s="226">
        <v>0.55457323529350711</v>
      </c>
      <c r="J109" s="226">
        <v>0.53124243184009579</v>
      </c>
      <c r="K109" s="226">
        <v>0.40271503783365792</v>
      </c>
      <c r="L109" s="226">
        <v>0.38426975066809599</v>
      </c>
      <c r="M109" s="226">
        <v>0.41315047644526531</v>
      </c>
      <c r="N109" s="226">
        <v>0.47398850337127058</v>
      </c>
      <c r="O109" s="226">
        <v>0.40690487850299972</v>
      </c>
      <c r="P109" s="226">
        <v>0.46341903485915997</v>
      </c>
      <c r="Q109" s="226">
        <v>0.47768528681242678</v>
      </c>
      <c r="R109" s="226">
        <v>0.48395555901907678</v>
      </c>
      <c r="S109" s="226">
        <v>0.52031879000959858</v>
      </c>
      <c r="T109" s="226">
        <v>0.52382621470644142</v>
      </c>
      <c r="U109" s="226">
        <v>0.40425647790018299</v>
      </c>
      <c r="V109" s="226">
        <v>0.39413902883392937</v>
      </c>
      <c r="W109" s="226">
        <v>0.44535199247413948</v>
      </c>
      <c r="X109" s="226">
        <v>0.42871659597139639</v>
      </c>
      <c r="Y109" s="226">
        <v>0.36213218892558802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69.587324412818219</v>
      </c>
      <c r="C110" s="261">
        <f t="shared" si="4"/>
        <v>66.933535378575016</v>
      </c>
      <c r="D110" s="261">
        <f t="shared" si="4"/>
        <v>78.233221700055168</v>
      </c>
      <c r="E110" s="261">
        <f t="shared" si="4"/>
        <v>75.030631576537559</v>
      </c>
      <c r="F110" s="261">
        <f t="shared" si="4"/>
        <v>90.642026833647023</v>
      </c>
      <c r="G110" s="261">
        <f t="shared" si="4"/>
        <v>85.10074583540711</v>
      </c>
      <c r="H110" s="261">
        <f t="shared" si="4"/>
        <v>95.185980713702818</v>
      </c>
      <c r="I110" s="261">
        <f t="shared" si="4"/>
        <v>87.350403430641961</v>
      </c>
      <c r="J110" s="261">
        <f t="shared" si="4"/>
        <v>87.07237844418465</v>
      </c>
      <c r="K110" s="261">
        <f t="shared" si="4"/>
        <v>74.061999512308205</v>
      </c>
      <c r="L110" s="261">
        <f t="shared" si="4"/>
        <v>77.973522426737546</v>
      </c>
      <c r="M110" s="261">
        <f t="shared" si="4"/>
        <v>58.83249742269259</v>
      </c>
      <c r="N110" s="261">
        <f t="shared" si="4"/>
        <v>79.025236298696171</v>
      </c>
      <c r="O110" s="261">
        <f t="shared" si="4"/>
        <v>74.991974559159701</v>
      </c>
      <c r="P110" s="261">
        <f t="shared" si="4"/>
        <v>73.678616095252991</v>
      </c>
      <c r="Q110" s="261">
        <f t="shared" si="4"/>
        <v>80.996754916223253</v>
      </c>
      <c r="R110" s="261">
        <f t="shared" si="4"/>
        <v>83.993869902387459</v>
      </c>
      <c r="S110" s="261">
        <f t="shared" si="4"/>
        <v>90.225693662490698</v>
      </c>
      <c r="T110" s="261">
        <f t="shared" si="4"/>
        <v>85.239852220450672</v>
      </c>
      <c r="U110" s="261">
        <f t="shared" si="4"/>
        <v>68.97776317658176</v>
      </c>
      <c r="V110" s="261">
        <f t="shared" si="4"/>
        <v>71.718526590458168</v>
      </c>
      <c r="W110" s="261">
        <f t="shared" si="4"/>
        <v>72.941227373842267</v>
      </c>
      <c r="X110" s="261">
        <f t="shared" si="4"/>
        <v>70.663404612046008</v>
      </c>
      <c r="Y110" s="261">
        <f t="shared" si="4"/>
        <v>73.597373592335671</v>
      </c>
      <c r="DA110" s="70"/>
    </row>
    <row r="111" spans="1:105" ht="12" customHeight="1" x14ac:dyDescent="0.25">
      <c r="A111" s="60" t="s">
        <v>1554</v>
      </c>
      <c r="B111" s="262">
        <v>60.749823973281018</v>
      </c>
      <c r="C111" s="262">
        <v>57.648988967497253</v>
      </c>
      <c r="D111" s="262">
        <v>67.711387268757676</v>
      </c>
      <c r="E111" s="262">
        <v>63.703445984333833</v>
      </c>
      <c r="F111" s="262">
        <v>77.29464567019869</v>
      </c>
      <c r="G111" s="262">
        <v>71.554379904311062</v>
      </c>
      <c r="H111" s="262">
        <v>80.614806577609755</v>
      </c>
      <c r="I111" s="262">
        <v>73.458468346884729</v>
      </c>
      <c r="J111" s="262">
        <v>73.281070084450477</v>
      </c>
      <c r="K111" s="262">
        <v>63.066705576901462</v>
      </c>
      <c r="L111" s="262">
        <v>66.737358299723283</v>
      </c>
      <c r="M111" s="262">
        <v>49.042851588569278</v>
      </c>
      <c r="N111" s="262">
        <v>66.883650127639484</v>
      </c>
      <c r="O111" s="262">
        <v>63.6459648578738</v>
      </c>
      <c r="P111" s="262">
        <v>61.794357615829171</v>
      </c>
      <c r="Q111" s="262">
        <v>68.201483732419504</v>
      </c>
      <c r="R111" s="262">
        <v>70.715460329747174</v>
      </c>
      <c r="S111" s="262">
        <v>75.909702740648072</v>
      </c>
      <c r="T111" s="262">
        <v>71.403749785169879</v>
      </c>
      <c r="U111" s="262">
        <v>57.705330077176001</v>
      </c>
      <c r="V111" s="262">
        <v>60.028569673116323</v>
      </c>
      <c r="W111" s="262">
        <v>60.413079047260432</v>
      </c>
      <c r="X111" s="262">
        <v>58.006720696748609</v>
      </c>
      <c r="Y111" s="262">
        <v>60.733896707056893</v>
      </c>
      <c r="DA111" s="72" t="s">
        <v>1676</v>
      </c>
    </row>
    <row r="112" spans="1:105" ht="12" customHeight="1" x14ac:dyDescent="0.25">
      <c r="A112" s="59" t="s">
        <v>28</v>
      </c>
      <c r="B112" s="230">
        <v>13.1962363656792</v>
      </c>
      <c r="C112" s="230">
        <v>13.35199698645391</v>
      </c>
      <c r="D112" s="230">
        <v>14.249393118252881</v>
      </c>
      <c r="E112" s="230">
        <v>10.401947040153621</v>
      </c>
      <c r="F112" s="230">
        <v>12.50720802476352</v>
      </c>
      <c r="G112" s="230">
        <v>10.870446850899411</v>
      </c>
      <c r="H112" s="230">
        <v>13.72961339438775</v>
      </c>
      <c r="I112" s="230">
        <v>15.45058079809796</v>
      </c>
      <c r="J112" s="230">
        <v>14.78873573898575</v>
      </c>
      <c r="K112" s="230">
        <v>12.11930749012742</v>
      </c>
      <c r="L112" s="230">
        <v>13.38521098492385</v>
      </c>
      <c r="M112" s="230">
        <v>12.50686224983891</v>
      </c>
      <c r="N112" s="230">
        <v>17.53127373339596</v>
      </c>
      <c r="O112" s="230">
        <v>13.167522878630541</v>
      </c>
      <c r="P112" s="230">
        <v>12.506869808789739</v>
      </c>
      <c r="Q112" s="230">
        <v>12.718242143944989</v>
      </c>
      <c r="R112" s="230">
        <v>13.073934974880521</v>
      </c>
      <c r="S112" s="230">
        <v>16.043362944472541</v>
      </c>
      <c r="T112" s="230">
        <v>15.58644572174631</v>
      </c>
      <c r="U112" s="230">
        <v>12.715926315377819</v>
      </c>
      <c r="V112" s="230">
        <v>11.02309097015841</v>
      </c>
      <c r="W112" s="230">
        <v>11.600937207860429</v>
      </c>
      <c r="X112" s="230">
        <v>12.405186834590889</v>
      </c>
      <c r="Y112" s="230">
        <v>11.219749177347371</v>
      </c>
      <c r="DA112" s="71" t="s">
        <v>1677</v>
      </c>
    </row>
    <row r="113" spans="1:105" ht="12" customHeight="1" x14ac:dyDescent="0.25">
      <c r="A113" s="59" t="s">
        <v>31</v>
      </c>
      <c r="B113" s="295">
        <v>0.14757844919154151</v>
      </c>
      <c r="C113" s="295">
        <v>0.13661712849140781</v>
      </c>
      <c r="D113" s="295">
        <v>0.25155103067679763</v>
      </c>
      <c r="E113" s="295">
        <v>0.16071203623402799</v>
      </c>
      <c r="F113" s="295">
        <v>9.6588816805340635E-2</v>
      </c>
      <c r="G113" s="295">
        <v>9.393971591938953E-2</v>
      </c>
      <c r="H113" s="295">
        <v>0.10828329042304199</v>
      </c>
      <c r="I113" s="295">
        <v>9.2198144563928552E-2</v>
      </c>
      <c r="J113" s="295">
        <v>0.17711958763435831</v>
      </c>
      <c r="K113" s="295">
        <v>0.1033075338282952</v>
      </c>
      <c r="L113" s="295">
        <v>9.981280362309676E-2</v>
      </c>
      <c r="M113" s="295">
        <v>7.6249285567915895E-2</v>
      </c>
      <c r="N113" s="295">
        <v>0.104653465861165</v>
      </c>
      <c r="O113" s="295">
        <v>0.1076842361667936</v>
      </c>
      <c r="P113" s="295">
        <v>0.1033999049358347</v>
      </c>
      <c r="Q113" s="295">
        <v>0.21911237430251959</v>
      </c>
      <c r="R113" s="295">
        <v>0.21810315971082081</v>
      </c>
      <c r="S113" s="295">
        <v>0.2250013677638153</v>
      </c>
      <c r="T113" s="295">
        <v>0.2198911811585004</v>
      </c>
      <c r="U113" s="295">
        <v>0.17803356373331569</v>
      </c>
      <c r="V113" s="295">
        <v>0.19219395537568359</v>
      </c>
      <c r="W113" s="295">
        <v>0.19200407978716591</v>
      </c>
      <c r="X113" s="295">
        <v>0.1976141319618776</v>
      </c>
      <c r="Y113" s="295">
        <v>0.47327403590646622</v>
      </c>
      <c r="DA113" s="122" t="s">
        <v>1678</v>
      </c>
    </row>
    <row r="114" spans="1:105" ht="12" customHeight="1" x14ac:dyDescent="0.25">
      <c r="A114" s="59" t="s">
        <v>159</v>
      </c>
      <c r="B114" s="295">
        <v>1.036083227520215</v>
      </c>
      <c r="C114" s="295">
        <v>0.91656968836954211</v>
      </c>
      <c r="D114" s="295">
        <v>1.350909702830509</v>
      </c>
      <c r="E114" s="295">
        <v>0.35970327724139939</v>
      </c>
      <c r="F114" s="295">
        <v>0.43201405861221148</v>
      </c>
      <c r="G114" s="295">
        <v>0.41994406830603392</v>
      </c>
      <c r="H114" s="295">
        <v>0.19166413834396759</v>
      </c>
      <c r="I114" s="295">
        <v>8.1502211131555632E-2</v>
      </c>
      <c r="J114" s="295">
        <v>8.2071198793441602E-2</v>
      </c>
      <c r="K114" s="295">
        <v>0.1918594694550278</v>
      </c>
      <c r="L114" s="295">
        <v>9.2796275275215417E-2</v>
      </c>
      <c r="M114" s="295">
        <v>7.0852065763627653E-2</v>
      </c>
      <c r="N114" s="295">
        <v>0</v>
      </c>
      <c r="O114" s="295">
        <v>0</v>
      </c>
      <c r="P114" s="295">
        <v>0</v>
      </c>
      <c r="Q114" s="295">
        <v>0.203616541200283</v>
      </c>
      <c r="R114" s="295">
        <v>0.60836627174972457</v>
      </c>
      <c r="S114" s="295">
        <v>0</v>
      </c>
      <c r="T114" s="295">
        <v>0</v>
      </c>
      <c r="U114" s="295">
        <v>0</v>
      </c>
      <c r="V114" s="295">
        <v>8.9602895475908897E-2</v>
      </c>
      <c r="W114" s="295">
        <v>8.9931969989135802E-2</v>
      </c>
      <c r="X114" s="295">
        <v>9.2548161764856307E-2</v>
      </c>
      <c r="Y114" s="295">
        <v>0</v>
      </c>
      <c r="DA114" s="122" t="s">
        <v>1679</v>
      </c>
    </row>
    <row r="115" spans="1:105" ht="12" customHeight="1" x14ac:dyDescent="0.25">
      <c r="A115" s="59" t="s">
        <v>32</v>
      </c>
      <c r="B115" s="295">
        <v>5.3468361858432489</v>
      </c>
      <c r="C115" s="295">
        <v>3.5813633061985741</v>
      </c>
      <c r="D115" s="295">
        <v>2.941368032371849</v>
      </c>
      <c r="E115" s="295">
        <v>2.9182036518513219</v>
      </c>
      <c r="F115" s="295">
        <v>4.3480582715553924</v>
      </c>
      <c r="G115" s="295">
        <v>3.5215784629138058</v>
      </c>
      <c r="H115" s="295">
        <v>2.7549317516108158</v>
      </c>
      <c r="I115" s="295">
        <v>3.1310181898491449</v>
      </c>
      <c r="J115" s="295">
        <v>1.7875813077574561</v>
      </c>
      <c r="K115" s="295">
        <v>2.0851509611655241</v>
      </c>
      <c r="L115" s="295">
        <v>1.044919927040824</v>
      </c>
      <c r="M115" s="295">
        <v>0.67347608778405643</v>
      </c>
      <c r="N115" s="295">
        <v>0.75706520739492489</v>
      </c>
      <c r="O115" s="295">
        <v>0.69183429062091351</v>
      </c>
      <c r="P115" s="295">
        <v>0.415456240147902</v>
      </c>
      <c r="Q115" s="295">
        <v>0.44020999985509368</v>
      </c>
      <c r="R115" s="295">
        <v>0.43818242675850522</v>
      </c>
      <c r="S115" s="295">
        <v>0.3616347228008871</v>
      </c>
      <c r="T115" s="295">
        <v>1.148617362756529</v>
      </c>
      <c r="U115" s="295">
        <v>0.28614545373579608</v>
      </c>
      <c r="V115" s="295">
        <v>0.77227965432706414</v>
      </c>
      <c r="W115" s="295">
        <v>0.69434744294880724</v>
      </c>
      <c r="X115" s="295">
        <v>0.31761643293025488</v>
      </c>
      <c r="Y115" s="295">
        <v>0.66557681812435143</v>
      </c>
      <c r="DA115" s="122" t="s">
        <v>1680</v>
      </c>
    </row>
    <row r="116" spans="1:105" ht="12" customHeight="1" x14ac:dyDescent="0.25">
      <c r="A116" s="59" t="s">
        <v>35</v>
      </c>
      <c r="B116" s="295">
        <v>41.023089745046818</v>
      </c>
      <c r="C116" s="295">
        <v>39.662441857983808</v>
      </c>
      <c r="D116" s="295">
        <v>48.918165384625652</v>
      </c>
      <c r="E116" s="295">
        <v>49.862879978853456</v>
      </c>
      <c r="F116" s="295">
        <v>59.910776498462234</v>
      </c>
      <c r="G116" s="295">
        <v>56.648470806272421</v>
      </c>
      <c r="H116" s="295">
        <v>63.830314002844183</v>
      </c>
      <c r="I116" s="295">
        <v>54.703169003242131</v>
      </c>
      <c r="J116" s="295">
        <v>56.445562251279469</v>
      </c>
      <c r="K116" s="295">
        <v>48.567080122325187</v>
      </c>
      <c r="L116" s="295">
        <v>52.114618308860301</v>
      </c>
      <c r="M116" s="295">
        <v>35.715411899614757</v>
      </c>
      <c r="N116" s="295">
        <v>48.490657720987443</v>
      </c>
      <c r="O116" s="295">
        <v>49.67892345245555</v>
      </c>
      <c r="P116" s="295">
        <v>48.768631661955688</v>
      </c>
      <c r="Q116" s="295">
        <v>54.620302673116612</v>
      </c>
      <c r="R116" s="295">
        <v>56.376873496647612</v>
      </c>
      <c r="S116" s="295">
        <v>59.279703705610828</v>
      </c>
      <c r="T116" s="295">
        <v>54.448795519508543</v>
      </c>
      <c r="U116" s="295">
        <v>44.525224744329073</v>
      </c>
      <c r="V116" s="295">
        <v>47.951402197779259</v>
      </c>
      <c r="W116" s="295">
        <v>47.83585834667489</v>
      </c>
      <c r="X116" s="295">
        <v>44.993755135500727</v>
      </c>
      <c r="Y116" s="295">
        <v>48.375296675678698</v>
      </c>
      <c r="DA116" s="122" t="s">
        <v>1681</v>
      </c>
    </row>
    <row r="117" spans="1:105" ht="12" customHeight="1" x14ac:dyDescent="0.25">
      <c r="A117" s="60" t="s">
        <v>1561</v>
      </c>
      <c r="B117" s="262">
        <v>8.8375004395371946</v>
      </c>
      <c r="C117" s="262">
        <v>9.2845464110777591</v>
      </c>
      <c r="D117" s="262">
        <v>10.52183443129749</v>
      </c>
      <c r="E117" s="262">
        <v>11.327185592203721</v>
      </c>
      <c r="F117" s="262">
        <v>13.347381163448331</v>
      </c>
      <c r="G117" s="262">
        <v>13.54636593109605</v>
      </c>
      <c r="H117" s="262">
        <v>14.57117413609306</v>
      </c>
      <c r="I117" s="262">
        <v>13.891935083757231</v>
      </c>
      <c r="J117" s="262">
        <v>13.79130835973417</v>
      </c>
      <c r="K117" s="262">
        <v>10.99529393540675</v>
      </c>
      <c r="L117" s="262">
        <v>11.236164127014259</v>
      </c>
      <c r="M117" s="262">
        <v>9.7896458341233128</v>
      </c>
      <c r="N117" s="262">
        <v>12.14158617105668</v>
      </c>
      <c r="O117" s="262">
        <v>11.346009701285899</v>
      </c>
      <c r="P117" s="262">
        <v>11.884258479423821</v>
      </c>
      <c r="Q117" s="262">
        <v>12.795271183803751</v>
      </c>
      <c r="R117" s="262">
        <v>13.278409572640291</v>
      </c>
      <c r="S117" s="262">
        <v>14.315990921842619</v>
      </c>
      <c r="T117" s="262">
        <v>13.8361024352808</v>
      </c>
      <c r="U117" s="262">
        <v>11.27243309940576</v>
      </c>
      <c r="V117" s="262">
        <v>11.68995691734184</v>
      </c>
      <c r="W117" s="262">
        <v>12.52814832658183</v>
      </c>
      <c r="X117" s="262">
        <v>12.6566839152974</v>
      </c>
      <c r="Y117" s="262">
        <v>12.86347688527878</v>
      </c>
      <c r="DA117" s="72" t="s">
        <v>1682</v>
      </c>
    </row>
    <row r="118" spans="1:105" ht="12" customHeight="1" x14ac:dyDescent="0.25">
      <c r="A118" s="57" t="s">
        <v>1563</v>
      </c>
      <c r="B118" s="261">
        <v>7.0842640194341504</v>
      </c>
      <c r="C118" s="261">
        <v>7.4426223259355382</v>
      </c>
      <c r="D118" s="261">
        <v>8.4344497168690058</v>
      </c>
      <c r="E118" s="261">
        <v>9.0800304770908777</v>
      </c>
      <c r="F118" s="261">
        <v>10.69944751650184</v>
      </c>
      <c r="G118" s="261">
        <v>10.85895649073122</v>
      </c>
      <c r="H118" s="261">
        <v>11.68045708845694</v>
      </c>
      <c r="I118" s="261">
        <v>11.135969559208309</v>
      </c>
      <c r="J118" s="261">
        <v>11.05530576911662</v>
      </c>
      <c r="K118" s="261">
        <v>8.813981480693851</v>
      </c>
      <c r="L118" s="261">
        <v>9.0070663968908882</v>
      </c>
      <c r="M118" s="261">
        <v>7.8475170915312722</v>
      </c>
      <c r="N118" s="261">
        <v>9.7328653773714056</v>
      </c>
      <c r="O118" s="261">
        <v>9.0951201463453408</v>
      </c>
      <c r="P118" s="261">
        <v>9.5265878988568797</v>
      </c>
      <c r="Q118" s="261">
        <v>10.25686843089656</v>
      </c>
      <c r="R118" s="261">
        <v>10.644158924159759</v>
      </c>
      <c r="S118" s="261">
        <v>11.475898653020799</v>
      </c>
      <c r="T118" s="261">
        <v>11.091213326898361</v>
      </c>
      <c r="U118" s="261">
        <v>9.0361401126878764</v>
      </c>
      <c r="V118" s="261">
        <v>9.37083304774319</v>
      </c>
      <c r="W118" s="261">
        <v>10.042739010577719</v>
      </c>
      <c r="X118" s="261">
        <v>10.14577493714817</v>
      </c>
      <c r="Y118" s="261">
        <v>10.311543075631869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7.3913278536626539</v>
      </c>
      <c r="C119" s="261">
        <f t="shared" si="5"/>
        <v>7.2345847073756033</v>
      </c>
      <c r="D119" s="261">
        <f t="shared" si="5"/>
        <v>8.4032379144846345</v>
      </c>
      <c r="E119" s="261">
        <f t="shared" si="5"/>
        <v>8.256509463804143</v>
      </c>
      <c r="F119" s="261">
        <f t="shared" si="5"/>
        <v>9.9206942305062036</v>
      </c>
      <c r="G119" s="261">
        <f t="shared" si="5"/>
        <v>9.4761867990023028</v>
      </c>
      <c r="H119" s="261">
        <f t="shared" si="5"/>
        <v>10.506549418643656</v>
      </c>
      <c r="I119" s="261">
        <f t="shared" si="5"/>
        <v>9.7246919078396949</v>
      </c>
      <c r="J119" s="261">
        <f t="shared" si="5"/>
        <v>9.6847367146128409</v>
      </c>
      <c r="K119" s="261">
        <f t="shared" si="5"/>
        <v>8.1202892733445324</v>
      </c>
      <c r="L119" s="261">
        <f t="shared" si="5"/>
        <v>8.4949197246088488</v>
      </c>
      <c r="M119" s="261">
        <f t="shared" si="5"/>
        <v>6.6189242797714165</v>
      </c>
      <c r="N119" s="261">
        <f t="shared" si="5"/>
        <v>8.7298125182199495</v>
      </c>
      <c r="O119" s="261">
        <f t="shared" si="5"/>
        <v>8.2561911654388886</v>
      </c>
      <c r="P119" s="261">
        <f t="shared" si="5"/>
        <v>8.2292112585336099</v>
      </c>
      <c r="Q119" s="261">
        <f t="shared" si="5"/>
        <v>9.0035853916221669</v>
      </c>
      <c r="R119" s="261">
        <f t="shared" si="5"/>
        <v>9.338288444244359</v>
      </c>
      <c r="S119" s="261">
        <f t="shared" si="5"/>
        <v>10.039495114679436</v>
      </c>
      <c r="T119" s="261">
        <f t="shared" si="5"/>
        <v>9.5343828986799686</v>
      </c>
      <c r="U119" s="261">
        <f t="shared" si="5"/>
        <v>7.7275370444571045</v>
      </c>
      <c r="V119" s="261">
        <f t="shared" si="5"/>
        <v>8.0297354190460482</v>
      </c>
      <c r="W119" s="261">
        <f t="shared" si="5"/>
        <v>8.2685946735454081</v>
      </c>
      <c r="X119" s="261">
        <f t="shared" si="5"/>
        <v>8.0933329600064781</v>
      </c>
      <c r="Y119" s="261">
        <f t="shared" si="5"/>
        <v>8.3785057181842397</v>
      </c>
      <c r="DA119" s="70"/>
    </row>
    <row r="120" spans="1:105" ht="12" customHeight="1" x14ac:dyDescent="0.25">
      <c r="A120" s="60" t="s">
        <v>1566</v>
      </c>
      <c r="B120" s="262">
        <v>5.2213492695095631</v>
      </c>
      <c r="C120" s="262">
        <v>4.9548375081019964</v>
      </c>
      <c r="D120" s="262">
        <v>5.8196843929737652</v>
      </c>
      <c r="E120" s="262">
        <v>5.4752083117448249</v>
      </c>
      <c r="F120" s="262">
        <v>6.6433499771883469</v>
      </c>
      <c r="G120" s="262">
        <v>6.149983404197279</v>
      </c>
      <c r="H120" s="262">
        <v>6.9287124456654468</v>
      </c>
      <c r="I120" s="262">
        <v>6.3136367310461967</v>
      </c>
      <c r="J120" s="262">
        <v>6.2983896368590466</v>
      </c>
      <c r="K120" s="262">
        <v>5.4204815019572514</v>
      </c>
      <c r="L120" s="262">
        <v>5.7359681759821628</v>
      </c>
      <c r="M120" s="262">
        <v>4.215153897882348</v>
      </c>
      <c r="N120" s="262">
        <v>5.748541722354271</v>
      </c>
      <c r="O120" s="262">
        <v>5.4702679017481692</v>
      </c>
      <c r="P120" s="262">
        <v>5.3111252493361967</v>
      </c>
      <c r="Q120" s="262">
        <v>5.8618073926001548</v>
      </c>
      <c r="R120" s="262">
        <v>6.0778796214809176</v>
      </c>
      <c r="S120" s="262">
        <v>6.5243163688489672</v>
      </c>
      <c r="T120" s="262">
        <v>6.1370369887000091</v>
      </c>
      <c r="U120" s="262">
        <v>4.9596799354972401</v>
      </c>
      <c r="V120" s="262">
        <v>5.1593586271177072</v>
      </c>
      <c r="W120" s="262">
        <v>5.1924065869058706</v>
      </c>
      <c r="X120" s="262">
        <v>4.9855839725531244</v>
      </c>
      <c r="Y120" s="262">
        <v>5.2199803466975183</v>
      </c>
      <c r="DA120" s="72" t="s">
        <v>1684</v>
      </c>
    </row>
    <row r="121" spans="1:105" ht="12" customHeight="1" x14ac:dyDescent="0.25">
      <c r="A121" s="59" t="s">
        <v>28</v>
      </c>
      <c r="B121" s="230">
        <v>1.134195205874492</v>
      </c>
      <c r="C121" s="230">
        <v>1.147582579702243</v>
      </c>
      <c r="D121" s="230">
        <v>1.2247123280829151</v>
      </c>
      <c r="E121" s="230">
        <v>0.89403055066416048</v>
      </c>
      <c r="F121" s="230">
        <v>1.0749743326404591</v>
      </c>
      <c r="G121" s="230">
        <v>0.93429735284746884</v>
      </c>
      <c r="H121" s="230">
        <v>1.1800381001756419</v>
      </c>
      <c r="I121" s="230">
        <v>1.3279524694446649</v>
      </c>
      <c r="J121" s="230">
        <v>1.271067955385103</v>
      </c>
      <c r="K121" s="230">
        <v>1.041634908084178</v>
      </c>
      <c r="L121" s="230">
        <v>1.1504372692355791</v>
      </c>
      <c r="M121" s="230">
        <v>1.074944613844059</v>
      </c>
      <c r="N121" s="230">
        <v>1.5067846672559739</v>
      </c>
      <c r="O121" s="230">
        <v>1.131727328030228</v>
      </c>
      <c r="P121" s="230">
        <v>1.074945263523676</v>
      </c>
      <c r="Q121" s="230">
        <v>1.0931123743986451</v>
      </c>
      <c r="R121" s="230">
        <v>1.123683598832016</v>
      </c>
      <c r="S121" s="230">
        <v>1.378901137679696</v>
      </c>
      <c r="T121" s="230">
        <v>1.3396298402326909</v>
      </c>
      <c r="U121" s="230">
        <v>1.0929133326729801</v>
      </c>
      <c r="V121" s="230">
        <v>0.94741686840258199</v>
      </c>
      <c r="W121" s="230">
        <v>0.99708181940624796</v>
      </c>
      <c r="X121" s="230">
        <v>1.0662057760925969</v>
      </c>
      <c r="Y121" s="230">
        <v>0.96431932373974949</v>
      </c>
      <c r="DA121" s="71" t="s">
        <v>1685</v>
      </c>
    </row>
    <row r="122" spans="1:105" ht="12" customHeight="1" x14ac:dyDescent="0.25">
      <c r="A122" s="59" t="s">
        <v>31</v>
      </c>
      <c r="B122" s="295">
        <v>1.2684129393041791E-2</v>
      </c>
      <c r="C122" s="295">
        <v>1.174202157959899E-2</v>
      </c>
      <c r="D122" s="295">
        <v>2.162040487304703E-2</v>
      </c>
      <c r="E122" s="295">
        <v>1.3812939990756241E-2</v>
      </c>
      <c r="F122" s="295">
        <v>8.3016528293344497E-3</v>
      </c>
      <c r="G122" s="295">
        <v>8.0739668860500494E-3</v>
      </c>
      <c r="H122" s="295">
        <v>9.3067739521205742E-3</v>
      </c>
      <c r="I122" s="295">
        <v>7.9242816404000455E-3</v>
      </c>
      <c r="J122" s="295">
        <v>1.522314253811235E-2</v>
      </c>
      <c r="K122" s="295">
        <v>8.8791157078322424E-3</v>
      </c>
      <c r="L122" s="295">
        <v>8.5787492901110811E-3</v>
      </c>
      <c r="M122" s="295">
        <v>6.5535029644821106E-3</v>
      </c>
      <c r="N122" s="295">
        <v>8.9947963925981061E-3</v>
      </c>
      <c r="O122" s="295">
        <v>9.2552862061703167E-3</v>
      </c>
      <c r="P122" s="295">
        <v>8.8870548553610929E-3</v>
      </c>
      <c r="Q122" s="295">
        <v>1.8832354740783239E-2</v>
      </c>
      <c r="R122" s="295">
        <v>1.8745614376342638E-2</v>
      </c>
      <c r="S122" s="295">
        <v>1.9338504219023819E-2</v>
      </c>
      <c r="T122" s="295">
        <v>1.8899291932409561E-2</v>
      </c>
      <c r="U122" s="295">
        <v>1.5301697307896361E-2</v>
      </c>
      <c r="V122" s="295">
        <v>1.6518760102849729E-2</v>
      </c>
      <c r="W122" s="295">
        <v>1.650244060263454E-2</v>
      </c>
      <c r="X122" s="295">
        <v>1.6984615527737619E-2</v>
      </c>
      <c r="Y122" s="295">
        <v>4.0677139126278287E-2</v>
      </c>
      <c r="DA122" s="122" t="s">
        <v>1686</v>
      </c>
    </row>
    <row r="123" spans="1:105" ht="12" customHeight="1" x14ac:dyDescent="0.25">
      <c r="A123" s="59" t="s">
        <v>159</v>
      </c>
      <c r="B123" s="295">
        <v>8.9049680301017814E-2</v>
      </c>
      <c r="C123" s="295">
        <v>7.8777684605765702E-2</v>
      </c>
      <c r="D123" s="295">
        <v>0.1161085074608571</v>
      </c>
      <c r="E123" s="295">
        <v>3.0915915817148979E-2</v>
      </c>
      <c r="F123" s="295">
        <v>3.7130910705927847E-2</v>
      </c>
      <c r="G123" s="295">
        <v>3.6093514530165002E-2</v>
      </c>
      <c r="H123" s="295">
        <v>1.647322318454128E-2</v>
      </c>
      <c r="I123" s="295">
        <v>7.0049834340644027E-3</v>
      </c>
      <c r="J123" s="295">
        <v>7.0538870047818234E-3</v>
      </c>
      <c r="K123" s="295">
        <v>1.6490011578109229E-2</v>
      </c>
      <c r="L123" s="295">
        <v>7.9756900091522333E-3</v>
      </c>
      <c r="M123" s="295">
        <v>6.089620637927594E-3</v>
      </c>
      <c r="N123" s="295">
        <v>0</v>
      </c>
      <c r="O123" s="295">
        <v>0</v>
      </c>
      <c r="P123" s="295">
        <v>0</v>
      </c>
      <c r="Q123" s="295">
        <v>1.75005129088729E-2</v>
      </c>
      <c r="R123" s="295">
        <v>5.2288098645220167E-2</v>
      </c>
      <c r="S123" s="295">
        <v>0</v>
      </c>
      <c r="T123" s="295">
        <v>0</v>
      </c>
      <c r="U123" s="295">
        <v>0</v>
      </c>
      <c r="V123" s="295">
        <v>7.7012241721860332E-3</v>
      </c>
      <c r="W123" s="295">
        <v>7.7295075951965596E-3</v>
      </c>
      <c r="X123" s="295">
        <v>7.9543650535994579E-3</v>
      </c>
      <c r="Y123" s="295">
        <v>0</v>
      </c>
      <c r="DA123" s="122" t="s">
        <v>1687</v>
      </c>
    </row>
    <row r="124" spans="1:105" ht="12" customHeight="1" x14ac:dyDescent="0.25">
      <c r="A124" s="59" t="s">
        <v>32</v>
      </c>
      <c r="B124" s="295">
        <v>0.45955193591044308</v>
      </c>
      <c r="C124" s="295">
        <v>0.30781239285389062</v>
      </c>
      <c r="D124" s="295">
        <v>0.25280583255579858</v>
      </c>
      <c r="E124" s="295">
        <v>0.25081489145673169</v>
      </c>
      <c r="F124" s="295">
        <v>0.37370858703978932</v>
      </c>
      <c r="G124" s="295">
        <v>0.30267398211627328</v>
      </c>
      <c r="H124" s="295">
        <v>0.23678193528837879</v>
      </c>
      <c r="I124" s="295">
        <v>0.26910595733709808</v>
      </c>
      <c r="J124" s="295">
        <v>0.1536397267513637</v>
      </c>
      <c r="K124" s="295">
        <v>0.17921535793564139</v>
      </c>
      <c r="L124" s="295">
        <v>8.9809180354995008E-2</v>
      </c>
      <c r="M124" s="295">
        <v>5.7884182191705533E-2</v>
      </c>
      <c r="N124" s="295">
        <v>6.5068532039552276E-2</v>
      </c>
      <c r="O124" s="295">
        <v>5.9462040080049253E-2</v>
      </c>
      <c r="P124" s="295">
        <v>3.5707792947079361E-2</v>
      </c>
      <c r="Q124" s="295">
        <v>3.7835338620653781E-2</v>
      </c>
      <c r="R124" s="295">
        <v>3.7661071987199722E-2</v>
      </c>
      <c r="S124" s="295">
        <v>3.1081920444019431E-2</v>
      </c>
      <c r="T124" s="295">
        <v>9.8721807500422532E-2</v>
      </c>
      <c r="U124" s="295">
        <v>2.459373967065322E-2</v>
      </c>
      <c r="V124" s="295">
        <v>6.6376189184535209E-2</v>
      </c>
      <c r="W124" s="295">
        <v>5.9678041464303201E-2</v>
      </c>
      <c r="X124" s="295">
        <v>2.7298619511951349E-2</v>
      </c>
      <c r="Y124" s="295">
        <v>5.7205252720477787E-2</v>
      </c>
      <c r="DA124" s="122" t="s">
        <v>1688</v>
      </c>
    </row>
    <row r="125" spans="1:105" ht="12" customHeight="1" x14ac:dyDescent="0.25">
      <c r="A125" s="59" t="s">
        <v>35</v>
      </c>
      <c r="B125" s="295">
        <v>3.5258683180305681</v>
      </c>
      <c r="C125" s="295">
        <v>3.4089228293604958</v>
      </c>
      <c r="D125" s="295">
        <v>4.2044373200011478</v>
      </c>
      <c r="E125" s="295">
        <v>4.2856340138160274</v>
      </c>
      <c r="F125" s="295">
        <v>5.1492344939728358</v>
      </c>
      <c r="G125" s="295">
        <v>4.8688445878173221</v>
      </c>
      <c r="H125" s="295">
        <v>5.4861124130647649</v>
      </c>
      <c r="I125" s="295">
        <v>4.7016490391899683</v>
      </c>
      <c r="J125" s="295">
        <v>4.8514049251796862</v>
      </c>
      <c r="K125" s="295">
        <v>4.1742621086514902</v>
      </c>
      <c r="L125" s="295">
        <v>4.4791672870923254</v>
      </c>
      <c r="M125" s="295">
        <v>3.0696819782441729</v>
      </c>
      <c r="N125" s="295">
        <v>4.1676937266661467</v>
      </c>
      <c r="O125" s="295">
        <v>4.2698232474317219</v>
      </c>
      <c r="P125" s="295">
        <v>4.1915851380100806</v>
      </c>
      <c r="Q125" s="295">
        <v>4.6945268119312002</v>
      </c>
      <c r="R125" s="295">
        <v>4.8455012376401392</v>
      </c>
      <c r="S125" s="295">
        <v>5.0949948065062278</v>
      </c>
      <c r="T125" s="295">
        <v>4.6797860490344867</v>
      </c>
      <c r="U125" s="295">
        <v>3.8268711658457102</v>
      </c>
      <c r="V125" s="295">
        <v>4.1213455852555541</v>
      </c>
      <c r="W125" s="295">
        <v>4.1114147778374894</v>
      </c>
      <c r="X125" s="295">
        <v>3.8671405963672392</v>
      </c>
      <c r="Y125" s="295">
        <v>4.1577786311110128</v>
      </c>
      <c r="DA125" s="122" t="s">
        <v>1689</v>
      </c>
    </row>
    <row r="126" spans="1:105" ht="12" customHeight="1" x14ac:dyDescent="0.25">
      <c r="A126" s="60" t="s">
        <v>1573</v>
      </c>
      <c r="B126" s="262">
        <v>2.1699785841530912</v>
      </c>
      <c r="C126" s="262">
        <v>2.2797471992736069</v>
      </c>
      <c r="D126" s="262">
        <v>2.5835535215108689</v>
      </c>
      <c r="E126" s="262">
        <v>2.7813011520593189</v>
      </c>
      <c r="F126" s="262">
        <v>3.2773442533178558</v>
      </c>
      <c r="G126" s="262">
        <v>3.3262033948050229</v>
      </c>
      <c r="H126" s="262">
        <v>3.57783697297821</v>
      </c>
      <c r="I126" s="262">
        <v>3.4110551767934991</v>
      </c>
      <c r="J126" s="262">
        <v>3.3863470777537938</v>
      </c>
      <c r="K126" s="262">
        <v>2.699807771387281</v>
      </c>
      <c r="L126" s="262">
        <v>2.7589515486266869</v>
      </c>
      <c r="M126" s="262">
        <v>2.4037703818890681</v>
      </c>
      <c r="N126" s="262">
        <v>2.981270795865679</v>
      </c>
      <c r="O126" s="262">
        <v>2.785923263690719</v>
      </c>
      <c r="P126" s="262">
        <v>2.9180860091974141</v>
      </c>
      <c r="Q126" s="262">
        <v>3.1417779990220112</v>
      </c>
      <c r="R126" s="262">
        <v>3.2604088227634409</v>
      </c>
      <c r="S126" s="262">
        <v>3.5151787458304691</v>
      </c>
      <c r="T126" s="262">
        <v>3.397345909979959</v>
      </c>
      <c r="U126" s="262">
        <v>2.767857108959864</v>
      </c>
      <c r="V126" s="262">
        <v>2.8703767919283409</v>
      </c>
      <c r="W126" s="262">
        <v>3.076188086639537</v>
      </c>
      <c r="X126" s="262">
        <v>3.1077489874533528</v>
      </c>
      <c r="Y126" s="262">
        <v>3.158525371486721</v>
      </c>
      <c r="DA126" s="72" t="s">
        <v>1690</v>
      </c>
    </row>
    <row r="127" spans="1:105" ht="12" customHeight="1" x14ac:dyDescent="0.25">
      <c r="A127" s="132" t="s">
        <v>1575</v>
      </c>
      <c r="B127" s="316">
        <v>6.4969361477374834</v>
      </c>
      <c r="C127" s="316">
        <v>6.8255844066058557</v>
      </c>
      <c r="D127" s="316">
        <v>7.7351833728209058</v>
      </c>
      <c r="E127" s="316">
        <v>8.3272416255713964</v>
      </c>
      <c r="F127" s="316">
        <v>9.8123993035952957</v>
      </c>
      <c r="G127" s="316">
        <v>9.9586840295338614</v>
      </c>
      <c r="H127" s="316">
        <v>10.712077312747279</v>
      </c>
      <c r="I127" s="316">
        <v>10.212731057291061</v>
      </c>
      <c r="J127" s="316">
        <v>10.138754778001839</v>
      </c>
      <c r="K127" s="316">
        <v>8.0832496827218119</v>
      </c>
      <c r="L127" s="316">
        <v>8.2603267041572117</v>
      </c>
      <c r="M127" s="316">
        <v>7.1969109736863803</v>
      </c>
      <c r="N127" s="316">
        <v>8.9259526067688348</v>
      </c>
      <c r="O127" s="316">
        <v>8.341080270964591</v>
      </c>
      <c r="P127" s="316">
        <v>8.7367767653619257</v>
      </c>
      <c r="Q127" s="316">
        <v>9.4065126720957526</v>
      </c>
      <c r="R127" s="316">
        <v>9.7616944663448262</v>
      </c>
      <c r="S127" s="316">
        <v>10.524477995462689</v>
      </c>
      <c r="T127" s="316">
        <v>10.17168538441193</v>
      </c>
      <c r="U127" s="316">
        <v>8.2869900349693246</v>
      </c>
      <c r="V127" s="316">
        <v>8.5939349232721938</v>
      </c>
      <c r="W127" s="316">
        <v>9.2101358618375269</v>
      </c>
      <c r="X127" s="316">
        <v>9.3046294936410288</v>
      </c>
      <c r="Y127" s="316">
        <v>9.4566544616692436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1.0000000000000004</v>
      </c>
      <c r="C132" s="232">
        <f t="shared" si="6"/>
        <v>1.0000000000000002</v>
      </c>
      <c r="D132" s="232">
        <f t="shared" si="6"/>
        <v>1</v>
      </c>
      <c r="E132" s="232">
        <f t="shared" si="6"/>
        <v>0.99999999999999989</v>
      </c>
      <c r="F132" s="232">
        <f t="shared" si="6"/>
        <v>0.99999999999999956</v>
      </c>
      <c r="G132" s="232">
        <f t="shared" si="6"/>
        <v>0.99999999999999978</v>
      </c>
      <c r="H132" s="232">
        <f t="shared" si="6"/>
        <v>1.0000000000000002</v>
      </c>
      <c r="I132" s="232">
        <f t="shared" si="6"/>
        <v>1</v>
      </c>
      <c r="J132" s="232">
        <f t="shared" si="6"/>
        <v>1</v>
      </c>
      <c r="K132" s="232">
        <f t="shared" si="6"/>
        <v>1</v>
      </c>
      <c r="L132" s="232">
        <f t="shared" si="6"/>
        <v>1.0000000000000004</v>
      </c>
      <c r="M132" s="232">
        <f t="shared" si="6"/>
        <v>1.0000000000000004</v>
      </c>
      <c r="N132" s="232">
        <f t="shared" si="6"/>
        <v>1</v>
      </c>
      <c r="O132" s="232">
        <f t="shared" si="6"/>
        <v>1.0000000000000002</v>
      </c>
      <c r="P132" s="232">
        <f t="shared" si="6"/>
        <v>1.0000000000000002</v>
      </c>
      <c r="Q132" s="232">
        <f t="shared" si="6"/>
        <v>1.0000000000000002</v>
      </c>
      <c r="R132" s="232">
        <f t="shared" si="6"/>
        <v>1</v>
      </c>
      <c r="S132" s="232">
        <f t="shared" si="6"/>
        <v>1</v>
      </c>
      <c r="T132" s="232">
        <f t="shared" si="6"/>
        <v>0.99999999999999978</v>
      </c>
      <c r="U132" s="232">
        <f t="shared" si="6"/>
        <v>1</v>
      </c>
      <c r="V132" s="232">
        <f t="shared" si="6"/>
        <v>1</v>
      </c>
      <c r="W132" s="232">
        <f t="shared" si="6"/>
        <v>1.0000000000000002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4.2506713544918345E-3</v>
      </c>
      <c r="C133" s="266">
        <f t="shared" si="7"/>
        <v>4.2291893097185489E-3</v>
      </c>
      <c r="D133" s="266">
        <f t="shared" si="7"/>
        <v>4.2198558187272802E-3</v>
      </c>
      <c r="E133" s="266">
        <f t="shared" si="7"/>
        <v>4.1973767779953193E-3</v>
      </c>
      <c r="F133" s="266">
        <f t="shared" si="7"/>
        <v>4.2186147241711118E-3</v>
      </c>
      <c r="G133" s="266">
        <f t="shared" si="7"/>
        <v>4.2229654582359921E-3</v>
      </c>
      <c r="H133" s="266">
        <f t="shared" si="7"/>
        <v>4.2054419561364936E-3</v>
      </c>
      <c r="I133" s="266">
        <f t="shared" si="7"/>
        <v>4.2276752284916589E-3</v>
      </c>
      <c r="J133" s="266">
        <f t="shared" si="7"/>
        <v>4.2446784672167904E-3</v>
      </c>
      <c r="K133" s="266">
        <f t="shared" si="7"/>
        <v>4.2807881688306368E-3</v>
      </c>
      <c r="L133" s="266">
        <f t="shared" si="7"/>
        <v>4.2696756458854169E-3</v>
      </c>
      <c r="M133" s="266">
        <f t="shared" si="7"/>
        <v>4.2645057505394726E-3</v>
      </c>
      <c r="N133" s="266">
        <f t="shared" si="7"/>
        <v>4.2826074814208597E-3</v>
      </c>
      <c r="O133" s="266">
        <f t="shared" si="7"/>
        <v>4.2764179806418197E-3</v>
      </c>
      <c r="P133" s="266">
        <f t="shared" si="7"/>
        <v>4.2822367227336585E-3</v>
      </c>
      <c r="Q133" s="266">
        <f t="shared" si="7"/>
        <v>4.2898268637841172E-3</v>
      </c>
      <c r="R133" s="266">
        <f t="shared" si="7"/>
        <v>4.2956541877431859E-3</v>
      </c>
      <c r="S133" s="266">
        <f t="shared" si="7"/>
        <v>4.2905342171219918E-3</v>
      </c>
      <c r="T133" s="266">
        <f t="shared" si="7"/>
        <v>4.3073116255542988E-3</v>
      </c>
      <c r="U133" s="266">
        <f t="shared" si="7"/>
        <v>4.2338858462526484E-3</v>
      </c>
      <c r="V133" s="266">
        <f t="shared" si="7"/>
        <v>4.3023661043398234E-3</v>
      </c>
      <c r="W133" s="266">
        <f t="shared" si="7"/>
        <v>4.2927619146812439E-3</v>
      </c>
      <c r="X133" s="266">
        <f t="shared" si="7"/>
        <v>4.2889831473078939E-3</v>
      </c>
      <c r="Y133" s="266">
        <f t="shared" si="7"/>
        <v>4.2741455159182639E-3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4.4026644087348543E-4</v>
      </c>
      <c r="C134" s="267">
        <f t="shared" si="8"/>
        <v>4.3804142213967409E-4</v>
      </c>
      <c r="D134" s="267">
        <f t="shared" si="8"/>
        <v>4.370746988818746E-4</v>
      </c>
      <c r="E134" s="267">
        <f t="shared" si="8"/>
        <v>4.3474641555155943E-4</v>
      </c>
      <c r="F134" s="267">
        <f t="shared" si="8"/>
        <v>4.3694615159193769E-4</v>
      </c>
      <c r="G134" s="267">
        <f t="shared" si="8"/>
        <v>4.3739678210231748E-4</v>
      </c>
      <c r="H134" s="267">
        <f t="shared" si="8"/>
        <v>4.3558177236442458E-4</v>
      </c>
      <c r="I134" s="267">
        <f t="shared" si="8"/>
        <v>4.3788460005267572E-4</v>
      </c>
      <c r="J134" s="267">
        <f t="shared" si="8"/>
        <v>4.3964572312537003E-4</v>
      </c>
      <c r="K134" s="267">
        <f t="shared" si="8"/>
        <v>4.4338581227475389E-4</v>
      </c>
      <c r="L134" s="267">
        <f t="shared" si="8"/>
        <v>4.4223482446172346E-4</v>
      </c>
      <c r="M134" s="267">
        <f t="shared" si="8"/>
        <v>4.4169934871358274E-4</v>
      </c>
      <c r="N134" s="267">
        <f t="shared" si="8"/>
        <v>4.4357424892678686E-4</v>
      </c>
      <c r="O134" s="267">
        <f t="shared" si="8"/>
        <v>4.4293316678904596E-4</v>
      </c>
      <c r="P134" s="267">
        <f t="shared" si="8"/>
        <v>4.4353584732054077E-4</v>
      </c>
      <c r="Q134" s="267">
        <f t="shared" si="8"/>
        <v>4.4432200181410858E-4</v>
      </c>
      <c r="R134" s="267">
        <f t="shared" si="8"/>
        <v>4.4492557121887194E-4</v>
      </c>
      <c r="S134" s="267">
        <f t="shared" si="8"/>
        <v>4.4439526646115717E-4</v>
      </c>
      <c r="T134" s="267">
        <f t="shared" si="8"/>
        <v>4.4613299899363485E-4</v>
      </c>
      <c r="U134" s="267">
        <f t="shared" si="8"/>
        <v>4.4631595354170797E-4</v>
      </c>
      <c r="V134" s="267">
        <f t="shared" si="8"/>
        <v>4.4562076296271702E-4</v>
      </c>
      <c r="W134" s="267">
        <f t="shared" si="8"/>
        <v>4.4462600188950715E-4</v>
      </c>
      <c r="X134" s="267">
        <f t="shared" si="8"/>
        <v>4.4423461325378136E-4</v>
      </c>
      <c r="Y134" s="267">
        <f t="shared" si="8"/>
        <v>4.4355494169917895E-4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8.7645961427865807E-3</v>
      </c>
      <c r="C135" s="267">
        <f t="shared" si="9"/>
        <v>9.4862428299687558E-3</v>
      </c>
      <c r="D135" s="267">
        <f t="shared" si="9"/>
        <v>9.2209177839039057E-3</v>
      </c>
      <c r="E135" s="267">
        <f t="shared" si="9"/>
        <v>1.0463947298951903E-2</v>
      </c>
      <c r="F135" s="267">
        <f t="shared" si="9"/>
        <v>1.0121350215958776E-2</v>
      </c>
      <c r="G135" s="267">
        <f t="shared" si="9"/>
        <v>1.1028083652459459E-2</v>
      </c>
      <c r="H135" s="267">
        <f t="shared" si="9"/>
        <v>1.0388320608274715E-2</v>
      </c>
      <c r="I135" s="267">
        <f t="shared" si="9"/>
        <v>1.0932971297453933E-2</v>
      </c>
      <c r="J135" s="267">
        <f t="shared" si="9"/>
        <v>1.1060101449717356E-2</v>
      </c>
      <c r="K135" s="267">
        <f t="shared" si="9"/>
        <v>1.0175556974759796E-2</v>
      </c>
      <c r="L135" s="267">
        <f t="shared" si="9"/>
        <v>9.8389424752304121E-3</v>
      </c>
      <c r="M135" s="267">
        <f t="shared" si="9"/>
        <v>1.1529329775196995E-2</v>
      </c>
      <c r="N135" s="267">
        <f t="shared" si="9"/>
        <v>1.0450576352539757E-2</v>
      </c>
      <c r="O135" s="267">
        <f t="shared" si="9"/>
        <v>1.0354939004232965E-2</v>
      </c>
      <c r="P135" s="267">
        <f t="shared" si="9"/>
        <v>1.10689731190656E-2</v>
      </c>
      <c r="Q135" s="267">
        <f t="shared" si="9"/>
        <v>1.0784578815107087E-2</v>
      </c>
      <c r="R135" s="267">
        <f t="shared" si="9"/>
        <v>1.0772465087856457E-2</v>
      </c>
      <c r="S135" s="267">
        <f t="shared" si="9"/>
        <v>1.0821794872554748E-2</v>
      </c>
      <c r="T135" s="267">
        <f t="shared" si="9"/>
        <v>1.0960970270423084E-2</v>
      </c>
      <c r="U135" s="267">
        <f t="shared" si="9"/>
        <v>1.0962814325564374E-2</v>
      </c>
      <c r="V135" s="267">
        <f t="shared" si="9"/>
        <v>1.1147466738706195E-2</v>
      </c>
      <c r="W135" s="267">
        <f t="shared" si="9"/>
        <v>1.1812737303495689E-2</v>
      </c>
      <c r="X135" s="267">
        <f t="shared" si="9"/>
        <v>1.2203149175433688E-2</v>
      </c>
      <c r="Y135" s="267">
        <f t="shared" si="9"/>
        <v>1.1811201028069974E-2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8.38266609553346E-4</v>
      </c>
      <c r="C136" s="267">
        <f t="shared" si="10"/>
        <v>8.3403017739084944E-4</v>
      </c>
      <c r="D136" s="267">
        <f t="shared" si="10"/>
        <v>8.3218953783157593E-4</v>
      </c>
      <c r="E136" s="267">
        <f t="shared" si="10"/>
        <v>8.2775649004008319E-4</v>
      </c>
      <c r="F136" s="267">
        <f t="shared" si="10"/>
        <v>8.3194478399412932E-4</v>
      </c>
      <c r="G136" s="267">
        <f t="shared" si="10"/>
        <v>8.328027837756891E-4</v>
      </c>
      <c r="H136" s="267">
        <f t="shared" si="10"/>
        <v>8.2934700809523696E-4</v>
      </c>
      <c r="I136" s="267">
        <f t="shared" si="10"/>
        <v>8.337315883843588E-4</v>
      </c>
      <c r="J136" s="267">
        <f t="shared" si="10"/>
        <v>8.3708476393919943E-4</v>
      </c>
      <c r="K136" s="267">
        <f t="shared" si="10"/>
        <v>8.4420588778516157E-4</v>
      </c>
      <c r="L136" s="267">
        <f t="shared" si="10"/>
        <v>8.4201440880313477E-4</v>
      </c>
      <c r="M136" s="267">
        <f t="shared" si="10"/>
        <v>8.4099486382259718E-4</v>
      </c>
      <c r="N136" s="267">
        <f t="shared" si="10"/>
        <v>8.4456467087365254E-4</v>
      </c>
      <c r="O136" s="267">
        <f t="shared" si="10"/>
        <v>8.4334405149375316E-4</v>
      </c>
      <c r="P136" s="267">
        <f t="shared" si="10"/>
        <v>8.4449155427588176E-4</v>
      </c>
      <c r="Q136" s="267">
        <f t="shared" si="10"/>
        <v>8.459883911926373E-4</v>
      </c>
      <c r="R136" s="267">
        <f t="shared" si="10"/>
        <v>8.4713758638806861E-4</v>
      </c>
      <c r="S136" s="267">
        <f t="shared" si="10"/>
        <v>8.4612788696515151E-4</v>
      </c>
      <c r="T136" s="267">
        <f t="shared" si="10"/>
        <v>8.4943652696828386E-4</v>
      </c>
      <c r="U136" s="267">
        <f t="shared" si="10"/>
        <v>8.4978487213947459E-4</v>
      </c>
      <c r="V136" s="267">
        <f t="shared" si="10"/>
        <v>8.484612303727118E-4</v>
      </c>
      <c r="W136" s="267">
        <f t="shared" si="10"/>
        <v>8.4656720685708561E-4</v>
      </c>
      <c r="X136" s="267">
        <f t="shared" si="10"/>
        <v>8.4582200351150042E-4</v>
      </c>
      <c r="Y136" s="267">
        <f t="shared" si="10"/>
        <v>8.4452790994271631E-4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5.1304176135798249E-3</v>
      </c>
      <c r="C137" s="268">
        <f t="shared" si="11"/>
        <v>5.1776735169910999E-3</v>
      </c>
      <c r="D137" s="268">
        <f t="shared" si="11"/>
        <v>5.1461573946108129E-3</v>
      </c>
      <c r="E137" s="268">
        <f t="shared" si="11"/>
        <v>5.3365591531953993E-3</v>
      </c>
      <c r="F137" s="268">
        <f t="shared" si="11"/>
        <v>5.2918439988664696E-3</v>
      </c>
      <c r="G137" s="268">
        <f t="shared" si="11"/>
        <v>5.483867544974306E-3</v>
      </c>
      <c r="H137" s="268">
        <f t="shared" si="11"/>
        <v>5.346989146565553E-3</v>
      </c>
      <c r="I137" s="268">
        <f t="shared" si="11"/>
        <v>5.4278653034484656E-3</v>
      </c>
      <c r="J137" s="268">
        <f t="shared" si="11"/>
        <v>5.5085172150776502E-3</v>
      </c>
      <c r="K137" s="268">
        <f t="shared" si="11"/>
        <v>5.3852654053645459E-3</v>
      </c>
      <c r="L137" s="268">
        <f t="shared" si="11"/>
        <v>5.4042767403072057E-3</v>
      </c>
      <c r="M137" s="268">
        <f t="shared" si="11"/>
        <v>5.961875243226329E-3</v>
      </c>
      <c r="N137" s="268">
        <f t="shared" si="11"/>
        <v>5.812477228543304E-3</v>
      </c>
      <c r="O137" s="268">
        <f t="shared" si="11"/>
        <v>5.930379726035548E-3</v>
      </c>
      <c r="P137" s="268">
        <f t="shared" si="11"/>
        <v>6.2028775845355769E-3</v>
      </c>
      <c r="Q137" s="268">
        <f t="shared" si="11"/>
        <v>6.2574583635377082E-3</v>
      </c>
      <c r="R137" s="268">
        <f t="shared" si="11"/>
        <v>6.4734376608464039E-3</v>
      </c>
      <c r="S137" s="268">
        <f t="shared" si="11"/>
        <v>6.6228682400120593E-3</v>
      </c>
      <c r="T137" s="268">
        <f t="shared" si="11"/>
        <v>6.9204833676162055E-3</v>
      </c>
      <c r="U137" s="268">
        <f t="shared" si="11"/>
        <v>7.318085930454004E-3</v>
      </c>
      <c r="V137" s="268">
        <f t="shared" si="11"/>
        <v>7.692398874599644E-3</v>
      </c>
      <c r="W137" s="268">
        <f t="shared" si="11"/>
        <v>8.097846530256322E-3</v>
      </c>
      <c r="X137" s="268">
        <f t="shared" si="11"/>
        <v>9.7761630039802649E-3</v>
      </c>
      <c r="Y137" s="268">
        <f t="shared" si="11"/>
        <v>1.1299342503630848E-2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3.415560681418587E-2</v>
      </c>
      <c r="C138" s="269">
        <f t="shared" si="12"/>
        <v>3.6967861948889381E-2</v>
      </c>
      <c r="D138" s="269">
        <f t="shared" si="12"/>
        <v>3.5933890981635477E-2</v>
      </c>
      <c r="E138" s="269">
        <f t="shared" si="12"/>
        <v>4.077797354776147E-2</v>
      </c>
      <c r="F138" s="269">
        <f t="shared" si="12"/>
        <v>3.9442873667314533E-2</v>
      </c>
      <c r="G138" s="269">
        <f t="shared" si="12"/>
        <v>4.2976411349810228E-2</v>
      </c>
      <c r="H138" s="269">
        <f t="shared" si="12"/>
        <v>4.048325654433698E-2</v>
      </c>
      <c r="I138" s="269">
        <f t="shared" si="12"/>
        <v>4.2605758766643152E-2</v>
      </c>
      <c r="J138" s="269">
        <f t="shared" si="12"/>
        <v>4.3101184616756147E-2</v>
      </c>
      <c r="K138" s="269">
        <f t="shared" si="12"/>
        <v>3.9654117255737344E-2</v>
      </c>
      <c r="L138" s="269">
        <f t="shared" si="12"/>
        <v>3.8342331486424734E-2</v>
      </c>
      <c r="M138" s="269">
        <f t="shared" si="12"/>
        <v>4.4929766097301815E-2</v>
      </c>
      <c r="N138" s="269">
        <f t="shared" si="12"/>
        <v>4.072586700674731E-2</v>
      </c>
      <c r="O138" s="269">
        <f t="shared" si="12"/>
        <v>4.0353168526144019E-2</v>
      </c>
      <c r="P138" s="269">
        <f t="shared" si="12"/>
        <v>4.3135757487554494E-2</v>
      </c>
      <c r="Q138" s="269">
        <f t="shared" si="12"/>
        <v>4.2027473675276879E-2</v>
      </c>
      <c r="R138" s="269">
        <f t="shared" si="12"/>
        <v>4.1980266513841673E-2</v>
      </c>
      <c r="S138" s="269">
        <f t="shared" si="12"/>
        <v>4.2172504547737882E-2</v>
      </c>
      <c r="T138" s="269">
        <f t="shared" si="12"/>
        <v>4.2714870686502968E-2</v>
      </c>
      <c r="U138" s="269">
        <f t="shared" si="12"/>
        <v>4.2833718803906087E-2</v>
      </c>
      <c r="V138" s="269">
        <f t="shared" si="12"/>
        <v>4.3441646905183033E-2</v>
      </c>
      <c r="W138" s="269">
        <f t="shared" si="12"/>
        <v>4.6034204447575076E-2</v>
      </c>
      <c r="X138" s="269">
        <f t="shared" si="12"/>
        <v>4.755563842767685E-2</v>
      </c>
      <c r="Y138" s="269">
        <f t="shared" si="12"/>
        <v>4.6143737156147037E-2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0.43616797720065742</v>
      </c>
      <c r="C139" s="269">
        <f t="shared" si="13"/>
        <v>0.42687709286281378</v>
      </c>
      <c r="D139" s="269">
        <f t="shared" si="13"/>
        <v>0.4303421021488012</v>
      </c>
      <c r="E139" s="269">
        <f t="shared" si="13"/>
        <v>0.42610196348175167</v>
      </c>
      <c r="F139" s="269">
        <f t="shared" si="13"/>
        <v>0.42584660803118207</v>
      </c>
      <c r="G139" s="269">
        <f t="shared" si="13"/>
        <v>0.42346922444317919</v>
      </c>
      <c r="H139" s="269">
        <f t="shared" si="13"/>
        <v>0.41866177598573479</v>
      </c>
      <c r="I139" s="269">
        <f t="shared" si="13"/>
        <v>0.42038936004882299</v>
      </c>
      <c r="J139" s="269">
        <f t="shared" si="13"/>
        <v>0.42737413125498586</v>
      </c>
      <c r="K139" s="269">
        <f t="shared" si="13"/>
        <v>0.42945892407626862</v>
      </c>
      <c r="L139" s="269">
        <f t="shared" si="13"/>
        <v>0.43005000548324362</v>
      </c>
      <c r="M139" s="269">
        <f t="shared" si="13"/>
        <v>0.42154948196206055</v>
      </c>
      <c r="N139" s="269">
        <f t="shared" si="13"/>
        <v>0.42490425187465236</v>
      </c>
      <c r="O139" s="269">
        <f t="shared" si="13"/>
        <v>0.42799409615902267</v>
      </c>
      <c r="P139" s="269">
        <f t="shared" si="13"/>
        <v>0.42437241595512953</v>
      </c>
      <c r="Q139" s="269">
        <f t="shared" si="13"/>
        <v>0.42543714311386005</v>
      </c>
      <c r="R139" s="269">
        <f t="shared" si="13"/>
        <v>0.42450377044113524</v>
      </c>
      <c r="S139" s="269">
        <f t="shared" si="13"/>
        <v>0.42353742922144744</v>
      </c>
      <c r="T139" s="269">
        <f t="shared" si="13"/>
        <v>0.41999453624331318</v>
      </c>
      <c r="U139" s="269">
        <f t="shared" si="13"/>
        <v>0.42023352014284598</v>
      </c>
      <c r="V139" s="269">
        <f t="shared" si="13"/>
        <v>0.42039912249368899</v>
      </c>
      <c r="W139" s="269">
        <f t="shared" si="13"/>
        <v>0.41730017601042485</v>
      </c>
      <c r="X139" s="269">
        <f t="shared" si="13"/>
        <v>0.41239584413475705</v>
      </c>
      <c r="Y139" s="269">
        <f t="shared" si="13"/>
        <v>0.41425723406635057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0.42115804499447251</v>
      </c>
      <c r="C140" s="269">
        <f t="shared" si="14"/>
        <v>0.41406030081120965</v>
      </c>
      <c r="D140" s="269">
        <f t="shared" si="14"/>
        <v>0.41439196077084917</v>
      </c>
      <c r="E140" s="269">
        <f t="shared" si="14"/>
        <v>0.40650376271512878</v>
      </c>
      <c r="F140" s="269">
        <f t="shared" si="14"/>
        <v>0.41008440872943197</v>
      </c>
      <c r="G140" s="269">
        <f t="shared" si="14"/>
        <v>0.40935214336712761</v>
      </c>
      <c r="H140" s="269">
        <f t="shared" si="14"/>
        <v>0.40519350139916122</v>
      </c>
      <c r="I140" s="269">
        <f t="shared" si="14"/>
        <v>0.41011058297458769</v>
      </c>
      <c r="J140" s="269">
        <f t="shared" si="14"/>
        <v>0.41649846611807168</v>
      </c>
      <c r="K140" s="269">
        <f t="shared" si="14"/>
        <v>0.42390496573103892</v>
      </c>
      <c r="L140" s="269">
        <f t="shared" si="14"/>
        <v>0.4227424708535481</v>
      </c>
      <c r="M140" s="269">
        <f t="shared" si="14"/>
        <v>0.41837319689367902</v>
      </c>
      <c r="N140" s="269">
        <f t="shared" si="14"/>
        <v>0.42435906471625312</v>
      </c>
      <c r="O140" s="269">
        <f t="shared" si="14"/>
        <v>0.42375392751211277</v>
      </c>
      <c r="P140" s="269">
        <f t="shared" si="14"/>
        <v>0.4227541519402323</v>
      </c>
      <c r="Q140" s="269">
        <f t="shared" si="14"/>
        <v>0.42456683070785406</v>
      </c>
      <c r="R140" s="269">
        <f t="shared" si="14"/>
        <v>0.42559293593716035</v>
      </c>
      <c r="S140" s="269">
        <f t="shared" si="14"/>
        <v>0.42482707411309467</v>
      </c>
      <c r="T140" s="269">
        <f t="shared" si="14"/>
        <v>0.42592349749770664</v>
      </c>
      <c r="U140" s="269">
        <f t="shared" si="14"/>
        <v>0.42536868669273759</v>
      </c>
      <c r="V140" s="269">
        <f t="shared" si="14"/>
        <v>0.42468455012649797</v>
      </c>
      <c r="W140" s="269">
        <f t="shared" si="14"/>
        <v>0.42132524465372095</v>
      </c>
      <c r="X140" s="269">
        <f t="shared" si="14"/>
        <v>0.4189397233250165</v>
      </c>
      <c r="Y140" s="269">
        <f t="shared" si="14"/>
        <v>0.41823436128923297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8.9094152829399531E-2</v>
      </c>
      <c r="C141" s="269">
        <f t="shared" si="15"/>
        <v>0.10192956712087842</v>
      </c>
      <c r="D141" s="269">
        <f t="shared" si="15"/>
        <v>9.9475850864758866E-2</v>
      </c>
      <c r="E141" s="269">
        <f t="shared" si="15"/>
        <v>0.10535591411962367</v>
      </c>
      <c r="F141" s="269">
        <f t="shared" si="15"/>
        <v>0.10372540969748863</v>
      </c>
      <c r="G141" s="269">
        <f t="shared" si="15"/>
        <v>0.10219710461833503</v>
      </c>
      <c r="H141" s="269">
        <f t="shared" si="15"/>
        <v>0.11445578557933085</v>
      </c>
      <c r="I141" s="269">
        <f t="shared" si="15"/>
        <v>0.10503417019211511</v>
      </c>
      <c r="J141" s="269">
        <f t="shared" si="15"/>
        <v>9.0936190391109839E-2</v>
      </c>
      <c r="K141" s="269">
        <f t="shared" si="15"/>
        <v>8.5852790687940342E-2</v>
      </c>
      <c r="L141" s="269">
        <f t="shared" si="15"/>
        <v>8.8068048082095951E-2</v>
      </c>
      <c r="M141" s="269">
        <f t="shared" si="15"/>
        <v>9.2109150065459972E-2</v>
      </c>
      <c r="N141" s="269">
        <f t="shared" si="15"/>
        <v>8.8177016420042789E-2</v>
      </c>
      <c r="O141" s="269">
        <f t="shared" si="15"/>
        <v>8.605079387352757E-2</v>
      </c>
      <c r="P141" s="269">
        <f t="shared" si="15"/>
        <v>8.6895559789152657E-2</v>
      </c>
      <c r="Q141" s="269">
        <f t="shared" si="15"/>
        <v>8.5346378067573572E-2</v>
      </c>
      <c r="R141" s="269">
        <f t="shared" si="15"/>
        <v>8.5089407013809792E-2</v>
      </c>
      <c r="S141" s="269">
        <f t="shared" si="15"/>
        <v>8.6437271634605073E-2</v>
      </c>
      <c r="T141" s="269">
        <f t="shared" si="15"/>
        <v>8.7882760782921468E-2</v>
      </c>
      <c r="U141" s="269">
        <f t="shared" si="15"/>
        <v>8.7753187432558055E-2</v>
      </c>
      <c r="V141" s="269">
        <f t="shared" si="15"/>
        <v>8.7038366763648831E-2</v>
      </c>
      <c r="W141" s="269">
        <f t="shared" si="15"/>
        <v>8.9845835931099488E-2</v>
      </c>
      <c r="X141" s="269">
        <f t="shared" si="15"/>
        <v>9.3550442169062553E-2</v>
      </c>
      <c r="Y141" s="269">
        <f t="shared" si="15"/>
        <v>9.2691895589008463E-2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4.3774252667320566E-2</v>
      </c>
      <c r="C142" s="318">
        <f t="shared" si="16"/>
        <v>4.7378474003547909E-2</v>
      </c>
      <c r="D142" s="318">
        <f t="shared" si="16"/>
        <v>4.6053323886395041E-2</v>
      </c>
      <c r="E142" s="318">
        <f t="shared" si="16"/>
        <v>5.2261560658311862E-2</v>
      </c>
      <c r="F142" s="318">
        <f t="shared" si="16"/>
        <v>5.0550479961642143E-2</v>
      </c>
      <c r="G142" s="318">
        <f t="shared" si="16"/>
        <v>5.5079106027767923E-2</v>
      </c>
      <c r="H142" s="318">
        <f t="shared" si="16"/>
        <v>5.188384766250876E-2</v>
      </c>
      <c r="I142" s="318">
        <f t="shared" si="16"/>
        <v>5.4604073043707124E-2</v>
      </c>
      <c r="J142" s="318">
        <f t="shared" si="16"/>
        <v>5.5239017006458231E-2</v>
      </c>
      <c r="K142" s="318">
        <f t="shared" si="16"/>
        <v>5.0821212385290117E-2</v>
      </c>
      <c r="L142" s="318">
        <f t="shared" si="16"/>
        <v>4.9140011344896477E-2</v>
      </c>
      <c r="M142" s="318">
        <f t="shared" si="16"/>
        <v>5.7582549890755945E-2</v>
      </c>
      <c r="N142" s="318">
        <f t="shared" si="16"/>
        <v>5.2194780263971848E-2</v>
      </c>
      <c r="O142" s="318">
        <f t="shared" si="16"/>
        <v>5.1717125232181305E-2</v>
      </c>
      <c r="P142" s="318">
        <f t="shared" si="16"/>
        <v>5.5283326029863813E-2</v>
      </c>
      <c r="Q142" s="318">
        <f t="shared" si="16"/>
        <v>5.3862935641554512E-2</v>
      </c>
      <c r="R142" s="318">
        <f t="shared" si="16"/>
        <v>5.3802434353329293E-2</v>
      </c>
      <c r="S142" s="318">
        <f t="shared" si="16"/>
        <v>5.4048809020710291E-2</v>
      </c>
      <c r="T142" s="318">
        <f t="shared" si="16"/>
        <v>5.4743912244191673E-2</v>
      </c>
      <c r="U142" s="318">
        <f t="shared" si="16"/>
        <v>5.4896229477158477E-2</v>
      </c>
      <c r="V142" s="318">
        <f t="shared" si="16"/>
        <v>5.5675357731375531E-2</v>
      </c>
      <c r="W142" s="318">
        <f t="shared" si="16"/>
        <v>5.8998011886888926E-2</v>
      </c>
      <c r="X142" s="318">
        <f t="shared" si="16"/>
        <v>6.0947900695011686E-2</v>
      </c>
      <c r="Y142" s="318">
        <f t="shared" si="16"/>
        <v>5.9138390375447214E-2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4.5319900162078965E-2</v>
      </c>
      <c r="C143" s="326">
        <f t="shared" si="17"/>
        <v>5.4551093117330501E-2</v>
      </c>
      <c r="D143" s="326">
        <f t="shared" si="17"/>
        <v>5.3422526978363825E-2</v>
      </c>
      <c r="E143" s="326">
        <f t="shared" si="17"/>
        <v>5.3094353461311812E-2</v>
      </c>
      <c r="F143" s="326">
        <f t="shared" si="17"/>
        <v>5.3174929735846477E-2</v>
      </c>
      <c r="G143" s="326">
        <f t="shared" si="17"/>
        <v>4.7117998590567117E-2</v>
      </c>
      <c r="H143" s="326">
        <f t="shared" si="17"/>
        <v>6.2571937916822098E-2</v>
      </c>
      <c r="I143" s="326">
        <f t="shared" si="17"/>
        <v>5.0430097148407994E-2</v>
      </c>
      <c r="J143" s="326">
        <f t="shared" si="17"/>
        <v>3.5697173384651608E-2</v>
      </c>
      <c r="K143" s="326">
        <f t="shared" si="17"/>
        <v>3.5031578302650211E-2</v>
      </c>
      <c r="L143" s="326">
        <f t="shared" si="17"/>
        <v>3.8928036737199481E-2</v>
      </c>
      <c r="M143" s="326">
        <f t="shared" si="17"/>
        <v>3.452660017470404E-2</v>
      </c>
      <c r="N143" s="326">
        <f t="shared" si="17"/>
        <v>3.5982236156070949E-2</v>
      </c>
      <c r="O143" s="326">
        <f t="shared" si="17"/>
        <v>3.4333668641346266E-2</v>
      </c>
      <c r="P143" s="326">
        <f t="shared" si="17"/>
        <v>3.1612233759288851E-2</v>
      </c>
      <c r="Q143" s="326">
        <f t="shared" si="17"/>
        <v>3.1483442426019068E-2</v>
      </c>
      <c r="R143" s="326">
        <f t="shared" si="17"/>
        <v>3.12869726604805E-2</v>
      </c>
      <c r="S143" s="326">
        <f t="shared" si="17"/>
        <v>3.2388462613894782E-2</v>
      </c>
      <c r="T143" s="326">
        <f t="shared" si="17"/>
        <v>3.3138848538729795E-2</v>
      </c>
      <c r="U143" s="326">
        <f t="shared" si="17"/>
        <v>3.2856957955399585E-2</v>
      </c>
      <c r="V143" s="326">
        <f t="shared" si="17"/>
        <v>3.1363009032273299E-2</v>
      </c>
      <c r="W143" s="326">
        <f t="shared" si="17"/>
        <v>3.0847824044210576E-2</v>
      </c>
      <c r="X143" s="326">
        <f t="shared" si="17"/>
        <v>3.2602541474050853E-2</v>
      </c>
      <c r="Y143" s="326">
        <f t="shared" si="17"/>
        <v>3.3553505213561242E-2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1.0000000000000002</v>
      </c>
      <c r="D146" s="232">
        <f t="shared" si="18"/>
        <v>0.99999999999999989</v>
      </c>
      <c r="E146" s="232">
        <f t="shared" si="18"/>
        <v>1.0000000000000002</v>
      </c>
      <c r="F146" s="232">
        <f t="shared" si="18"/>
        <v>1</v>
      </c>
      <c r="G146" s="232">
        <f t="shared" si="18"/>
        <v>1</v>
      </c>
      <c r="H146" s="232">
        <f t="shared" si="18"/>
        <v>1.0000000000000002</v>
      </c>
      <c r="I146" s="232">
        <f t="shared" si="18"/>
        <v>0.99999999999999967</v>
      </c>
      <c r="J146" s="232">
        <f t="shared" si="18"/>
        <v>1</v>
      </c>
      <c r="K146" s="232">
        <f t="shared" si="18"/>
        <v>0.99999999999999967</v>
      </c>
      <c r="L146" s="232">
        <f t="shared" si="18"/>
        <v>0.99999999999999967</v>
      </c>
      <c r="M146" s="232">
        <f t="shared" si="18"/>
        <v>1.0000000000000002</v>
      </c>
      <c r="N146" s="232">
        <f t="shared" si="18"/>
        <v>0.99999999999999989</v>
      </c>
      <c r="O146" s="232">
        <f t="shared" si="18"/>
        <v>0.99999999999999989</v>
      </c>
      <c r="P146" s="232">
        <f t="shared" si="18"/>
        <v>0.99999999999999989</v>
      </c>
      <c r="Q146" s="232">
        <f t="shared" si="18"/>
        <v>0.99999999999999978</v>
      </c>
      <c r="R146" s="232">
        <f t="shared" si="18"/>
        <v>1</v>
      </c>
      <c r="S146" s="232">
        <f t="shared" si="18"/>
        <v>0.99999999999999989</v>
      </c>
      <c r="T146" s="232">
        <f t="shared" si="18"/>
        <v>1</v>
      </c>
      <c r="U146" s="232">
        <f t="shared" si="18"/>
        <v>1.0000000000000002</v>
      </c>
      <c r="V146" s="232">
        <f t="shared" si="18"/>
        <v>1</v>
      </c>
      <c r="W146" s="232">
        <f t="shared" si="18"/>
        <v>1.0000000000000002</v>
      </c>
      <c r="X146" s="232">
        <f t="shared" si="18"/>
        <v>1.0000000000000002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6.3878951210115057E-3</v>
      </c>
      <c r="C147" s="266">
        <f t="shared" si="19"/>
        <v>6.3617994452597661E-3</v>
      </c>
      <c r="D147" s="266">
        <f t="shared" si="19"/>
        <v>6.3587084675933679E-3</v>
      </c>
      <c r="E147" s="266">
        <f t="shared" si="19"/>
        <v>6.3454904934460675E-3</v>
      </c>
      <c r="F147" s="266">
        <f t="shared" si="19"/>
        <v>6.347379756830039E-3</v>
      </c>
      <c r="G147" s="266">
        <f t="shared" si="19"/>
        <v>6.3363120104950208E-3</v>
      </c>
      <c r="H147" s="266">
        <f t="shared" si="19"/>
        <v>6.3282177211338372E-3</v>
      </c>
      <c r="I147" s="266">
        <f t="shared" si="19"/>
        <v>6.3366860444647689E-3</v>
      </c>
      <c r="J147" s="266">
        <f t="shared" si="19"/>
        <v>6.3396673718500492E-3</v>
      </c>
      <c r="K147" s="266">
        <f t="shared" si="19"/>
        <v>6.3416904591629417E-3</v>
      </c>
      <c r="L147" s="266">
        <f t="shared" si="19"/>
        <v>6.3396385026199464E-3</v>
      </c>
      <c r="M147" s="266">
        <f t="shared" si="19"/>
        <v>6.3273530790685217E-3</v>
      </c>
      <c r="N147" s="266">
        <f t="shared" si="19"/>
        <v>6.328510679410513E-3</v>
      </c>
      <c r="O147" s="266">
        <f t="shared" si="19"/>
        <v>6.3271096787743267E-3</v>
      </c>
      <c r="P147" s="266">
        <f t="shared" si="19"/>
        <v>6.3166634996175862E-3</v>
      </c>
      <c r="Q147" s="266">
        <f t="shared" si="19"/>
        <v>6.3149695732371038E-3</v>
      </c>
      <c r="R147" s="266">
        <f t="shared" si="19"/>
        <v>6.2169103260811803E-3</v>
      </c>
      <c r="S147" s="266">
        <f t="shared" si="19"/>
        <v>6.3096173725662574E-3</v>
      </c>
      <c r="T147" s="266">
        <f t="shared" si="19"/>
        <v>6.3049403804357326E-3</v>
      </c>
      <c r="U147" s="266">
        <f t="shared" si="19"/>
        <v>6.3017168746915099E-3</v>
      </c>
      <c r="V147" s="266">
        <f t="shared" si="19"/>
        <v>6.2996048004384502E-3</v>
      </c>
      <c r="W147" s="266">
        <f t="shared" si="19"/>
        <v>6.2936866480665828E-3</v>
      </c>
      <c r="X147" s="266">
        <f t="shared" si="19"/>
        <v>6.2754324139605126E-3</v>
      </c>
      <c r="Y147" s="266">
        <f t="shared" si="19"/>
        <v>6.2687953754698277E-3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1.8566210696346387E-3</v>
      </c>
      <c r="C148" s="267">
        <f t="shared" si="20"/>
        <v>1.8490364458251989E-3</v>
      </c>
      <c r="D148" s="267">
        <f t="shared" si="20"/>
        <v>1.8481380631572791E-3</v>
      </c>
      <c r="E148" s="267">
        <f t="shared" si="20"/>
        <v>1.8442963016951917E-3</v>
      </c>
      <c r="F148" s="267">
        <f t="shared" si="20"/>
        <v>1.8448454099911674E-3</v>
      </c>
      <c r="G148" s="267">
        <f t="shared" si="20"/>
        <v>1.8416286052926405E-3</v>
      </c>
      <c r="H148" s="267">
        <f t="shared" si="20"/>
        <v>1.8392760262525953E-3</v>
      </c>
      <c r="I148" s="267">
        <f t="shared" si="20"/>
        <v>1.8417373170569759E-3</v>
      </c>
      <c r="J148" s="267">
        <f t="shared" si="20"/>
        <v>1.8426038302251056E-3</v>
      </c>
      <c r="K148" s="267">
        <f t="shared" si="20"/>
        <v>1.8431918340134684E-3</v>
      </c>
      <c r="L148" s="267">
        <f t="shared" si="20"/>
        <v>1.8425954394766884E-3</v>
      </c>
      <c r="M148" s="267">
        <f t="shared" si="20"/>
        <v>1.8390247208310531E-3</v>
      </c>
      <c r="N148" s="267">
        <f t="shared" si="20"/>
        <v>1.8393611736287963E-3</v>
      </c>
      <c r="O148" s="267">
        <f t="shared" si="20"/>
        <v>1.8389539773222769E-3</v>
      </c>
      <c r="P148" s="267">
        <f t="shared" si="20"/>
        <v>1.8359178291150545E-3</v>
      </c>
      <c r="Q148" s="267">
        <f t="shared" si="20"/>
        <v>1.8354254948877646E-3</v>
      </c>
      <c r="R148" s="267">
        <f t="shared" si="20"/>
        <v>1.8363994676556328E-3</v>
      </c>
      <c r="S148" s="267">
        <f t="shared" si="20"/>
        <v>1.8338698950624442E-3</v>
      </c>
      <c r="T148" s="267">
        <f t="shared" si="20"/>
        <v>1.8325105424169248E-3</v>
      </c>
      <c r="U148" s="267">
        <f t="shared" si="20"/>
        <v>1.8315736408915494E-3</v>
      </c>
      <c r="V148" s="267">
        <f t="shared" si="20"/>
        <v>1.8309597733366552E-3</v>
      </c>
      <c r="W148" s="267">
        <f t="shared" si="20"/>
        <v>1.8292396814787325E-3</v>
      </c>
      <c r="X148" s="267">
        <f t="shared" si="20"/>
        <v>1.8239341473380878E-3</v>
      </c>
      <c r="Y148" s="267">
        <f t="shared" si="20"/>
        <v>1.8220051135533527E-3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1.0912080665597351E-2</v>
      </c>
      <c r="C149" s="267">
        <f t="shared" si="21"/>
        <v>1.173129457527969E-2</v>
      </c>
      <c r="D149" s="267">
        <f t="shared" si="21"/>
        <v>1.1446103459488795E-2</v>
      </c>
      <c r="E149" s="267">
        <f t="shared" si="21"/>
        <v>1.2917957023615936E-2</v>
      </c>
      <c r="F149" s="267">
        <f t="shared" si="21"/>
        <v>1.2497868280807307E-2</v>
      </c>
      <c r="G149" s="267">
        <f t="shared" si="21"/>
        <v>1.3541629448183885E-2</v>
      </c>
      <c r="H149" s="267">
        <f t="shared" si="21"/>
        <v>1.2777401344985251E-2</v>
      </c>
      <c r="I149" s="267">
        <f t="shared" si="21"/>
        <v>1.339656684780713E-2</v>
      </c>
      <c r="J149" s="267">
        <f t="shared" si="21"/>
        <v>1.3573531859920022E-2</v>
      </c>
      <c r="K149" s="267">
        <f t="shared" si="21"/>
        <v>1.2536628755292645E-2</v>
      </c>
      <c r="L149" s="267">
        <f t="shared" si="21"/>
        <v>1.2152229547851369E-2</v>
      </c>
      <c r="M149" s="267">
        <f t="shared" si="21"/>
        <v>1.4048583899745745E-2</v>
      </c>
      <c r="N149" s="267">
        <f t="shared" si="21"/>
        <v>1.2813865755062452E-2</v>
      </c>
      <c r="O149" s="267">
        <f t="shared" si="21"/>
        <v>1.2730459298352351E-2</v>
      </c>
      <c r="P149" s="267">
        <f t="shared" si="21"/>
        <v>1.3532732426479344E-2</v>
      </c>
      <c r="Q149" s="267">
        <f t="shared" si="21"/>
        <v>1.3207485769704114E-2</v>
      </c>
      <c r="R149" s="267">
        <f t="shared" si="21"/>
        <v>1.2948854144922303E-2</v>
      </c>
      <c r="S149" s="267">
        <f t="shared" si="21"/>
        <v>1.322121256202185E-2</v>
      </c>
      <c r="T149" s="267">
        <f t="shared" si="21"/>
        <v>1.3348449305814594E-2</v>
      </c>
      <c r="U149" s="267">
        <f t="shared" si="21"/>
        <v>1.3552852128487733E-2</v>
      </c>
      <c r="V149" s="267">
        <f t="shared" si="21"/>
        <v>1.3546242197592893E-2</v>
      </c>
      <c r="W149" s="267">
        <f t="shared" si="21"/>
        <v>1.4291656439549062E-2</v>
      </c>
      <c r="X149" s="267">
        <f t="shared" si="21"/>
        <v>1.469220654599291E-2</v>
      </c>
      <c r="Y149" s="267">
        <f t="shared" si="21"/>
        <v>1.4277968688536318E-2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5.2102588598911502E-3</v>
      </c>
      <c r="C150" s="267">
        <f t="shared" si="22"/>
        <v>5.1889740355140091E-3</v>
      </c>
      <c r="D150" s="267">
        <f t="shared" si="22"/>
        <v>5.1864528930301371E-3</v>
      </c>
      <c r="E150" s="267">
        <f t="shared" si="22"/>
        <v>5.1756717099320877E-3</v>
      </c>
      <c r="F150" s="267">
        <f t="shared" si="22"/>
        <v>5.1772126793904949E-3</v>
      </c>
      <c r="G150" s="267">
        <f t="shared" si="22"/>
        <v>5.1681853202512722E-3</v>
      </c>
      <c r="H150" s="267">
        <f t="shared" si="22"/>
        <v>5.161583248354396E-3</v>
      </c>
      <c r="I150" s="267">
        <f t="shared" si="22"/>
        <v>5.1684903994311717E-3</v>
      </c>
      <c r="J150" s="267">
        <f t="shared" si="22"/>
        <v>5.1709221061403635E-3</v>
      </c>
      <c r="K150" s="267">
        <f t="shared" si="22"/>
        <v>5.1725722285040892E-3</v>
      </c>
      <c r="L150" s="267">
        <f t="shared" si="22"/>
        <v>5.1708985590784504E-3</v>
      </c>
      <c r="M150" s="267">
        <f t="shared" si="22"/>
        <v>5.1608780068161325E-3</v>
      </c>
      <c r="N150" s="267">
        <f t="shared" si="22"/>
        <v>5.1618221984980192E-3</v>
      </c>
      <c r="O150" s="267">
        <f t="shared" si="22"/>
        <v>5.1606794784252756E-3</v>
      </c>
      <c r="P150" s="267">
        <f t="shared" si="22"/>
        <v>5.1521590978503952E-3</v>
      </c>
      <c r="Q150" s="267">
        <f t="shared" si="22"/>
        <v>5.150777454168913E-3</v>
      </c>
      <c r="R150" s="267">
        <f t="shared" si="22"/>
        <v>5.1535107260928803E-3</v>
      </c>
      <c r="S150" s="267">
        <f t="shared" si="22"/>
        <v>5.146411954980697E-3</v>
      </c>
      <c r="T150" s="267">
        <f t="shared" si="22"/>
        <v>5.1425971867003692E-3</v>
      </c>
      <c r="U150" s="267">
        <f t="shared" si="22"/>
        <v>5.1399679482664875E-3</v>
      </c>
      <c r="V150" s="267">
        <f t="shared" si="22"/>
        <v>5.1382452440922226E-3</v>
      </c>
      <c r="W150" s="267">
        <f t="shared" si="22"/>
        <v>5.1334181288616842E-3</v>
      </c>
      <c r="X150" s="267">
        <f t="shared" si="22"/>
        <v>5.1185291422424705E-3</v>
      </c>
      <c r="Y150" s="267">
        <f t="shared" si="22"/>
        <v>5.1131156706772009E-3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1.0365976654898823E-2</v>
      </c>
      <c r="C151" s="268">
        <f t="shared" si="23"/>
        <v>1.039126008024711E-2</v>
      </c>
      <c r="D151" s="268">
        <f t="shared" si="23"/>
        <v>1.0366888615404924E-2</v>
      </c>
      <c r="E151" s="268">
        <f t="shared" si="23"/>
        <v>1.0691569650633136E-2</v>
      </c>
      <c r="F151" s="268">
        <f t="shared" si="23"/>
        <v>1.0604406658855325E-2</v>
      </c>
      <c r="G151" s="268">
        <f t="shared" si="23"/>
        <v>1.0927974689947554E-2</v>
      </c>
      <c r="H151" s="268">
        <f t="shared" si="23"/>
        <v>1.0673045099840722E-2</v>
      </c>
      <c r="I151" s="268">
        <f t="shared" si="23"/>
        <v>1.079359751367325E-2</v>
      </c>
      <c r="J151" s="268">
        <f t="shared" si="23"/>
        <v>1.0971103627140173E-2</v>
      </c>
      <c r="K151" s="268">
        <f t="shared" si="23"/>
        <v>1.0767417104530495E-2</v>
      </c>
      <c r="L151" s="268">
        <f t="shared" si="23"/>
        <v>1.0832456988519455E-2</v>
      </c>
      <c r="M151" s="268">
        <f t="shared" si="23"/>
        <v>1.1789441230830641E-2</v>
      </c>
      <c r="N151" s="268">
        <f t="shared" si="23"/>
        <v>1.1565996106742965E-2</v>
      </c>
      <c r="O151" s="268">
        <f t="shared" si="23"/>
        <v>1.1832074083240583E-2</v>
      </c>
      <c r="P151" s="268">
        <f t="shared" si="23"/>
        <v>1.2307028960602947E-2</v>
      </c>
      <c r="Q151" s="268">
        <f t="shared" si="23"/>
        <v>1.2436460116011001E-2</v>
      </c>
      <c r="R151" s="268">
        <f t="shared" si="23"/>
        <v>1.2865560805365406E-2</v>
      </c>
      <c r="S151" s="268">
        <f t="shared" si="23"/>
        <v>1.313106511878895E-2</v>
      </c>
      <c r="T151" s="268">
        <f t="shared" si="23"/>
        <v>1.3677291279509018E-2</v>
      </c>
      <c r="U151" s="268">
        <f t="shared" si="23"/>
        <v>1.4391588216147409E-2</v>
      </c>
      <c r="V151" s="268">
        <f t="shared" si="23"/>
        <v>1.5170025010673273E-2</v>
      </c>
      <c r="W151" s="268">
        <f t="shared" si="23"/>
        <v>1.5899498036238649E-2</v>
      </c>
      <c r="X151" s="268">
        <f t="shared" si="23"/>
        <v>1.9101408356436696E-2</v>
      </c>
      <c r="Y151" s="268">
        <f t="shared" si="23"/>
        <v>2.2120743471541558E-2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3.9520213419083502E-2</v>
      </c>
      <c r="C152" s="269">
        <f t="shared" si="24"/>
        <v>4.2487155246098987E-2</v>
      </c>
      <c r="D152" s="269">
        <f t="shared" si="24"/>
        <v>4.1454280388711226E-2</v>
      </c>
      <c r="E152" s="269">
        <f t="shared" si="24"/>
        <v>4.6784883117788383E-2</v>
      </c>
      <c r="F152" s="269">
        <f t="shared" si="24"/>
        <v>4.5263450379200501E-2</v>
      </c>
      <c r="G152" s="269">
        <f t="shared" si="24"/>
        <v>4.9043633586911099E-2</v>
      </c>
      <c r="H152" s="269">
        <f t="shared" si="24"/>
        <v>4.6275833506905145E-2</v>
      </c>
      <c r="I152" s="269">
        <f t="shared" si="24"/>
        <v>4.851826128609122E-2</v>
      </c>
      <c r="J152" s="269">
        <f t="shared" si="24"/>
        <v>4.9159174349395554E-2</v>
      </c>
      <c r="K152" s="269">
        <f t="shared" si="24"/>
        <v>4.5403828944098307E-2</v>
      </c>
      <c r="L152" s="269">
        <f t="shared" si="24"/>
        <v>4.4011652769658891E-2</v>
      </c>
      <c r="M152" s="269">
        <f t="shared" si="24"/>
        <v>5.087966731260038E-2</v>
      </c>
      <c r="N152" s="269">
        <f t="shared" si="24"/>
        <v>4.6407896429881454E-2</v>
      </c>
      <c r="O152" s="269">
        <f t="shared" si="24"/>
        <v>4.6105823793990405E-2</v>
      </c>
      <c r="P152" s="269">
        <f t="shared" si="24"/>
        <v>4.9011411299765939E-2</v>
      </c>
      <c r="Q152" s="269">
        <f t="shared" si="24"/>
        <v>4.7833467543345151E-2</v>
      </c>
      <c r="R152" s="269">
        <f t="shared" si="24"/>
        <v>4.7058826033121066E-2</v>
      </c>
      <c r="S152" s="269">
        <f t="shared" si="24"/>
        <v>4.7883181780123719E-2</v>
      </c>
      <c r="T152" s="269">
        <f t="shared" si="24"/>
        <v>4.8343994289079165E-2</v>
      </c>
      <c r="U152" s="269">
        <f t="shared" si="24"/>
        <v>4.9084278697072381E-2</v>
      </c>
      <c r="V152" s="269">
        <f t="shared" si="24"/>
        <v>4.9060339552224115E-2</v>
      </c>
      <c r="W152" s="269">
        <f t="shared" si="24"/>
        <v>5.1760001590153079E-2</v>
      </c>
      <c r="X152" s="269">
        <f t="shared" si="24"/>
        <v>5.3210671373194983E-2</v>
      </c>
      <c r="Y152" s="269">
        <f t="shared" si="24"/>
        <v>5.1820729815734552E-2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0.1416057142034978</v>
      </c>
      <c r="C153" s="269">
        <f t="shared" si="25"/>
        <v>0.148435039640512</v>
      </c>
      <c r="D153" s="269">
        <f t="shared" si="25"/>
        <v>0.14845973978309837</v>
      </c>
      <c r="E153" s="269">
        <f t="shared" si="25"/>
        <v>0.14654632764945028</v>
      </c>
      <c r="F153" s="269">
        <f t="shared" si="25"/>
        <v>0.14630439767239845</v>
      </c>
      <c r="G153" s="269">
        <f t="shared" si="25"/>
        <v>0.13852740879108327</v>
      </c>
      <c r="H153" s="269">
        <f t="shared" si="25"/>
        <v>0.15396235203941447</v>
      </c>
      <c r="I153" s="269">
        <f t="shared" si="25"/>
        <v>0.1410656007684459</v>
      </c>
      <c r="J153" s="269">
        <f t="shared" si="25"/>
        <v>0.12714874561394929</v>
      </c>
      <c r="K153" s="269">
        <f t="shared" si="25"/>
        <v>0.12632159711145963</v>
      </c>
      <c r="L153" s="269">
        <f t="shared" si="25"/>
        <v>0.13090073347830322</v>
      </c>
      <c r="M153" s="269">
        <f t="shared" si="25"/>
        <v>0.12348812045182656</v>
      </c>
      <c r="N153" s="269">
        <f t="shared" si="25"/>
        <v>0.12551219192369689</v>
      </c>
      <c r="O153" s="269">
        <f t="shared" si="25"/>
        <v>0.12488794414330411</v>
      </c>
      <c r="P153" s="269">
        <f t="shared" si="25"/>
        <v>0.12052034126057466</v>
      </c>
      <c r="Q153" s="269">
        <f t="shared" si="25"/>
        <v>0.12048159275258294</v>
      </c>
      <c r="R153" s="269">
        <f t="shared" si="25"/>
        <v>0.11984202564833238</v>
      </c>
      <c r="S153" s="269">
        <f t="shared" si="25"/>
        <v>0.12099121188862384</v>
      </c>
      <c r="T153" s="269">
        <f t="shared" si="25"/>
        <v>0.12016140809647675</v>
      </c>
      <c r="U153" s="269">
        <f t="shared" si="25"/>
        <v>0.12063712545124458</v>
      </c>
      <c r="V153" s="269">
        <f t="shared" si="25"/>
        <v>0.11905993443689529</v>
      </c>
      <c r="W153" s="269">
        <f t="shared" si="25"/>
        <v>0.117580809073993</v>
      </c>
      <c r="X153" s="269">
        <f t="shared" si="25"/>
        <v>0.11728666033125647</v>
      </c>
      <c r="Y153" s="269">
        <f t="shared" si="25"/>
        <v>0.11864957702255018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9.2960914857462884E-2</v>
      </c>
      <c r="C154" s="318">
        <f t="shared" si="26"/>
        <v>9.0272233883177441E-2</v>
      </c>
      <c r="D154" s="318">
        <f t="shared" si="26"/>
        <v>9.1286206758043803E-2</v>
      </c>
      <c r="E154" s="318">
        <f t="shared" si="26"/>
        <v>9.0035128895700894E-2</v>
      </c>
      <c r="F154" s="318">
        <f t="shared" si="26"/>
        <v>8.969464944027164E-2</v>
      </c>
      <c r="G154" s="318">
        <f t="shared" si="26"/>
        <v>8.8646499517315208E-2</v>
      </c>
      <c r="H154" s="318">
        <f t="shared" si="26"/>
        <v>8.7607250449202825E-2</v>
      </c>
      <c r="I154" s="318">
        <f t="shared" si="26"/>
        <v>8.7790977563166034E-2</v>
      </c>
      <c r="J154" s="318">
        <f t="shared" si="26"/>
        <v>8.9383312636864692E-2</v>
      </c>
      <c r="K154" s="318">
        <f t="shared" si="26"/>
        <v>8.9115102868097887E-2</v>
      </c>
      <c r="L154" s="318">
        <f t="shared" si="26"/>
        <v>8.945078326250569E-2</v>
      </c>
      <c r="M154" s="318">
        <f t="shared" si="26"/>
        <v>8.7220491408029649E-2</v>
      </c>
      <c r="N154" s="318">
        <f t="shared" si="26"/>
        <v>8.7478626496642162E-2</v>
      </c>
      <c r="O154" s="318">
        <f t="shared" si="26"/>
        <v>8.8501176214942301E-2</v>
      </c>
      <c r="P154" s="318">
        <f t="shared" si="26"/>
        <v>8.7204615913297742E-2</v>
      </c>
      <c r="Q154" s="318">
        <f t="shared" si="26"/>
        <v>8.724523673100873E-2</v>
      </c>
      <c r="R154" s="318">
        <f t="shared" si="26"/>
        <v>8.707080407884768E-2</v>
      </c>
      <c r="S154" s="318">
        <f t="shared" si="26"/>
        <v>8.6880919754349972E-2</v>
      </c>
      <c r="T154" s="318">
        <f t="shared" si="26"/>
        <v>8.5371971976910446E-2</v>
      </c>
      <c r="U154" s="318">
        <f t="shared" si="26"/>
        <v>8.5981735876490162E-2</v>
      </c>
      <c r="V154" s="318">
        <f t="shared" si="26"/>
        <v>8.6206729033131826E-2</v>
      </c>
      <c r="W154" s="318">
        <f t="shared" si="26"/>
        <v>8.5409051254697388E-2</v>
      </c>
      <c r="X154" s="318">
        <f t="shared" si="26"/>
        <v>8.3449290928132372E-2</v>
      </c>
      <c r="Y154" s="318">
        <f t="shared" si="26"/>
        <v>8.3722431636703551E-2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4.8644799346034884E-2</v>
      </c>
      <c r="C155" s="318">
        <f t="shared" si="27"/>
        <v>5.8162805757334568E-2</v>
      </c>
      <c r="D155" s="318">
        <f t="shared" si="27"/>
        <v>5.7173533025054575E-2</v>
      </c>
      <c r="E155" s="318">
        <f t="shared" si="27"/>
        <v>5.6511198753749388E-2</v>
      </c>
      <c r="F155" s="318">
        <f t="shared" si="27"/>
        <v>5.6609748232126798E-2</v>
      </c>
      <c r="G155" s="318">
        <f t="shared" si="27"/>
        <v>4.9880909273768072E-2</v>
      </c>
      <c r="H155" s="318">
        <f t="shared" si="27"/>
        <v>6.6355101590211657E-2</v>
      </c>
      <c r="I155" s="318">
        <f t="shared" si="27"/>
        <v>5.3274623205279863E-2</v>
      </c>
      <c r="J155" s="318">
        <f t="shared" si="27"/>
        <v>3.7765432977084616E-2</v>
      </c>
      <c r="K155" s="318">
        <f t="shared" si="27"/>
        <v>3.7206494243361733E-2</v>
      </c>
      <c r="L155" s="318">
        <f t="shared" si="27"/>
        <v>4.1449950215797532E-2</v>
      </c>
      <c r="M155" s="318">
        <f t="shared" si="27"/>
        <v>3.6267629043796899E-2</v>
      </c>
      <c r="N155" s="318">
        <f t="shared" si="27"/>
        <v>3.8033565427054737E-2</v>
      </c>
      <c r="O155" s="318">
        <f t="shared" si="27"/>
        <v>3.6386767928361811E-2</v>
      </c>
      <c r="P155" s="318">
        <f t="shared" si="27"/>
        <v>3.3315725347276927E-2</v>
      </c>
      <c r="Q155" s="318">
        <f t="shared" si="27"/>
        <v>3.3236356021574202E-2</v>
      </c>
      <c r="R155" s="318">
        <f t="shared" si="27"/>
        <v>3.2771221569484706E-2</v>
      </c>
      <c r="S155" s="318">
        <f t="shared" si="27"/>
        <v>3.411029213427387E-2</v>
      </c>
      <c r="T155" s="318">
        <f t="shared" si="27"/>
        <v>3.4789436119566322E-2</v>
      </c>
      <c r="U155" s="318">
        <f t="shared" si="27"/>
        <v>3.4655389574754419E-2</v>
      </c>
      <c r="V155" s="318">
        <f t="shared" si="27"/>
        <v>3.2853205403763443E-2</v>
      </c>
      <c r="W155" s="318">
        <f t="shared" si="27"/>
        <v>3.2171757819295606E-2</v>
      </c>
      <c r="X155" s="318">
        <f t="shared" si="27"/>
        <v>3.3837369403124096E-2</v>
      </c>
      <c r="Y155" s="318">
        <f t="shared" si="27"/>
        <v>3.4927145385846632E-2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0.69202981062918056</v>
      </c>
      <c r="C157" s="269">
        <f t="shared" si="29"/>
        <v>0.67998249468128946</v>
      </c>
      <c r="D157" s="269">
        <f t="shared" si="29"/>
        <v>0.68177155381058396</v>
      </c>
      <c r="E157" s="269">
        <f t="shared" si="29"/>
        <v>0.67194051496582818</v>
      </c>
      <c r="F157" s="269">
        <f t="shared" si="29"/>
        <v>0.67592644762132803</v>
      </c>
      <c r="G157" s="269">
        <f t="shared" si="29"/>
        <v>0.67537593169288901</v>
      </c>
      <c r="H157" s="269">
        <f t="shared" si="29"/>
        <v>0.66710959413453352</v>
      </c>
      <c r="I157" s="269">
        <f t="shared" si="29"/>
        <v>0.67465175051562709</v>
      </c>
      <c r="J157" s="269">
        <f t="shared" si="29"/>
        <v>0.68602532689841356</v>
      </c>
      <c r="K157" s="269">
        <f t="shared" si="29"/>
        <v>0.69576509990924518</v>
      </c>
      <c r="L157" s="269">
        <f t="shared" si="29"/>
        <v>0.6941099375183557</v>
      </c>
      <c r="M157" s="269">
        <f t="shared" si="29"/>
        <v>0.68619104145543108</v>
      </c>
      <c r="N157" s="269">
        <f t="shared" si="29"/>
        <v>0.69443765166048044</v>
      </c>
      <c r="O157" s="269">
        <f t="shared" si="29"/>
        <v>0.69491063864581926</v>
      </c>
      <c r="P157" s="269">
        <f t="shared" si="29"/>
        <v>0.69293218354964248</v>
      </c>
      <c r="Q157" s="269">
        <f t="shared" si="29"/>
        <v>0.69550777490657656</v>
      </c>
      <c r="R157" s="269">
        <f t="shared" si="29"/>
        <v>0.69699875891673513</v>
      </c>
      <c r="S157" s="269">
        <f t="shared" si="29"/>
        <v>0.69440699626114721</v>
      </c>
      <c r="T157" s="269">
        <f t="shared" si="29"/>
        <v>0.69450102871117891</v>
      </c>
      <c r="U157" s="269">
        <f t="shared" si="29"/>
        <v>0.69128603549023127</v>
      </c>
      <c r="V157" s="269">
        <f t="shared" si="29"/>
        <v>0.69201689565390867</v>
      </c>
      <c r="W157" s="269">
        <f t="shared" si="29"/>
        <v>0.68707397441015905</v>
      </c>
      <c r="X157" s="269">
        <f t="shared" si="29"/>
        <v>0.68200277734467041</v>
      </c>
      <c r="Y157" s="269">
        <f t="shared" si="29"/>
        <v>0.68067983742639482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0.64959643786348886</v>
      </c>
      <c r="C158" s="318">
        <f t="shared" si="30"/>
        <v>0.63436347746614041</v>
      </c>
      <c r="D158" s="318">
        <f t="shared" si="30"/>
        <v>0.63726154791020384</v>
      </c>
      <c r="E158" s="318">
        <f t="shared" si="30"/>
        <v>0.62170697082768345</v>
      </c>
      <c r="F158" s="318">
        <f t="shared" si="30"/>
        <v>0.62732648581862804</v>
      </c>
      <c r="G158" s="318">
        <f t="shared" si="30"/>
        <v>0.62271713747766133</v>
      </c>
      <c r="H158" s="318">
        <f t="shared" si="30"/>
        <v>0.61742262325665376</v>
      </c>
      <c r="I158" s="318">
        <f t="shared" si="30"/>
        <v>0.62255705544746254</v>
      </c>
      <c r="J158" s="318">
        <f t="shared" si="30"/>
        <v>0.6332424750473592</v>
      </c>
      <c r="K158" s="318">
        <f t="shared" si="30"/>
        <v>0.64701441179569641</v>
      </c>
      <c r="L158" s="318">
        <f t="shared" si="30"/>
        <v>0.64685404726784101</v>
      </c>
      <c r="M158" s="318">
        <f t="shared" si="30"/>
        <v>0.63156087368848735</v>
      </c>
      <c r="N158" s="318">
        <f t="shared" si="30"/>
        <v>0.6446088830858181</v>
      </c>
      <c r="O158" s="318">
        <f t="shared" si="30"/>
        <v>0.64540620943200888</v>
      </c>
      <c r="P158" s="318">
        <f t="shared" si="30"/>
        <v>0.640307986827786</v>
      </c>
      <c r="Q158" s="318">
        <f t="shared" si="30"/>
        <v>0.64414835188376807</v>
      </c>
      <c r="R158" s="318">
        <f t="shared" si="30"/>
        <v>0.64569762299062128</v>
      </c>
      <c r="S158" s="318">
        <f t="shared" si="30"/>
        <v>0.64299419440865946</v>
      </c>
      <c r="T158" s="318">
        <f t="shared" si="30"/>
        <v>0.64259344640899452</v>
      </c>
      <c r="U158" s="318">
        <f t="shared" si="30"/>
        <v>0.63858360008581549</v>
      </c>
      <c r="V158" s="318">
        <f t="shared" si="30"/>
        <v>0.6393401640240719</v>
      </c>
      <c r="W158" s="318">
        <f t="shared" si="30"/>
        <v>0.63149858015464144</v>
      </c>
      <c r="X158" s="318">
        <f t="shared" si="30"/>
        <v>0.62486977986947945</v>
      </c>
      <c r="Y158" s="318">
        <f t="shared" si="30"/>
        <v>0.6250392384766067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4.2433372765691778E-2</v>
      </c>
      <c r="C159" s="318">
        <f t="shared" si="31"/>
        <v>4.5619017215149042E-2</v>
      </c>
      <c r="D159" s="318">
        <f t="shared" si="31"/>
        <v>4.4510005900380102E-2</v>
      </c>
      <c r="E159" s="318">
        <f t="shared" si="31"/>
        <v>5.0233544138144785E-2</v>
      </c>
      <c r="F159" s="318">
        <f t="shared" si="31"/>
        <v>4.8599961802699918E-2</v>
      </c>
      <c r="G159" s="318">
        <f t="shared" si="31"/>
        <v>5.2658794215227706E-2</v>
      </c>
      <c r="H159" s="318">
        <f t="shared" si="31"/>
        <v>4.9686970877879745E-2</v>
      </c>
      <c r="I159" s="318">
        <f t="shared" si="31"/>
        <v>5.2094695068164554E-2</v>
      </c>
      <c r="J159" s="318">
        <f t="shared" si="31"/>
        <v>5.2782851851054344E-2</v>
      </c>
      <c r="K159" s="318">
        <f t="shared" si="31"/>
        <v>4.8750688113548844E-2</v>
      </c>
      <c r="L159" s="318">
        <f t="shared" si="31"/>
        <v>4.7255890250514611E-2</v>
      </c>
      <c r="M159" s="318">
        <f t="shared" si="31"/>
        <v>5.4630167766943731E-2</v>
      </c>
      <c r="N159" s="318">
        <f t="shared" si="31"/>
        <v>4.9828768574662299E-2</v>
      </c>
      <c r="O159" s="318">
        <f t="shared" si="31"/>
        <v>4.9504429213810285E-2</v>
      </c>
      <c r="P159" s="318">
        <f t="shared" si="31"/>
        <v>5.262419672185651E-2</v>
      </c>
      <c r="Q159" s="318">
        <f t="shared" si="31"/>
        <v>5.1359423022808479E-2</v>
      </c>
      <c r="R159" s="318">
        <f t="shared" si="31"/>
        <v>5.1301135926113788E-2</v>
      </c>
      <c r="S159" s="318">
        <f t="shared" si="31"/>
        <v>5.1412801852487797E-2</v>
      </c>
      <c r="T159" s="318">
        <f t="shared" si="31"/>
        <v>5.1907582302184382E-2</v>
      </c>
      <c r="U159" s="318">
        <f t="shared" si="31"/>
        <v>5.2702435404415757E-2</v>
      </c>
      <c r="V159" s="318">
        <f t="shared" si="31"/>
        <v>5.2676731629836791E-2</v>
      </c>
      <c r="W159" s="318">
        <f t="shared" si="31"/>
        <v>5.5575394255517614E-2</v>
      </c>
      <c r="X159" s="318">
        <f t="shared" si="31"/>
        <v>5.7132997475190926E-2</v>
      </c>
      <c r="Y159" s="318">
        <f t="shared" si="31"/>
        <v>5.5640598949788143E-2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9.2111429377204665E-2</v>
      </c>
      <c r="C160" s="269">
        <f t="shared" si="32"/>
        <v>9.3572945849974026E-2</v>
      </c>
      <c r="D160" s="269">
        <f t="shared" si="32"/>
        <v>9.3108134518931782E-2</v>
      </c>
      <c r="E160" s="269">
        <f t="shared" si="32"/>
        <v>9.7753289087610967E-2</v>
      </c>
      <c r="F160" s="269">
        <f t="shared" si="32"/>
        <v>9.6033991541198807E-2</v>
      </c>
      <c r="G160" s="269">
        <f t="shared" si="32"/>
        <v>9.923729585494627E-2</v>
      </c>
      <c r="H160" s="269">
        <f t="shared" si="32"/>
        <v>9.5872696878580257E-2</v>
      </c>
      <c r="I160" s="269">
        <f t="shared" si="32"/>
        <v>9.8227309307402158E-2</v>
      </c>
      <c r="J160" s="269">
        <f t="shared" si="32"/>
        <v>9.9768924342965887E-2</v>
      </c>
      <c r="K160" s="269">
        <f t="shared" si="32"/>
        <v>9.5847973653692853E-2</v>
      </c>
      <c r="L160" s="269">
        <f t="shared" si="32"/>
        <v>9.4639857196136171E-2</v>
      </c>
      <c r="M160" s="269">
        <f t="shared" si="32"/>
        <v>0.10027588984284995</v>
      </c>
      <c r="N160" s="269">
        <f t="shared" si="32"/>
        <v>9.5932704072598407E-2</v>
      </c>
      <c r="O160" s="269">
        <f t="shared" si="32"/>
        <v>9.620631690077136E-2</v>
      </c>
      <c r="P160" s="269">
        <f t="shared" si="32"/>
        <v>9.8391562076351469E-2</v>
      </c>
      <c r="Q160" s="269">
        <f t="shared" si="32"/>
        <v>9.7232046389486237E-2</v>
      </c>
      <c r="R160" s="269">
        <f t="shared" si="32"/>
        <v>9.7079153931694293E-2</v>
      </c>
      <c r="S160" s="269">
        <f t="shared" si="32"/>
        <v>9.7076433166684906E-2</v>
      </c>
      <c r="T160" s="269">
        <f t="shared" si="32"/>
        <v>9.6687780208388613E-2</v>
      </c>
      <c r="U160" s="269">
        <f t="shared" si="32"/>
        <v>9.7774861552967191E-2</v>
      </c>
      <c r="V160" s="269">
        <f t="shared" si="32"/>
        <v>9.7877753330838424E-2</v>
      </c>
      <c r="W160" s="269">
        <f t="shared" si="32"/>
        <v>0.10013771599150022</v>
      </c>
      <c r="X160" s="269">
        <f t="shared" si="32"/>
        <v>0.10048838034490763</v>
      </c>
      <c r="Y160" s="269">
        <f t="shared" si="32"/>
        <v>9.9247227415542497E-2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5.2440684410269348E-2</v>
      </c>
      <c r="C161" s="318">
        <f t="shared" si="33"/>
        <v>5.0923958045553719E-2</v>
      </c>
      <c r="D161" s="318">
        <f t="shared" si="33"/>
        <v>5.1495955767531493E-2</v>
      </c>
      <c r="E161" s="318">
        <f t="shared" si="33"/>
        <v>5.0790203468811163E-2</v>
      </c>
      <c r="F161" s="318">
        <f t="shared" si="33"/>
        <v>5.0598133761905591E-2</v>
      </c>
      <c r="G161" s="318">
        <f t="shared" si="33"/>
        <v>5.0006856240501184E-2</v>
      </c>
      <c r="H161" s="318">
        <f t="shared" si="33"/>
        <v>4.9420599828458443E-2</v>
      </c>
      <c r="I161" s="318">
        <f t="shared" si="33"/>
        <v>4.9524243124307352E-2</v>
      </c>
      <c r="J161" s="318">
        <f t="shared" si="33"/>
        <v>5.0422503874034963E-2</v>
      </c>
      <c r="K161" s="318">
        <f t="shared" si="33"/>
        <v>5.0271202610905022E-2</v>
      </c>
      <c r="L161" s="318">
        <f t="shared" si="33"/>
        <v>5.0460565093544595E-2</v>
      </c>
      <c r="M161" s="318">
        <f t="shared" si="33"/>
        <v>4.9202423094160203E-2</v>
      </c>
      <c r="N161" s="318">
        <f t="shared" si="33"/>
        <v>4.9348041074984729E-2</v>
      </c>
      <c r="O161" s="318">
        <f t="shared" si="33"/>
        <v>4.9924877126495265E-2</v>
      </c>
      <c r="P161" s="318">
        <f t="shared" si="33"/>
        <v>4.9193467482972729E-2</v>
      </c>
      <c r="Q161" s="318">
        <f t="shared" si="33"/>
        <v>4.921638231212791E-2</v>
      </c>
      <c r="R161" s="318">
        <f t="shared" si="33"/>
        <v>4.9117982165390456E-2</v>
      </c>
      <c r="S161" s="318">
        <f t="shared" si="33"/>
        <v>4.9010865492208941E-2</v>
      </c>
      <c r="T161" s="318">
        <f t="shared" si="33"/>
        <v>4.8159644801130157E-2</v>
      </c>
      <c r="U161" s="318">
        <f t="shared" si="33"/>
        <v>4.8503622012108186E-2</v>
      </c>
      <c r="V161" s="318">
        <f t="shared" si="33"/>
        <v>4.8630544118457991E-2</v>
      </c>
      <c r="W161" s="318">
        <f t="shared" si="33"/>
        <v>4.8180561793046264E-2</v>
      </c>
      <c r="X161" s="318">
        <f t="shared" si="33"/>
        <v>4.7075030796898641E-2</v>
      </c>
      <c r="Y161" s="318">
        <f t="shared" si="33"/>
        <v>4.7229113679148081E-2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3.9670744966935303E-2</v>
      </c>
      <c r="C162" s="326">
        <f t="shared" si="34"/>
        <v>4.2648987804420307E-2</v>
      </c>
      <c r="D162" s="326">
        <f t="shared" si="34"/>
        <v>4.1612178751400289E-2</v>
      </c>
      <c r="E162" s="326">
        <f t="shared" si="34"/>
        <v>4.6963085618799805E-2</v>
      </c>
      <c r="F162" s="326">
        <f t="shared" si="34"/>
        <v>4.543585777929323E-2</v>
      </c>
      <c r="G162" s="326">
        <f t="shared" si="34"/>
        <v>4.9230439614445079E-2</v>
      </c>
      <c r="H162" s="326">
        <f t="shared" si="34"/>
        <v>4.6452097050121814E-2</v>
      </c>
      <c r="I162" s="326">
        <f t="shared" si="34"/>
        <v>4.8703066183094813E-2</v>
      </c>
      <c r="J162" s="326">
        <f t="shared" si="34"/>
        <v>4.9346420468930917E-2</v>
      </c>
      <c r="K162" s="326">
        <f t="shared" si="34"/>
        <v>4.5576771042787824E-2</v>
      </c>
      <c r="L162" s="326">
        <f t="shared" si="34"/>
        <v>4.4179292102591569E-2</v>
      </c>
      <c r="M162" s="326">
        <f t="shared" si="34"/>
        <v>5.1073466748689754E-2</v>
      </c>
      <c r="N162" s="326">
        <f t="shared" si="34"/>
        <v>4.6584662997613671E-2</v>
      </c>
      <c r="O162" s="326">
        <f t="shared" si="34"/>
        <v>4.6281439774276102E-2</v>
      </c>
      <c r="P162" s="326">
        <f t="shared" si="34"/>
        <v>4.9198094593378733E-2</v>
      </c>
      <c r="Q162" s="326">
        <f t="shared" si="34"/>
        <v>4.8015664077358321E-2</v>
      </c>
      <c r="R162" s="326">
        <f t="shared" si="34"/>
        <v>4.7961171766303837E-2</v>
      </c>
      <c r="S162" s="326">
        <f t="shared" si="34"/>
        <v>4.8065567674475972E-2</v>
      </c>
      <c r="T162" s="326">
        <f t="shared" si="34"/>
        <v>4.8528135407258449E-2</v>
      </c>
      <c r="U162" s="326">
        <f t="shared" si="34"/>
        <v>4.9271239540858998E-2</v>
      </c>
      <c r="V162" s="326">
        <f t="shared" si="34"/>
        <v>4.9247209212380447E-2</v>
      </c>
      <c r="W162" s="326">
        <f t="shared" si="34"/>
        <v>5.1957154198453939E-2</v>
      </c>
      <c r="X162" s="326">
        <f t="shared" si="34"/>
        <v>5.3413349548009005E-2</v>
      </c>
      <c r="Y162" s="326">
        <f t="shared" si="34"/>
        <v>5.2018113736394408E-2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1.0000000000000004</v>
      </c>
      <c r="D165" s="232">
        <f t="shared" si="35"/>
        <v>0.99999999999999967</v>
      </c>
      <c r="E165" s="232">
        <f t="shared" si="35"/>
        <v>1.0000000000000004</v>
      </c>
      <c r="F165" s="232">
        <f t="shared" si="35"/>
        <v>0.99999999999999967</v>
      </c>
      <c r="G165" s="232">
        <f t="shared" si="35"/>
        <v>1.0000000000000002</v>
      </c>
      <c r="H165" s="232">
        <f t="shared" si="35"/>
        <v>1</v>
      </c>
      <c r="I165" s="232">
        <f t="shared" si="35"/>
        <v>0.99999999999999989</v>
      </c>
      <c r="J165" s="232">
        <f t="shared" si="35"/>
        <v>0.99999999999999956</v>
      </c>
      <c r="K165" s="232">
        <f t="shared" si="35"/>
        <v>0.99999999999999978</v>
      </c>
      <c r="L165" s="232">
        <f t="shared" si="35"/>
        <v>1.0000000000000004</v>
      </c>
      <c r="M165" s="232">
        <f t="shared" si="35"/>
        <v>1</v>
      </c>
      <c r="N165" s="232">
        <f t="shared" si="35"/>
        <v>1</v>
      </c>
      <c r="O165" s="232">
        <f t="shared" si="35"/>
        <v>0.99999999999999978</v>
      </c>
      <c r="P165" s="232">
        <f t="shared" si="35"/>
        <v>0.99999999999999978</v>
      </c>
      <c r="Q165" s="232">
        <f t="shared" si="35"/>
        <v>1</v>
      </c>
      <c r="R165" s="232">
        <f t="shared" si="35"/>
        <v>1</v>
      </c>
      <c r="S165" s="232">
        <f t="shared" si="35"/>
        <v>0.99999999999999989</v>
      </c>
      <c r="T165" s="232">
        <f t="shared" si="35"/>
        <v>1.0000000000000002</v>
      </c>
      <c r="U165" s="232">
        <f t="shared" si="35"/>
        <v>1.0000000000000002</v>
      </c>
      <c r="V165" s="232">
        <f t="shared" si="35"/>
        <v>1.0000000000000004</v>
      </c>
      <c r="W165" s="232">
        <f t="shared" si="35"/>
        <v>1.0000000000000002</v>
      </c>
      <c r="X165" s="232">
        <f t="shared" si="35"/>
        <v>1.0000000000000004</v>
      </c>
      <c r="Y165" s="232">
        <f t="shared" si="35"/>
        <v>0.99999999999999978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8.4150743678690527E-3</v>
      </c>
      <c r="C166" s="266">
        <f t="shared" si="36"/>
        <v>8.3605106051168974E-3</v>
      </c>
      <c r="D166" s="266">
        <f t="shared" si="36"/>
        <v>8.3369234694929441E-3</v>
      </c>
      <c r="E166" s="266">
        <f t="shared" si="36"/>
        <v>8.2175544715826845E-3</v>
      </c>
      <c r="F166" s="266">
        <f t="shared" si="36"/>
        <v>8.2377977821222748E-3</v>
      </c>
      <c r="G166" s="266">
        <f t="shared" si="36"/>
        <v>8.1786087623004385E-3</v>
      </c>
      <c r="H166" s="266">
        <f t="shared" si="36"/>
        <v>8.2046385909036977E-3</v>
      </c>
      <c r="I166" s="266">
        <f t="shared" si="36"/>
        <v>8.2355896415987184E-3</v>
      </c>
      <c r="J166" s="266">
        <f t="shared" si="36"/>
        <v>8.2125697801851919E-3</v>
      </c>
      <c r="K166" s="266">
        <f t="shared" si="36"/>
        <v>8.2445170864294138E-3</v>
      </c>
      <c r="L166" s="266">
        <f t="shared" si="36"/>
        <v>8.25218072741166E-3</v>
      </c>
      <c r="M166" s="266">
        <f t="shared" si="36"/>
        <v>8.2288748495338432E-3</v>
      </c>
      <c r="N166" s="266">
        <f t="shared" si="36"/>
        <v>8.2787537193744713E-3</v>
      </c>
      <c r="O166" s="266">
        <f t="shared" si="36"/>
        <v>8.2239232217414422E-3</v>
      </c>
      <c r="P166" s="266">
        <f t="shared" si="36"/>
        <v>8.1789522107348443E-3</v>
      </c>
      <c r="Q166" s="266">
        <f t="shared" si="36"/>
        <v>8.172945540625004E-3</v>
      </c>
      <c r="R166" s="266">
        <f t="shared" si="36"/>
        <v>8.1707981051247509E-3</v>
      </c>
      <c r="S166" s="266">
        <f t="shared" si="36"/>
        <v>8.1913625411292185E-3</v>
      </c>
      <c r="T166" s="266">
        <f t="shared" si="36"/>
        <v>8.1929864856866517E-3</v>
      </c>
      <c r="U166" s="266">
        <f t="shared" si="36"/>
        <v>8.1789105851169837E-3</v>
      </c>
      <c r="V166" s="266">
        <f t="shared" si="36"/>
        <v>8.1443076221947575E-3</v>
      </c>
      <c r="W166" s="266">
        <f t="shared" si="36"/>
        <v>8.1207932166569401E-3</v>
      </c>
      <c r="X166" s="266">
        <f t="shared" si="36"/>
        <v>8.0994657659868696E-3</v>
      </c>
      <c r="Y166" s="266">
        <f t="shared" si="36"/>
        <v>8.0731587030200835E-3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2.4489353091694953E-3</v>
      </c>
      <c r="C167" s="267">
        <f t="shared" si="37"/>
        <v>2.433056290237102E-3</v>
      </c>
      <c r="D167" s="267">
        <f t="shared" si="37"/>
        <v>2.4261920170594075E-3</v>
      </c>
      <c r="E167" s="267">
        <f t="shared" si="37"/>
        <v>2.3914535297896097E-3</v>
      </c>
      <c r="F167" s="267">
        <f t="shared" si="37"/>
        <v>2.3973446907927941E-3</v>
      </c>
      <c r="G167" s="267">
        <f t="shared" si="37"/>
        <v>2.3801196403392547E-3</v>
      </c>
      <c r="H167" s="267">
        <f t="shared" si="37"/>
        <v>2.3876947803286937E-3</v>
      </c>
      <c r="I167" s="267">
        <f t="shared" si="37"/>
        <v>2.3967020828894845E-3</v>
      </c>
      <c r="J167" s="267">
        <f t="shared" si="37"/>
        <v>2.3900028965289886E-3</v>
      </c>
      <c r="K167" s="267">
        <f t="shared" si="37"/>
        <v>2.399300127055322E-3</v>
      </c>
      <c r="L167" s="267">
        <f t="shared" si="37"/>
        <v>2.4015303819737927E-3</v>
      </c>
      <c r="M167" s="267">
        <f t="shared" si="37"/>
        <v>2.3947479597691695E-3</v>
      </c>
      <c r="N167" s="267">
        <f t="shared" si="37"/>
        <v>2.4092635920968629E-3</v>
      </c>
      <c r="O167" s="267">
        <f t="shared" si="37"/>
        <v>2.3933069486017609E-3</v>
      </c>
      <c r="P167" s="267">
        <f t="shared" si="37"/>
        <v>2.3802195899013299E-3</v>
      </c>
      <c r="Q167" s="267">
        <f t="shared" si="37"/>
        <v>2.3784715427802388E-3</v>
      </c>
      <c r="R167" s="267">
        <f t="shared" si="37"/>
        <v>2.3778466011111776E-3</v>
      </c>
      <c r="S167" s="267">
        <f t="shared" si="37"/>
        <v>2.3838312152979256E-3</v>
      </c>
      <c r="T167" s="267">
        <f t="shared" si="37"/>
        <v>2.3843038118541737E-3</v>
      </c>
      <c r="U167" s="267">
        <f t="shared" si="37"/>
        <v>2.3802074761111367E-3</v>
      </c>
      <c r="V167" s="267">
        <f t="shared" si="37"/>
        <v>2.370137402574332E-3</v>
      </c>
      <c r="W167" s="267">
        <f t="shared" si="37"/>
        <v>2.363294295136618E-3</v>
      </c>
      <c r="X167" s="267">
        <f t="shared" si="37"/>
        <v>2.3570876302020875E-3</v>
      </c>
      <c r="Y167" s="267">
        <f t="shared" si="37"/>
        <v>2.3494318101149958E-3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2.113970258198395E-2</v>
      </c>
      <c r="C168" s="267">
        <f t="shared" si="38"/>
        <v>2.2707171823318877E-2</v>
      </c>
      <c r="D168" s="267">
        <f t="shared" si="38"/>
        <v>2.215122066239554E-2</v>
      </c>
      <c r="E168" s="267">
        <f t="shared" si="38"/>
        <v>2.4297631146972407E-2</v>
      </c>
      <c r="F168" s="267">
        <f t="shared" si="38"/>
        <v>2.3821078474175989E-2</v>
      </c>
      <c r="G168" s="267">
        <f t="shared" si="38"/>
        <v>2.5325798862027751E-2</v>
      </c>
      <c r="H168" s="267">
        <f t="shared" si="38"/>
        <v>2.4559910832461555E-2</v>
      </c>
      <c r="I168" s="267">
        <f t="shared" si="38"/>
        <v>2.5305501912761468E-2</v>
      </c>
      <c r="J168" s="267">
        <f t="shared" si="38"/>
        <v>2.5226300287126139E-2</v>
      </c>
      <c r="K168" s="267">
        <f t="shared" si="38"/>
        <v>2.3969849264400229E-2</v>
      </c>
      <c r="L168" s="267">
        <f t="shared" si="38"/>
        <v>2.3405015409950207E-2</v>
      </c>
      <c r="M168" s="267">
        <f t="shared" si="38"/>
        <v>2.6185372676303022E-2</v>
      </c>
      <c r="N168" s="267">
        <f t="shared" si="38"/>
        <v>2.4601357919294541E-2</v>
      </c>
      <c r="O168" s="267">
        <f t="shared" si="38"/>
        <v>2.430257928555481E-2</v>
      </c>
      <c r="P168" s="267">
        <f t="shared" si="38"/>
        <v>2.5544678467370203E-2</v>
      </c>
      <c r="Q168" s="267">
        <f t="shared" si="38"/>
        <v>2.5126976799295587E-2</v>
      </c>
      <c r="R168" s="267">
        <f t="shared" si="38"/>
        <v>2.5128538213282883E-2</v>
      </c>
      <c r="S168" s="267">
        <f t="shared" si="38"/>
        <v>2.5191583790024886E-2</v>
      </c>
      <c r="T168" s="267">
        <f t="shared" si="38"/>
        <v>2.5622471695500307E-2</v>
      </c>
      <c r="U168" s="267">
        <f t="shared" si="38"/>
        <v>2.574124760409717E-2</v>
      </c>
      <c r="V168" s="267">
        <f t="shared" si="38"/>
        <v>2.5669478605395271E-2</v>
      </c>
      <c r="W168" s="267">
        <f t="shared" si="38"/>
        <v>2.6712619167518874E-2</v>
      </c>
      <c r="X168" s="267">
        <f t="shared" si="38"/>
        <v>2.7481532967863702E-2</v>
      </c>
      <c r="Y168" s="267">
        <f t="shared" si="38"/>
        <v>2.68799857750564E-2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7.4829061248081301E-3</v>
      </c>
      <c r="C169" s="267">
        <f t="shared" si="39"/>
        <v>7.4343865875299304E-3</v>
      </c>
      <c r="D169" s="267">
        <f t="shared" si="39"/>
        <v>7.4134122842841885E-3</v>
      </c>
      <c r="E169" s="267">
        <f t="shared" si="39"/>
        <v>7.3072662222855612E-3</v>
      </c>
      <c r="F169" s="267">
        <f t="shared" si="39"/>
        <v>7.3252671080533014E-3</v>
      </c>
      <c r="G169" s="267">
        <f t="shared" si="39"/>
        <v>7.2726346701704799E-3</v>
      </c>
      <c r="H169" s="267">
        <f t="shared" si="39"/>
        <v>7.2957810804537629E-3</v>
      </c>
      <c r="I169" s="267">
        <f t="shared" si="39"/>
        <v>7.3233035712471179E-3</v>
      </c>
      <c r="J169" s="267">
        <f t="shared" si="39"/>
        <v>7.3028337031944618E-3</v>
      </c>
      <c r="K169" s="267">
        <f t="shared" si="39"/>
        <v>7.3312420907042375E-3</v>
      </c>
      <c r="L169" s="267">
        <f t="shared" si="39"/>
        <v>7.3380568024390917E-3</v>
      </c>
      <c r="M169" s="267">
        <f t="shared" si="39"/>
        <v>7.3173326010010338E-3</v>
      </c>
      <c r="N169" s="267">
        <f t="shared" si="39"/>
        <v>7.3616862079108041E-3</v>
      </c>
      <c r="O169" s="267">
        <f t="shared" si="39"/>
        <v>7.3129294829398332E-3</v>
      </c>
      <c r="P169" s="267">
        <f t="shared" si="39"/>
        <v>7.272940073578823E-3</v>
      </c>
      <c r="Q169" s="267">
        <f t="shared" si="39"/>
        <v>7.2675987840560277E-3</v>
      </c>
      <c r="R169" s="267">
        <f t="shared" si="39"/>
        <v>7.2656892277580083E-3</v>
      </c>
      <c r="S169" s="267">
        <f t="shared" si="39"/>
        <v>7.2839756667606882E-3</v>
      </c>
      <c r="T169" s="267">
        <f t="shared" si="39"/>
        <v>7.2854197211022062E-3</v>
      </c>
      <c r="U169" s="267">
        <f t="shared" si="39"/>
        <v>7.2729030589812962E-3</v>
      </c>
      <c r="V169" s="267">
        <f t="shared" si="39"/>
        <v>7.242133191494934E-3</v>
      </c>
      <c r="W169" s="267">
        <f t="shared" si="39"/>
        <v>7.2212235617604677E-3</v>
      </c>
      <c r="X169" s="267">
        <f t="shared" si="39"/>
        <v>7.2022586299881463E-3</v>
      </c>
      <c r="Y169" s="267">
        <f t="shared" si="39"/>
        <v>7.1788656955951357E-3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1.1773787422221006E-2</v>
      </c>
      <c r="C170" s="268">
        <f t="shared" si="40"/>
        <v>1.1792339654212088E-2</v>
      </c>
      <c r="D170" s="268">
        <f t="shared" si="40"/>
        <v>1.1762593467894744E-2</v>
      </c>
      <c r="E170" s="268">
        <f t="shared" si="40"/>
        <v>1.1790337251091753E-2</v>
      </c>
      <c r="F170" s="268">
        <f t="shared" si="40"/>
        <v>1.185022262019212E-2</v>
      </c>
      <c r="G170" s="268">
        <f t="shared" si="40"/>
        <v>1.1982475977445268E-2</v>
      </c>
      <c r="H170" s="268">
        <f t="shared" si="40"/>
        <v>1.2027829208712105E-2</v>
      </c>
      <c r="I170" s="268">
        <f t="shared" si="40"/>
        <v>1.1953699066332151E-2</v>
      </c>
      <c r="J170" s="268">
        <f t="shared" si="40"/>
        <v>1.1954341837981632E-2</v>
      </c>
      <c r="K170" s="268">
        <f t="shared" si="40"/>
        <v>1.2070096249803753E-2</v>
      </c>
      <c r="L170" s="268">
        <f t="shared" si="40"/>
        <v>1.2231919069855204E-2</v>
      </c>
      <c r="M170" s="268">
        <f t="shared" si="40"/>
        <v>1.2883506782628269E-2</v>
      </c>
      <c r="N170" s="268">
        <f t="shared" si="40"/>
        <v>1.3018969520594031E-2</v>
      </c>
      <c r="O170" s="268">
        <f t="shared" si="40"/>
        <v>1.3242922421831964E-2</v>
      </c>
      <c r="P170" s="268">
        <f t="shared" si="40"/>
        <v>1.3620179369230576E-2</v>
      </c>
      <c r="Q170" s="268">
        <f t="shared" si="40"/>
        <v>1.3871758760048522E-2</v>
      </c>
      <c r="R170" s="268">
        <f t="shared" si="40"/>
        <v>1.4367579506886404E-2</v>
      </c>
      <c r="S170" s="268">
        <f t="shared" si="40"/>
        <v>1.4668942243230792E-2</v>
      </c>
      <c r="T170" s="268">
        <f t="shared" si="40"/>
        <v>1.5392351073797819E-2</v>
      </c>
      <c r="U170" s="268">
        <f t="shared" si="40"/>
        <v>1.6025894340509519E-2</v>
      </c>
      <c r="V170" s="268">
        <f t="shared" si="40"/>
        <v>1.6853851645986795E-2</v>
      </c>
      <c r="W170" s="268">
        <f t="shared" si="40"/>
        <v>1.7423362694195619E-2</v>
      </c>
      <c r="X170" s="268">
        <f t="shared" si="40"/>
        <v>2.0947585783437923E-2</v>
      </c>
      <c r="Y170" s="268">
        <f t="shared" si="40"/>
        <v>2.4364168876712503E-2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0.72902338232969932</v>
      </c>
      <c r="C171" s="269">
        <f t="shared" si="41"/>
        <v>0.71694858909457448</v>
      </c>
      <c r="D171" s="269">
        <f t="shared" si="41"/>
        <v>0.72133882810840022</v>
      </c>
      <c r="E171" s="269">
        <f t="shared" si="41"/>
        <v>0.70489173062675181</v>
      </c>
      <c r="F171" s="269">
        <f t="shared" si="41"/>
        <v>0.70849511482450067</v>
      </c>
      <c r="G171" s="269">
        <f t="shared" si="41"/>
        <v>0.69681198453066329</v>
      </c>
      <c r="H171" s="269">
        <f t="shared" si="41"/>
        <v>0.70266305760425452</v>
      </c>
      <c r="I171" s="269">
        <f t="shared" si="41"/>
        <v>0.69688163628927957</v>
      </c>
      <c r="J171" s="269">
        <f t="shared" si="41"/>
        <v>0.69754205237340838</v>
      </c>
      <c r="K171" s="269">
        <f t="shared" si="41"/>
        <v>0.70712434101220945</v>
      </c>
      <c r="L171" s="269">
        <f t="shared" si="41"/>
        <v>0.71134438179966997</v>
      </c>
      <c r="M171" s="269">
        <f t="shared" si="41"/>
        <v>0.68920902903436732</v>
      </c>
      <c r="N171" s="269">
        <f t="shared" si="41"/>
        <v>0.70127983495702906</v>
      </c>
      <c r="O171" s="269">
        <f t="shared" si="41"/>
        <v>0.7035029159732179</v>
      </c>
      <c r="P171" s="269">
        <f t="shared" si="41"/>
        <v>0.69360418744790808</v>
      </c>
      <c r="Q171" s="269">
        <f t="shared" si="41"/>
        <v>0.69662692863408104</v>
      </c>
      <c r="R171" s="269">
        <f t="shared" si="41"/>
        <v>0.69616254120123355</v>
      </c>
      <c r="S171" s="269">
        <f t="shared" si="41"/>
        <v>0.69535436086166424</v>
      </c>
      <c r="T171" s="269">
        <f t="shared" si="41"/>
        <v>0.69134024064852262</v>
      </c>
      <c r="U171" s="269">
        <f t="shared" si="41"/>
        <v>0.68986311870595518</v>
      </c>
      <c r="V171" s="269">
        <f t="shared" si="41"/>
        <v>0.68972725935923906</v>
      </c>
      <c r="W171" s="269">
        <f t="shared" si="41"/>
        <v>0.68115280261075362</v>
      </c>
      <c r="X171" s="269">
        <f t="shared" si="41"/>
        <v>0.6719817426072191</v>
      </c>
      <c r="Y171" s="269">
        <f t="shared" si="41"/>
        <v>0.6735578086982329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0.63643835314319364</v>
      </c>
      <c r="C172" s="318">
        <f t="shared" si="42"/>
        <v>0.61749855388941166</v>
      </c>
      <c r="D172" s="318">
        <f t="shared" si="42"/>
        <v>0.62432367836393565</v>
      </c>
      <c r="E172" s="318">
        <f t="shared" si="42"/>
        <v>0.59847600031167258</v>
      </c>
      <c r="F172" s="318">
        <f t="shared" si="42"/>
        <v>0.60416653038806623</v>
      </c>
      <c r="G172" s="318">
        <f t="shared" si="42"/>
        <v>0.58589321366722047</v>
      </c>
      <c r="H172" s="318">
        <f t="shared" si="42"/>
        <v>0.59509862747933329</v>
      </c>
      <c r="I172" s="318">
        <f t="shared" si="42"/>
        <v>0.58605175946930432</v>
      </c>
      <c r="J172" s="318">
        <f t="shared" si="42"/>
        <v>0.58705905294173244</v>
      </c>
      <c r="K172" s="318">
        <f t="shared" si="42"/>
        <v>0.60214418884904886</v>
      </c>
      <c r="L172" s="318">
        <f t="shared" si="42"/>
        <v>0.60883801840893748</v>
      </c>
      <c r="M172" s="318">
        <f t="shared" si="42"/>
        <v>0.57452560413314924</v>
      </c>
      <c r="N172" s="318">
        <f t="shared" si="42"/>
        <v>0.59353388005761087</v>
      </c>
      <c r="O172" s="318">
        <f t="shared" si="42"/>
        <v>0.59706551441875899</v>
      </c>
      <c r="P172" s="318">
        <f t="shared" si="42"/>
        <v>0.58172679502532221</v>
      </c>
      <c r="Q172" s="318">
        <f t="shared" si="42"/>
        <v>0.58657893380968551</v>
      </c>
      <c r="R172" s="318">
        <f t="shared" si="42"/>
        <v>0.58610770789086486</v>
      </c>
      <c r="S172" s="318">
        <f t="shared" si="42"/>
        <v>0.58502340840817579</v>
      </c>
      <c r="T172" s="318">
        <f t="shared" si="42"/>
        <v>0.57912213916113287</v>
      </c>
      <c r="U172" s="318">
        <f t="shared" si="42"/>
        <v>0.5771248173282667</v>
      </c>
      <c r="V172" s="318">
        <f t="shared" si="42"/>
        <v>0.57730328287868349</v>
      </c>
      <c r="W172" s="318">
        <f t="shared" si="42"/>
        <v>0.56416020937623523</v>
      </c>
      <c r="X172" s="318">
        <f t="shared" si="42"/>
        <v>0.55162155674121782</v>
      </c>
      <c r="Y172" s="318">
        <f t="shared" si="42"/>
        <v>0.55583220409879064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9.258502918650563E-2</v>
      </c>
      <c r="C173" s="318">
        <f t="shared" si="43"/>
        <v>9.9450035205162796E-2</v>
      </c>
      <c r="D173" s="318">
        <f t="shared" si="43"/>
        <v>9.7015149744464568E-2</v>
      </c>
      <c r="E173" s="318">
        <f t="shared" si="43"/>
        <v>0.10641573031507924</v>
      </c>
      <c r="F173" s="318">
        <f t="shared" si="43"/>
        <v>0.10432858443643447</v>
      </c>
      <c r="G173" s="318">
        <f t="shared" si="43"/>
        <v>0.11091877086344279</v>
      </c>
      <c r="H173" s="318">
        <f t="shared" si="43"/>
        <v>0.10756443012492116</v>
      </c>
      <c r="I173" s="318">
        <f t="shared" si="43"/>
        <v>0.11082987681997522</v>
      </c>
      <c r="J173" s="318">
        <f t="shared" si="43"/>
        <v>0.11048299943167585</v>
      </c>
      <c r="K173" s="318">
        <f t="shared" si="43"/>
        <v>0.10498015216316059</v>
      </c>
      <c r="L173" s="318">
        <f t="shared" si="43"/>
        <v>0.10250636339073246</v>
      </c>
      <c r="M173" s="318">
        <f t="shared" si="43"/>
        <v>0.114683424901218</v>
      </c>
      <c r="N173" s="318">
        <f t="shared" si="43"/>
        <v>0.10774595489941809</v>
      </c>
      <c r="O173" s="318">
        <f t="shared" si="43"/>
        <v>0.10643740155445892</v>
      </c>
      <c r="P173" s="318">
        <f t="shared" si="43"/>
        <v>0.11187739242258588</v>
      </c>
      <c r="Q173" s="318">
        <f t="shared" si="43"/>
        <v>0.11004799482439552</v>
      </c>
      <c r="R173" s="318">
        <f t="shared" si="43"/>
        <v>0.11005483331036875</v>
      </c>
      <c r="S173" s="318">
        <f t="shared" si="43"/>
        <v>0.1103309524534883</v>
      </c>
      <c r="T173" s="318">
        <f t="shared" si="43"/>
        <v>0.11221810148738974</v>
      </c>
      <c r="U173" s="318">
        <f t="shared" si="43"/>
        <v>0.11273830137768842</v>
      </c>
      <c r="V173" s="318">
        <f t="shared" si="43"/>
        <v>0.11242397648055555</v>
      </c>
      <c r="W173" s="318">
        <f t="shared" si="43"/>
        <v>0.11699259323451824</v>
      </c>
      <c r="X173" s="318">
        <f t="shared" si="43"/>
        <v>0.12036018586600124</v>
      </c>
      <c r="Y173" s="318">
        <f t="shared" si="43"/>
        <v>0.1177256045994423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7.4217454979676439E-2</v>
      </c>
      <c r="C174" s="269">
        <f t="shared" si="44"/>
        <v>7.9720539869335458E-2</v>
      </c>
      <c r="D174" s="269">
        <f t="shared" si="44"/>
        <v>7.7768701611597144E-2</v>
      </c>
      <c r="E174" s="269">
        <f t="shared" si="44"/>
        <v>8.5304338543535446E-2</v>
      </c>
      <c r="F174" s="269">
        <f t="shared" si="44"/>
        <v>8.3631253200846856E-2</v>
      </c>
      <c r="G174" s="269">
        <f t="shared" si="44"/>
        <v>8.8914038860166605E-2</v>
      </c>
      <c r="H174" s="269">
        <f t="shared" si="44"/>
        <v>8.6225152385375523E-2</v>
      </c>
      <c r="I174" s="269">
        <f t="shared" si="44"/>
        <v>8.8842780150988718E-2</v>
      </c>
      <c r="J174" s="269">
        <f t="shared" si="44"/>
        <v>8.8564718382517366E-2</v>
      </c>
      <c r="K174" s="269">
        <f t="shared" si="44"/>
        <v>8.4153559008269527E-2</v>
      </c>
      <c r="L174" s="269">
        <f t="shared" si="44"/>
        <v>8.2170535311457099E-2</v>
      </c>
      <c r="M174" s="269">
        <f t="shared" si="44"/>
        <v>9.1931838217336984E-2</v>
      </c>
      <c r="N174" s="269">
        <f t="shared" si="44"/>
        <v>8.6370665184769768E-2</v>
      </c>
      <c r="O174" s="269">
        <f t="shared" si="44"/>
        <v>8.5321710512277563E-2</v>
      </c>
      <c r="P174" s="269">
        <f t="shared" si="44"/>
        <v>8.9682483316396375E-2</v>
      </c>
      <c r="Q174" s="269">
        <f t="shared" si="44"/>
        <v>8.821601260210718E-2</v>
      </c>
      <c r="R174" s="269">
        <f t="shared" si="44"/>
        <v>8.8221494428157327E-2</v>
      </c>
      <c r="S174" s="269">
        <f t="shared" si="44"/>
        <v>8.8442835397140762E-2</v>
      </c>
      <c r="T174" s="269">
        <f t="shared" si="44"/>
        <v>8.9955600470437713E-2</v>
      </c>
      <c r="U174" s="269">
        <f t="shared" si="44"/>
        <v>9.0372599981891066E-2</v>
      </c>
      <c r="V174" s="269">
        <f t="shared" si="44"/>
        <v>9.0120632745860282E-2</v>
      </c>
      <c r="W174" s="269">
        <f t="shared" si="44"/>
        <v>9.3782899866537039E-2</v>
      </c>
      <c r="X174" s="269">
        <f t="shared" si="44"/>
        <v>9.6482409244165512E-2</v>
      </c>
      <c r="Y174" s="269">
        <f t="shared" si="44"/>
        <v>9.4370492034016346E-2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7.7434372958766817E-2</v>
      </c>
      <c r="C175" s="269">
        <f t="shared" si="45"/>
        <v>7.7492175922002665E-2</v>
      </c>
      <c r="D175" s="269">
        <f t="shared" si="45"/>
        <v>7.7480917413709785E-2</v>
      </c>
      <c r="E175" s="269">
        <f t="shared" si="45"/>
        <v>7.7567589697552036E-2</v>
      </c>
      <c r="F175" s="269">
        <f t="shared" si="45"/>
        <v>7.7544199346744114E-2</v>
      </c>
      <c r="G175" s="269">
        <f t="shared" si="45"/>
        <v>7.7591805622563265E-2</v>
      </c>
      <c r="H175" s="269">
        <f t="shared" si="45"/>
        <v>7.755936414186225E-2</v>
      </c>
      <c r="I175" s="269">
        <f t="shared" si="45"/>
        <v>7.7583605146431742E-2</v>
      </c>
      <c r="J175" s="269">
        <f t="shared" si="45"/>
        <v>7.7585007384834162E-2</v>
      </c>
      <c r="K175" s="269">
        <f t="shared" si="45"/>
        <v>7.7530369677475508E-2</v>
      </c>
      <c r="L175" s="269">
        <f t="shared" si="45"/>
        <v>7.7498274181693125E-2</v>
      </c>
      <c r="M175" s="269">
        <f t="shared" si="45"/>
        <v>7.7539159069485497E-2</v>
      </c>
      <c r="N175" s="269">
        <f t="shared" si="45"/>
        <v>7.7469448605547525E-2</v>
      </c>
      <c r="O175" s="269">
        <f t="shared" si="45"/>
        <v>7.7451681914796899E-2</v>
      </c>
      <c r="P175" s="269">
        <f t="shared" si="45"/>
        <v>7.7469090637278248E-2</v>
      </c>
      <c r="Q175" s="269">
        <f t="shared" si="45"/>
        <v>7.743692996772332E-2</v>
      </c>
      <c r="R175" s="269">
        <f t="shared" si="45"/>
        <v>7.7398107997289481E-2</v>
      </c>
      <c r="S175" s="269">
        <f t="shared" si="45"/>
        <v>7.7372713087202519E-2</v>
      </c>
      <c r="T175" s="269">
        <f t="shared" si="45"/>
        <v>7.7328883097560558E-2</v>
      </c>
      <c r="U175" s="269">
        <f t="shared" si="45"/>
        <v>7.7284947494714568E-2</v>
      </c>
      <c r="V175" s="269">
        <f t="shared" si="45"/>
        <v>7.7223106319299253E-2</v>
      </c>
      <c r="W175" s="269">
        <f t="shared" si="45"/>
        <v>7.721526821411262E-2</v>
      </c>
      <c r="X175" s="269">
        <f t="shared" si="45"/>
        <v>7.6964477098496339E-2</v>
      </c>
      <c r="Y175" s="269">
        <f t="shared" si="45"/>
        <v>7.6679474772636272E-2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5.4700848709185304E-2</v>
      </c>
      <c r="C176" s="318">
        <f t="shared" si="46"/>
        <v>5.3073003547989668E-2</v>
      </c>
      <c r="D176" s="318">
        <f t="shared" si="46"/>
        <v>5.3659611975119287E-2</v>
      </c>
      <c r="E176" s="318">
        <f t="shared" si="46"/>
        <v>5.1438045786284546E-2</v>
      </c>
      <c r="F176" s="318">
        <f t="shared" si="46"/>
        <v>5.1927137657078605E-2</v>
      </c>
      <c r="G176" s="318">
        <f t="shared" si="46"/>
        <v>5.0356575593328928E-2</v>
      </c>
      <c r="H176" s="318">
        <f t="shared" si="46"/>
        <v>5.1147766045247733E-2</v>
      </c>
      <c r="I176" s="318">
        <f t="shared" si="46"/>
        <v>5.0370202348992588E-2</v>
      </c>
      <c r="J176" s="318">
        <f t="shared" si="46"/>
        <v>5.0456777596334164E-2</v>
      </c>
      <c r="K176" s="318">
        <f t="shared" si="46"/>
        <v>5.1753320667549653E-2</v>
      </c>
      <c r="L176" s="318">
        <f t="shared" si="46"/>
        <v>5.2328644508786132E-2</v>
      </c>
      <c r="M176" s="318">
        <f t="shared" si="46"/>
        <v>4.9379547910698957E-2</v>
      </c>
      <c r="N176" s="318">
        <f t="shared" si="46"/>
        <v>5.1013278531160951E-2</v>
      </c>
      <c r="O176" s="318">
        <f t="shared" si="46"/>
        <v>5.1316816801491819E-2</v>
      </c>
      <c r="P176" s="318">
        <f t="shared" si="46"/>
        <v>4.9998478639139969E-2</v>
      </c>
      <c r="Q176" s="318">
        <f t="shared" si="46"/>
        <v>5.0415512132248319E-2</v>
      </c>
      <c r="R176" s="318">
        <f t="shared" si="46"/>
        <v>5.0375011025478172E-2</v>
      </c>
      <c r="S176" s="318">
        <f t="shared" si="46"/>
        <v>5.0281817235906752E-2</v>
      </c>
      <c r="T176" s="318">
        <f t="shared" si="46"/>
        <v>4.9774612673704567E-2</v>
      </c>
      <c r="U176" s="318">
        <f t="shared" si="46"/>
        <v>4.9602946087516656E-2</v>
      </c>
      <c r="V176" s="318">
        <f t="shared" si="46"/>
        <v>4.9618284913382368E-2</v>
      </c>
      <c r="W176" s="318">
        <f t="shared" si="46"/>
        <v>4.8488658969753295E-2</v>
      </c>
      <c r="X176" s="318">
        <f t="shared" si="46"/>
        <v>4.7410982023639393E-2</v>
      </c>
      <c r="Y176" s="318">
        <f t="shared" si="46"/>
        <v>4.7772880364518461E-2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2.2733524249581513E-2</v>
      </c>
      <c r="C177" s="318">
        <f t="shared" si="47"/>
        <v>2.4419172374012994E-2</v>
      </c>
      <c r="D177" s="318">
        <f t="shared" si="47"/>
        <v>2.3821305438590502E-2</v>
      </c>
      <c r="E177" s="318">
        <f t="shared" si="47"/>
        <v>2.6129543911267501E-2</v>
      </c>
      <c r="F177" s="318">
        <f t="shared" si="47"/>
        <v>2.5617061689665505E-2</v>
      </c>
      <c r="G177" s="318">
        <f t="shared" si="47"/>
        <v>2.7235230029234322E-2</v>
      </c>
      <c r="H177" s="318">
        <f t="shared" si="47"/>
        <v>2.6411598096614516E-2</v>
      </c>
      <c r="I177" s="318">
        <f t="shared" si="47"/>
        <v>2.7213402797439164E-2</v>
      </c>
      <c r="J177" s="318">
        <f t="shared" si="47"/>
        <v>2.7128229788499998E-2</v>
      </c>
      <c r="K177" s="318">
        <f t="shared" si="47"/>
        <v>2.5777049009925848E-2</v>
      </c>
      <c r="L177" s="318">
        <f t="shared" si="47"/>
        <v>2.5169629672907E-2</v>
      </c>
      <c r="M177" s="318">
        <f t="shared" si="47"/>
        <v>2.8159611158786544E-2</v>
      </c>
      <c r="N177" s="318">
        <f t="shared" si="47"/>
        <v>2.6456170074386581E-2</v>
      </c>
      <c r="O177" s="318">
        <f t="shared" si="47"/>
        <v>2.6134865113305077E-2</v>
      </c>
      <c r="P177" s="318">
        <f t="shared" si="47"/>
        <v>2.7470611998138283E-2</v>
      </c>
      <c r="Q177" s="318">
        <f t="shared" si="47"/>
        <v>2.7021417835475001E-2</v>
      </c>
      <c r="R177" s="318">
        <f t="shared" si="47"/>
        <v>2.7023096971811308E-2</v>
      </c>
      <c r="S177" s="318">
        <f t="shared" si="47"/>
        <v>2.7090895851295767E-2</v>
      </c>
      <c r="T177" s="318">
        <f t="shared" si="47"/>
        <v>2.7554270423855984E-2</v>
      </c>
      <c r="U177" s="318">
        <f t="shared" si="47"/>
        <v>2.7682001407197912E-2</v>
      </c>
      <c r="V177" s="318">
        <f t="shared" si="47"/>
        <v>2.7604821405916892E-2</v>
      </c>
      <c r="W177" s="318">
        <f t="shared" si="47"/>
        <v>2.8726609244359318E-2</v>
      </c>
      <c r="X177" s="318">
        <f t="shared" si="47"/>
        <v>2.9553495074856936E-2</v>
      </c>
      <c r="Y177" s="318">
        <f t="shared" si="47"/>
        <v>2.8906594408117811E-2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6.8064383925805938E-2</v>
      </c>
      <c r="C178" s="319">
        <f t="shared" si="48"/>
        <v>7.3111230153672768E-2</v>
      </c>
      <c r="D178" s="319">
        <f t="shared" si="48"/>
        <v>7.1321210965165707E-2</v>
      </c>
      <c r="E178" s="319">
        <f t="shared" si="48"/>
        <v>7.8232098510439094E-2</v>
      </c>
      <c r="F178" s="319">
        <f t="shared" si="48"/>
        <v>7.6697721952571671E-2</v>
      </c>
      <c r="G178" s="319">
        <f t="shared" si="48"/>
        <v>8.1542533074323853E-2</v>
      </c>
      <c r="H178" s="319">
        <f t="shared" si="48"/>
        <v>7.9076571375647942E-2</v>
      </c>
      <c r="I178" s="319">
        <f t="shared" si="48"/>
        <v>8.1477182138471022E-2</v>
      </c>
      <c r="J178" s="319">
        <f t="shared" si="48"/>
        <v>8.1222173354223326E-2</v>
      </c>
      <c r="K178" s="319">
        <f t="shared" si="48"/>
        <v>7.7176725483652453E-2</v>
      </c>
      <c r="L178" s="319">
        <f t="shared" si="48"/>
        <v>7.535810631555008E-2</v>
      </c>
      <c r="M178" s="319">
        <f t="shared" si="48"/>
        <v>8.4310138809574955E-2</v>
      </c>
      <c r="N178" s="319">
        <f t="shared" si="48"/>
        <v>7.9210020293383004E-2</v>
      </c>
      <c r="O178" s="319">
        <f t="shared" si="48"/>
        <v>7.8248030239037619E-2</v>
      </c>
      <c r="P178" s="319">
        <f t="shared" si="48"/>
        <v>8.2247268887601296E-2</v>
      </c>
      <c r="Q178" s="319">
        <f t="shared" si="48"/>
        <v>8.090237736928306E-2</v>
      </c>
      <c r="R178" s="319">
        <f t="shared" si="48"/>
        <v>8.0907404719156431E-2</v>
      </c>
      <c r="S178" s="319">
        <f t="shared" si="48"/>
        <v>8.1110395197548937E-2</v>
      </c>
      <c r="T178" s="319">
        <f t="shared" si="48"/>
        <v>8.249774299553829E-2</v>
      </c>
      <c r="U178" s="319">
        <f t="shared" si="48"/>
        <v>8.2880170752623342E-2</v>
      </c>
      <c r="V178" s="319">
        <f t="shared" si="48"/>
        <v>8.2649093107955832E-2</v>
      </c>
      <c r="W178" s="319">
        <f t="shared" si="48"/>
        <v>8.6007736373328522E-2</v>
      </c>
      <c r="X178" s="319">
        <f t="shared" si="48"/>
        <v>8.8483440272640823E-2</v>
      </c>
      <c r="Y178" s="319">
        <f t="shared" si="48"/>
        <v>8.6546613634615147E-2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0.46853717701954845</v>
      </c>
      <c r="C183" s="320">
        <f>IF(C$5=0,0,C$5/NMM_fec!C$5)</f>
        <v>0.47091709805822557</v>
      </c>
      <c r="D183" s="320">
        <f>IF(D$5=0,0,D$5/NMM_fec!D$5)</f>
        <v>0.47195867404587466</v>
      </c>
      <c r="E183" s="320">
        <f>IF(E$5=0,0,E$5/NMM_fec!E$5)</f>
        <v>0.47448624753261115</v>
      </c>
      <c r="F183" s="320">
        <f>IF(F$5=0,0,F$5/NMM_fec!F$5)</f>
        <v>0.47209752183819881</v>
      </c>
      <c r="G183" s="320">
        <f>IF(G$5=0,0,G$5/NMM_fec!G$5)</f>
        <v>0.47161114069465671</v>
      </c>
      <c r="H183" s="320">
        <f>IF(H$5=0,0,H$5/NMM_fec!H$5)</f>
        <v>0.47753308138866885</v>
      </c>
      <c r="I183" s="320">
        <f>IF(I$5=0,0,I$5/NMM_fec!I$5)</f>
        <v>0.48594208976617209</v>
      </c>
      <c r="J183" s="320">
        <f>IF(J$5=0,0,J$5/NMM_fec!J$5)</f>
        <v>0.48399551373626043</v>
      </c>
      <c r="K183" s="320">
        <f>IF(K$5=0,0,K$5/NMM_fec!K$5)</f>
        <v>0.47991286986423665</v>
      </c>
      <c r="L183" s="320">
        <f>IF(L$5=0,0,L$5/NMM_fec!L$5)</f>
        <v>0.48116192089769372</v>
      </c>
      <c r="M183" s="320">
        <f>IF(M$5=0,0,M$5/NMM_fec!M$5)</f>
        <v>0.48174523744664499</v>
      </c>
      <c r="N183" s="320">
        <f>IF(N$5=0,0,N$5/NMM_fec!N$5)</f>
        <v>0.4797089960490144</v>
      </c>
      <c r="O183" s="320">
        <f>IF(O$5=0,0,O$5/NMM_fec!O$5)</f>
        <v>0.48040330591717623</v>
      </c>
      <c r="P183" s="320">
        <f>IF(P$5=0,0,P$5/NMM_fec!P$5)</f>
        <v>0.47975052954907405</v>
      </c>
      <c r="Q183" s="320">
        <f>IF(Q$5=0,0,Q$5/NMM_fec!Q$5)</f>
        <v>0.47890169011941158</v>
      </c>
      <c r="R183" s="320">
        <f>IF(R$5=0,0,R$5/NMM_fec!R$5)</f>
        <v>0.47825202998128963</v>
      </c>
      <c r="S183" s="320">
        <f>IF(S$5=0,0,S$5/NMM_fec!S$5)</f>
        <v>0.47882273661577696</v>
      </c>
      <c r="T183" s="320">
        <f>IF(T$5=0,0,T$5/NMM_fec!T$5)</f>
        <v>0.47695767429444147</v>
      </c>
      <c r="U183" s="320">
        <f>IF(U$5=0,0,U$5/NMM_fec!U$5)</f>
        <v>0.49927933096309995</v>
      </c>
      <c r="V183" s="320">
        <f>IF(V$5=0,0,V$5/NMM_fec!V$5)</f>
        <v>0.50005823158000784</v>
      </c>
      <c r="W183" s="320">
        <f>IF(W$5=0,0,W$5/NMM_fec!W$5)</f>
        <v>0.501177011095856</v>
      </c>
      <c r="X183" s="320">
        <f>IF(X$5=0,0,X$5/NMM_fec!X$5)</f>
        <v>0.50161856828377493</v>
      </c>
      <c r="Y183" s="320">
        <f>IF(Y$5=0,0,Y$5/NMM_fec!Y$5)</f>
        <v>0.51500752836259722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0.41346450441144694</v>
      </c>
      <c r="C184" s="273">
        <f>IF(C$6=0,0,C$6/NMM_fec!C$6)</f>
        <v>0.41346450441144683</v>
      </c>
      <c r="D184" s="273">
        <f>IF(D$6=0,0,D$6/NMM_fec!D$6)</f>
        <v>0.41346450441144705</v>
      </c>
      <c r="E184" s="273">
        <f>IF(E$6=0,0,E$6/NMM_fec!E$6)</f>
        <v>0.41346450441144694</v>
      </c>
      <c r="F184" s="273">
        <f>IF(F$6=0,0,F$6/NMM_fec!F$6)</f>
        <v>0.41346450441144694</v>
      </c>
      <c r="G184" s="273">
        <f>IF(G$6=0,0,G$6/NMM_fec!G$6)</f>
        <v>0.41346450441144694</v>
      </c>
      <c r="H184" s="273">
        <f>IF(H$6=0,0,H$6/NMM_fec!H$6)</f>
        <v>0.41691906292945519</v>
      </c>
      <c r="I184" s="273">
        <f>IF(I$6=0,0,I$6/NMM_fec!I$6)</f>
        <v>0.42650367837831621</v>
      </c>
      <c r="J184" s="273">
        <f>IF(J$6=0,0,J$6/NMM_fec!J$6)</f>
        <v>0.42650367837831626</v>
      </c>
      <c r="K184" s="273">
        <f>IF(K$6=0,0,K$6/NMM_fec!K$6)</f>
        <v>0.42650367837831643</v>
      </c>
      <c r="L184" s="273">
        <f>IF(L$6=0,0,L$6/NMM_fec!L$6)</f>
        <v>0.42650367837831632</v>
      </c>
      <c r="M184" s="273">
        <f>IF(M$6=0,0,M$6/NMM_fec!M$6)</f>
        <v>0.42650367837831626</v>
      </c>
      <c r="N184" s="273">
        <f>IF(N$6=0,0,N$6/NMM_fec!N$6)</f>
        <v>0.42650367837831626</v>
      </c>
      <c r="O184" s="273">
        <f>IF(O$6=0,0,O$6/NMM_fec!O$6)</f>
        <v>0.42650367837831615</v>
      </c>
      <c r="P184" s="273">
        <f>IF(P$6=0,0,P$6/NMM_fec!P$6)</f>
        <v>0.42650367837831643</v>
      </c>
      <c r="Q184" s="273">
        <f>IF(Q$6=0,0,Q$6/NMM_fec!Q$6)</f>
        <v>0.42650367837831632</v>
      </c>
      <c r="R184" s="273">
        <f>IF(R$6=0,0,R$6/NMM_fec!R$6)</f>
        <v>0.42650367837831632</v>
      </c>
      <c r="S184" s="273">
        <f>IF(S$6=0,0,S$6/NMM_fec!S$6)</f>
        <v>0.42650367837831632</v>
      </c>
      <c r="T184" s="273">
        <f>IF(T$6=0,0,T$6/NMM_fec!T$6)</f>
        <v>0.42650367837831632</v>
      </c>
      <c r="U184" s="273">
        <f>IF(U$6=0,0,U$6/NMM_fec!U$6)</f>
        <v>0.43885331054048465</v>
      </c>
      <c r="V184" s="273">
        <f>IF(V$6=0,0,V$6/NMM_fec!V$6)</f>
        <v>0.44664717439262841</v>
      </c>
      <c r="W184" s="273">
        <f>IF(W$6=0,0,W$6/NMM_fec!W$6)</f>
        <v>0.44664717439262835</v>
      </c>
      <c r="X184" s="273">
        <f>IF(X$6=0,0,X$6/NMM_fec!X$6)</f>
        <v>0.44664717439262835</v>
      </c>
      <c r="Y184" s="273">
        <f>IF(Y$6=0,0,Y$6/NMM_fec!Y$6)</f>
        <v>0.45698245695336548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0.1071048460888254</v>
      </c>
      <c r="C185" s="274">
        <f>IF(C$7=0,0,C$7/NMM_fec!C$7)</f>
        <v>0.10710484608882533</v>
      </c>
      <c r="D185" s="274">
        <f>IF(D$7=0,0,D$7/NMM_fec!D$7)</f>
        <v>0.10710484608882538</v>
      </c>
      <c r="E185" s="274">
        <f>IF(E$7=0,0,E$7/NMM_fec!E$7)</f>
        <v>0.10710484608882535</v>
      </c>
      <c r="F185" s="274">
        <f>IF(F$7=0,0,F$7/NMM_fec!F$7)</f>
        <v>0.1071048460888254</v>
      </c>
      <c r="G185" s="274">
        <f>IF(G$7=0,0,G$7/NMM_fec!G$7)</f>
        <v>0.10710484608882537</v>
      </c>
      <c r="H185" s="274">
        <f>IF(H$7=0,0,H$7/NMM_fec!H$7)</f>
        <v>0.10799972328971788</v>
      </c>
      <c r="I185" s="274">
        <f>IF(I$7=0,0,I$7/NMM_fec!I$7)</f>
        <v>0.11048254527689698</v>
      </c>
      <c r="J185" s="274">
        <f>IF(J$7=0,0,J$7/NMM_fec!J$7)</f>
        <v>0.11048254527689698</v>
      </c>
      <c r="K185" s="274">
        <f>IF(K$7=0,0,K$7/NMM_fec!K$7)</f>
        <v>0.11048254527689698</v>
      </c>
      <c r="L185" s="274">
        <f>IF(L$7=0,0,L$7/NMM_fec!L$7)</f>
        <v>0.11048254527689698</v>
      </c>
      <c r="M185" s="274">
        <f>IF(M$7=0,0,M$7/NMM_fec!M$7)</f>
        <v>0.11048254527689698</v>
      </c>
      <c r="N185" s="274">
        <f>IF(N$7=0,0,N$7/NMM_fec!N$7)</f>
        <v>0.11048254527689698</v>
      </c>
      <c r="O185" s="274">
        <f>IF(O$7=0,0,O$7/NMM_fec!O$7)</f>
        <v>0.11048254527689695</v>
      </c>
      <c r="P185" s="274">
        <f>IF(P$7=0,0,P$7/NMM_fec!P$7)</f>
        <v>0.11048254527689695</v>
      </c>
      <c r="Q185" s="274">
        <f>IF(Q$7=0,0,Q$7/NMM_fec!Q$7)</f>
        <v>0.11048254527689697</v>
      </c>
      <c r="R185" s="274">
        <f>IF(R$7=0,0,R$7/NMM_fec!R$7)</f>
        <v>0.11048254527689697</v>
      </c>
      <c r="S185" s="274">
        <f>IF(S$7=0,0,S$7/NMM_fec!S$7)</f>
        <v>0.11048254527689698</v>
      </c>
      <c r="T185" s="274">
        <f>IF(T$7=0,0,T$7/NMM_fec!T$7)</f>
        <v>0.11048254527689695</v>
      </c>
      <c r="U185" s="274">
        <f>IF(U$7=0,0,U$7/NMM_fec!U$7)</f>
        <v>0.1157005652454426</v>
      </c>
      <c r="V185" s="274">
        <f>IF(V$7=0,0,V$7/NMM_fec!V$7)</f>
        <v>0.11570056524544257</v>
      </c>
      <c r="W185" s="274">
        <f>IF(W$7=0,0,W$7/NMM_fec!W$7)</f>
        <v>0.11570056524544257</v>
      </c>
      <c r="X185" s="274">
        <f>IF(X$7=0,0,X$7/NMM_fec!X$7)</f>
        <v>0.1157005652454426</v>
      </c>
      <c r="Y185" s="274">
        <f>IF(Y$7=0,0,Y$7/NMM_fec!Y$7)</f>
        <v>0.11860704387553855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0.58710438985383084</v>
      </c>
      <c r="C186" s="274">
        <f>IF(C$8=0,0,C$8/NMM_fec!C$8)</f>
        <v>0.58710438985383073</v>
      </c>
      <c r="D186" s="274">
        <f>IF(D$8=0,0,D$8/NMM_fec!D$8)</f>
        <v>0.58710438985383084</v>
      </c>
      <c r="E186" s="274">
        <f>IF(E$8=0,0,E$8/NMM_fec!E$8)</f>
        <v>0.58710438985383062</v>
      </c>
      <c r="F186" s="274">
        <f>IF(F$8=0,0,F$8/NMM_fec!F$8)</f>
        <v>0.58710438985383062</v>
      </c>
      <c r="G186" s="274">
        <f>IF(G$8=0,0,G$8/NMM_fec!G$8)</f>
        <v>0.58710438985383073</v>
      </c>
      <c r="H186" s="274">
        <f>IF(H$8=0,0,H$8/NMM_fec!H$8)</f>
        <v>0.59200973589754169</v>
      </c>
      <c r="I186" s="274">
        <f>IF(I$8=0,0,I$8/NMM_fec!I$8)</f>
        <v>0.60561953733163909</v>
      </c>
      <c r="J186" s="274">
        <f>IF(J$8=0,0,J$8/NMM_fec!J$8)</f>
        <v>0.60561953733163898</v>
      </c>
      <c r="K186" s="274">
        <f>IF(K$8=0,0,K$8/NMM_fec!K$8)</f>
        <v>0.60561953733163898</v>
      </c>
      <c r="L186" s="274">
        <f>IF(L$8=0,0,L$8/NMM_fec!L$8)</f>
        <v>0.60561953733163898</v>
      </c>
      <c r="M186" s="274">
        <f>IF(M$8=0,0,M$8/NMM_fec!M$8)</f>
        <v>0.60561953733163909</v>
      </c>
      <c r="N186" s="274">
        <f>IF(N$8=0,0,N$8/NMM_fec!N$8)</f>
        <v>0.60561953733163909</v>
      </c>
      <c r="O186" s="274">
        <f>IF(O$8=0,0,O$8/NMM_fec!O$8)</f>
        <v>0.60561953733163887</v>
      </c>
      <c r="P186" s="274">
        <f>IF(P$8=0,0,P$8/NMM_fec!P$8)</f>
        <v>0.60561953733163898</v>
      </c>
      <c r="Q186" s="274">
        <f>IF(Q$8=0,0,Q$8/NMM_fec!Q$8)</f>
        <v>0.60561953733163898</v>
      </c>
      <c r="R186" s="274">
        <f>IF(R$8=0,0,R$8/NMM_fec!R$8)</f>
        <v>0.60561953733163909</v>
      </c>
      <c r="S186" s="274">
        <f>IF(S$8=0,0,S$8/NMM_fec!S$8)</f>
        <v>0.60561953733163909</v>
      </c>
      <c r="T186" s="274">
        <f>IF(T$8=0,0,T$8/NMM_fec!T$8)</f>
        <v>0.60561953733163898</v>
      </c>
      <c r="U186" s="274">
        <f>IF(U$8=0,0,U$8/NMM_fec!U$8)</f>
        <v>0.62167358551420826</v>
      </c>
      <c r="V186" s="274">
        <f>IF(V$8=0,0,V$8/NMM_fec!V$8)</f>
        <v>0.6342225608338381</v>
      </c>
      <c r="W186" s="274">
        <f>IF(W$8=0,0,W$8/NMM_fec!W$8)</f>
        <v>0.63422256083383821</v>
      </c>
      <c r="X186" s="274">
        <f>IF(X$8=0,0,X$8/NMM_fec!X$8)</f>
        <v>0.6342225608338381</v>
      </c>
      <c r="Y186" s="274">
        <f>IF(Y$8=0,0,Y$8/NMM_fec!Y$8)</f>
        <v>0.6474163066661871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0.40866822157383853</v>
      </c>
      <c r="C187" s="274">
        <f>IF(C$9=0,0,C$9/NMM_fec!C$9)</f>
        <v>0.40866822157383864</v>
      </c>
      <c r="D187" s="274">
        <f>IF(D$9=0,0,D$9/NMM_fec!D$9)</f>
        <v>0.40866822157383875</v>
      </c>
      <c r="E187" s="274">
        <f>IF(E$9=0,0,E$9/NMM_fec!E$9)</f>
        <v>0.40866822157383875</v>
      </c>
      <c r="F187" s="274">
        <f>IF(F$9=0,0,F$9/NMM_fec!F$9)</f>
        <v>0.40866822157383836</v>
      </c>
      <c r="G187" s="274">
        <f>IF(G$9=0,0,G$9/NMM_fec!G$9)</f>
        <v>0.40866822157383875</v>
      </c>
      <c r="H187" s="274">
        <f>IF(H$9=0,0,H$9/NMM_fec!H$9)</f>
        <v>0.41208270642275413</v>
      </c>
      <c r="I187" s="274">
        <f>IF(I$9=0,0,I$9/NMM_fec!I$9)</f>
        <v>0.42155613813977849</v>
      </c>
      <c r="J187" s="274">
        <f>IF(J$9=0,0,J$9/NMM_fec!J$9)</f>
        <v>0.42155613813977849</v>
      </c>
      <c r="K187" s="274">
        <f>IF(K$9=0,0,K$9/NMM_fec!K$9)</f>
        <v>0.42155613813977827</v>
      </c>
      <c r="L187" s="274">
        <f>IF(L$9=0,0,L$9/NMM_fec!L$9)</f>
        <v>0.42155613813977855</v>
      </c>
      <c r="M187" s="274">
        <f>IF(M$9=0,0,M$9/NMM_fec!M$9)</f>
        <v>0.42155613813977882</v>
      </c>
      <c r="N187" s="274">
        <f>IF(N$9=0,0,N$9/NMM_fec!N$9)</f>
        <v>0.42155613813977855</v>
      </c>
      <c r="O187" s="274">
        <f>IF(O$9=0,0,O$9/NMM_fec!O$9)</f>
        <v>0.42155613813977827</v>
      </c>
      <c r="P187" s="274">
        <f>IF(P$9=0,0,P$9/NMM_fec!P$9)</f>
        <v>0.42155613813977844</v>
      </c>
      <c r="Q187" s="274">
        <f>IF(Q$9=0,0,Q$9/NMM_fec!Q$9)</f>
        <v>0.42155613813977838</v>
      </c>
      <c r="R187" s="274">
        <f>IF(R$9=0,0,R$9/NMM_fec!R$9)</f>
        <v>0.42155613813977844</v>
      </c>
      <c r="S187" s="274">
        <f>IF(S$9=0,0,S$9/NMM_fec!S$9)</f>
        <v>0.42155613813977849</v>
      </c>
      <c r="T187" s="274">
        <f>IF(T$9=0,0,T$9/NMM_fec!T$9)</f>
        <v>0.42155613813977844</v>
      </c>
      <c r="U187" s="274">
        <f>IF(U$9=0,0,U$9/NMM_fec!U$9)</f>
        <v>0.44146596499218643</v>
      </c>
      <c r="V187" s="274">
        <f>IF(V$9=0,0,V$9/NMM_fec!V$9)</f>
        <v>0.4414659649921866</v>
      </c>
      <c r="W187" s="274">
        <f>IF(W$9=0,0,W$9/NMM_fec!W$9)</f>
        <v>0.44146596499218643</v>
      </c>
      <c r="X187" s="274">
        <f>IF(X$9=0,0,X$9/NMM_fec!X$9)</f>
        <v>0.44146596499218621</v>
      </c>
      <c r="Y187" s="274">
        <f>IF(Y$9=0,0,Y$9/NMM_fec!Y$9)</f>
        <v>0.452555896925039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0.6107674143418107</v>
      </c>
      <c r="C188" s="275">
        <f>IF(C$10=0,0,C$10/NMM_fec!C$10)</f>
        <v>0.61862668916821628</v>
      </c>
      <c r="D188" s="275">
        <f>IF(D$10=0,0,D$10/NMM_fec!D$10)</f>
        <v>0.61639660945969132</v>
      </c>
      <c r="E188" s="275">
        <f>IF(E$10=0,0,E$10/NMM_fec!E$10)</f>
        <v>0.62723473108149075</v>
      </c>
      <c r="F188" s="275">
        <f>IF(F$10=0,0,F$10/NMM_fec!F$10)</f>
        <v>0.62713961250399075</v>
      </c>
      <c r="G188" s="275">
        <f>IF(G$10=0,0,G$10/NMM_fec!G$10)</f>
        <v>0.63565340648989976</v>
      </c>
      <c r="H188" s="275">
        <f>IF(H$10=0,0,H$10/NMM_fec!H$10)</f>
        <v>0.63943291351409115</v>
      </c>
      <c r="I188" s="275">
        <f>IF(I$10=0,0,I$10/NMM_fec!I$10)</f>
        <v>0.65387462520318518</v>
      </c>
      <c r="J188" s="275">
        <f>IF(J$10=0,0,J$10/NMM_fec!J$10)</f>
        <v>0.6539867758899337</v>
      </c>
      <c r="K188" s="275">
        <f>IF(K$10=0,0,K$10/NMM_fec!K$10)</f>
        <v>0.65318689812450215</v>
      </c>
      <c r="L188" s="275">
        <f>IF(L$10=0,0,L$10/NMM_fec!L$10)</f>
        <v>0.65457305792214793</v>
      </c>
      <c r="M188" s="275">
        <f>IF(M$10=0,0,M$10/NMM_fec!M$10)</f>
        <v>0.67497568894382631</v>
      </c>
      <c r="N188" s="275">
        <f>IF(N$10=0,0,N$10/NMM_fec!N$10)</f>
        <v>0.67362485031629471</v>
      </c>
      <c r="O188" s="275">
        <f>IF(O$10=0,0,O$10/NMM_fec!O$10)</f>
        <v>0.6778050009434774</v>
      </c>
      <c r="P188" s="275">
        <f>IF(P$10=0,0,P$10/NMM_fec!P$10)</f>
        <v>0.68849328161354006</v>
      </c>
      <c r="Q188" s="275">
        <f>IF(Q$10=0,0,Q$10/NMM_fec!Q$10)</f>
        <v>0.69196279554089735</v>
      </c>
      <c r="R188" s="275">
        <f>IF(R$10=0,0,R$10/NMM_fec!R$10)</f>
        <v>0.69971575892381155</v>
      </c>
      <c r="S188" s="275">
        <f>IF(S$10=0,0,S$10/NMM_fec!S$10)</f>
        <v>0.70410207623576104</v>
      </c>
      <c r="T188" s="275">
        <f>IF(T$10=0,0,T$10/NMM_fec!T$10)</f>
        <v>0.71562119431183502</v>
      </c>
      <c r="U188" s="275">
        <f>IF(U$10=0,0,U$10/NMM_fec!U$10)</f>
        <v>0.75805334597052054</v>
      </c>
      <c r="V188" s="275">
        <f>IF(V$10=0,0,V$10/NMM_fec!V$10)</f>
        <v>0.76872785995173165</v>
      </c>
      <c r="W188" s="275">
        <f>IF(W$10=0,0,W$10/NMM_fec!W$10)</f>
        <v>0.77719598567403314</v>
      </c>
      <c r="X188" s="275">
        <f>IF(X$10=0,0,X$10/NMM_fec!X$10)</f>
        <v>0.80957262064052693</v>
      </c>
      <c r="Y188" s="275">
        <f>IF(Y$10=0,0,Y$10/NMM_fec!Y$10)</f>
        <v>0.85043920734485667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0.57741803523650603</v>
      </c>
      <c r="C189" s="276">
        <f>IF(C$16=0,0,C$16/NMM_fec!C$16)</f>
        <v>0.57741803523650603</v>
      </c>
      <c r="D189" s="276">
        <f>IF(D$16=0,0,D$16/NMM_fec!D$16)</f>
        <v>0.57741803523650592</v>
      </c>
      <c r="E189" s="276">
        <f>IF(E$16=0,0,E$16/NMM_fec!E$16)</f>
        <v>0.57741803523650603</v>
      </c>
      <c r="F189" s="276">
        <f>IF(F$16=0,0,F$16/NMM_fec!F$16)</f>
        <v>0.5774180352365057</v>
      </c>
      <c r="G189" s="276">
        <f>IF(G$16=0,0,G$16/NMM_fec!G$16)</f>
        <v>0.57741803523650581</v>
      </c>
      <c r="H189" s="276">
        <f>IF(H$16=0,0,H$16/NMM_fec!H$16)</f>
        <v>0.58224245032122368</v>
      </c>
      <c r="I189" s="276">
        <f>IF(I$16=0,0,I$16/NMM_fec!I$16)</f>
        <v>0.59562771014868265</v>
      </c>
      <c r="J189" s="276">
        <f>IF(J$16=0,0,J$16/NMM_fec!J$16)</f>
        <v>0.59562771014868277</v>
      </c>
      <c r="K189" s="276">
        <f>IF(K$16=0,0,K$16/NMM_fec!K$16)</f>
        <v>0.59562771014868288</v>
      </c>
      <c r="L189" s="276">
        <f>IF(L$16=0,0,L$16/NMM_fec!L$16)</f>
        <v>0.59562771014868288</v>
      </c>
      <c r="M189" s="276">
        <f>IF(M$16=0,0,M$16/NMM_fec!M$16)</f>
        <v>0.59562771014868265</v>
      </c>
      <c r="N189" s="276">
        <f>IF(N$16=0,0,N$16/NMM_fec!N$16)</f>
        <v>0.59562771014868288</v>
      </c>
      <c r="O189" s="276">
        <f>IF(O$16=0,0,O$16/NMM_fec!O$16)</f>
        <v>0.59562771014868299</v>
      </c>
      <c r="P189" s="276">
        <f>IF(P$16=0,0,P$16/NMM_fec!P$16)</f>
        <v>0.59562771014868265</v>
      </c>
      <c r="Q189" s="276">
        <f>IF(Q$16=0,0,Q$16/NMM_fec!Q$16)</f>
        <v>0.5956277101486831</v>
      </c>
      <c r="R189" s="276">
        <f>IF(R$16=0,0,R$16/NMM_fec!R$16)</f>
        <v>0.59562771014868254</v>
      </c>
      <c r="S189" s="276">
        <f>IF(S$16=0,0,S$16/NMM_fec!S$16)</f>
        <v>0.59562771014868288</v>
      </c>
      <c r="T189" s="276">
        <f>IF(T$16=0,0,T$16/NMM_fec!T$16)</f>
        <v>0.59562771014868254</v>
      </c>
      <c r="U189" s="276">
        <f>IF(U$16=0,0,U$16/NMM_fec!U$16)</f>
        <v>0.61301493913381433</v>
      </c>
      <c r="V189" s="276">
        <f>IF(V$16=0,0,V$16/NMM_fec!V$16)</f>
        <v>0.62375882604201727</v>
      </c>
      <c r="W189" s="276">
        <f>IF(W$16=0,0,W$16/NMM_fec!W$16)</f>
        <v>0.62375882604201738</v>
      </c>
      <c r="X189" s="276">
        <f>IF(X$16=0,0,X$16/NMM_fec!X$16)</f>
        <v>0.62375882604201716</v>
      </c>
      <c r="Y189" s="276">
        <f>IF(Y$16=0,0,Y$16/NMM_fec!Y$16)</f>
        <v>0.63833294343781555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0.38710811551850927</v>
      </c>
      <c r="C190" s="276">
        <f>IF(C$17=0,0,C$17/NMM_fec!C$17)</f>
        <v>0.38627983501576169</v>
      </c>
      <c r="D190" s="276">
        <f>IF(D$17=0,0,D$17/NMM_fec!D$17)</f>
        <v>0.38910005678035037</v>
      </c>
      <c r="E190" s="276">
        <f>IF(E$17=0,0,E$17/NMM_fec!E$17)</f>
        <v>0.39188779452959782</v>
      </c>
      <c r="F190" s="276">
        <f>IF(F$17=0,0,F$17/NMM_fec!F$17)</f>
        <v>0.38823745492651646</v>
      </c>
      <c r="G190" s="276">
        <f>IF(G$17=0,0,G$17/NMM_fec!G$17)</f>
        <v>0.38693239415816605</v>
      </c>
      <c r="H190" s="276">
        <f>IF(H$17=0,0,H$17/NMM_fec!H$17)</f>
        <v>0.39020476923200886</v>
      </c>
      <c r="I190" s="276">
        <f>IF(I$17=0,0,I$17/NMM_fec!I$17)</f>
        <v>0.39653879911446444</v>
      </c>
      <c r="J190" s="276">
        <f>IF(J$17=0,0,J$17/NMM_fec!J$17)</f>
        <v>0.39711881443203267</v>
      </c>
      <c r="K190" s="276">
        <f>IF(K$17=0,0,K$17/NMM_fec!K$17)</f>
        <v>0.39189730439183085</v>
      </c>
      <c r="L190" s="276">
        <f>IF(L$17=0,0,L$17/NMM_fec!L$17)</f>
        <v>0.39357029407534028</v>
      </c>
      <c r="M190" s="276">
        <f>IF(M$17=0,0,M$17/NMM_fec!M$17)</f>
        <v>0.39096351761264891</v>
      </c>
      <c r="N190" s="276">
        <f>IF(N$17=0,0,N$17/NMM_fec!N$17)</f>
        <v>0.38890251162515721</v>
      </c>
      <c r="O190" s="276">
        <f>IF(O$17=0,0,O$17/NMM_fec!O$17)</f>
        <v>0.39156859737764943</v>
      </c>
      <c r="P190" s="276">
        <f>IF(P$17=0,0,P$17/NMM_fec!P$17)</f>
        <v>0.38934724282366895</v>
      </c>
      <c r="Q190" s="276">
        <f>IF(Q$17=0,0,Q$17/NMM_fec!Q$17)</f>
        <v>0.38855221423566028</v>
      </c>
      <c r="R190" s="276">
        <f>IF(R$17=0,0,R$17/NMM_fec!R$17)</f>
        <v>0.38705473096411092</v>
      </c>
      <c r="S190" s="276">
        <f>IF(S$17=0,0,S$17/NMM_fec!S$17)</f>
        <v>0.38720382563984096</v>
      </c>
      <c r="T190" s="276">
        <f>IF(T$17=0,0,T$17/NMM_fec!T$17)</f>
        <v>0.38305151842399887</v>
      </c>
      <c r="U190" s="276">
        <f>IF(U$17=0,0,U$17/NMM_fec!U$17)</f>
        <v>0.40207528750638249</v>
      </c>
      <c r="V190" s="276">
        <f>IF(V$17=0,0,V$17/NMM_fec!V$17)</f>
        <v>0.402336132463191</v>
      </c>
      <c r="W190" s="276">
        <f>IF(W$17=0,0,W$17/NMM_fec!W$17)</f>
        <v>0.40264908789914133</v>
      </c>
      <c r="X190" s="276">
        <f>IF(X$17=0,0,X$17/NMM_fec!X$17)</f>
        <v>0.40062464382913177</v>
      </c>
      <c r="Y190" s="276">
        <f>IF(Y$17=0,0,Y$17/NMM_fec!Y$17)</f>
        <v>0.4127200211507539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0.55120652938280856</v>
      </c>
      <c r="C191" s="276">
        <f>IF(C$25=0,0,C$25/NMM_fec!C$25)</f>
        <v>0.55252703610533938</v>
      </c>
      <c r="D191" s="276">
        <f>IF(D$25=0,0,D$25/NMM_fec!D$25)</f>
        <v>0.55252194511580277</v>
      </c>
      <c r="E191" s="276">
        <f>IF(E$25=0,0,E$25/NMM_fec!E$25)</f>
        <v>0.55131971793620249</v>
      </c>
      <c r="F191" s="276">
        <f>IF(F$25=0,0,F$25/NMM_fec!F$25)</f>
        <v>0.55132571609370573</v>
      </c>
      <c r="G191" s="276">
        <f>IF(G$25=0,0,G$25/NMM_fec!G$25)</f>
        <v>0.55157053637738285</v>
      </c>
      <c r="H191" s="276">
        <f>IF(H$25=0,0,H$25/NMM_fec!H$25)</f>
        <v>0.55690675613327922</v>
      </c>
      <c r="I191" s="276">
        <f>IF(I$25=0,0,I$25/NMM_fec!I$25)</f>
        <v>0.57046066160285658</v>
      </c>
      <c r="J191" s="276">
        <f>IF(J$25=0,0,J$25/NMM_fec!J$25)</f>
        <v>0.57071119536145665</v>
      </c>
      <c r="K191" s="276">
        <f>IF(K$25=0,0,K$25/NMM_fec!K$25)</f>
        <v>0.57043990901279995</v>
      </c>
      <c r="L191" s="276">
        <f>IF(L$25=0,0,L$25/NMM_fec!L$25)</f>
        <v>0.57051883745199317</v>
      </c>
      <c r="M191" s="276">
        <f>IF(M$25=0,0,M$25/NMM_fec!M$25)</f>
        <v>0.57219265756720616</v>
      </c>
      <c r="N191" s="276">
        <f>IF(N$25=0,0,N$25/NMM_fec!N$25)</f>
        <v>0.57276161886783539</v>
      </c>
      <c r="O191" s="276">
        <f>IF(O$25=0,0,O$25/NMM_fec!O$25)</f>
        <v>0.57170839165292164</v>
      </c>
      <c r="P191" s="276">
        <f>IF(P$25=0,0,P$25/NMM_fec!P$25)</f>
        <v>0.57196386386488185</v>
      </c>
      <c r="Q191" s="276">
        <f>IF(Q$25=0,0,Q$25/NMM_fec!Q$25)</f>
        <v>0.57180875402491893</v>
      </c>
      <c r="R191" s="276">
        <f>IF(R$25=0,0,R$25/NMM_fec!R$25)</f>
        <v>0.57223707538508439</v>
      </c>
      <c r="S191" s="276">
        <f>IF(S$25=0,0,S$25/NMM_fec!S$25)</f>
        <v>0.57273112198198073</v>
      </c>
      <c r="T191" s="276">
        <f>IF(T$25=0,0,T$25/NMM_fec!T$25)</f>
        <v>0.57284338319378802</v>
      </c>
      <c r="U191" s="276">
        <f>IF(U$25=0,0,U$25/NMM_fec!U$25)</f>
        <v>0.60016817124115773</v>
      </c>
      <c r="V191" s="276">
        <f>IF(V$25=0,0,V$25/NMM_fec!V$25)</f>
        <v>0.5993554395384455</v>
      </c>
      <c r="W191" s="276">
        <f>IF(W$25=0,0,W$25/NMM_fec!W$25)</f>
        <v>0.59949613397611545</v>
      </c>
      <c r="X191" s="276">
        <f>IF(X$25=0,0,X$25/NMM_fec!X$25)</f>
        <v>0.60015810511026424</v>
      </c>
      <c r="Y191" s="276">
        <f>IF(Y$25=0,0,Y$25/NMM_fec!Y$25)</f>
        <v>0.61446323087869281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0.61623121607551801</v>
      </c>
      <c r="C192" s="277">
        <f>IF(C$33=0,0,C$33/NMM_fec!C$33)</f>
        <v>0.62108670694946611</v>
      </c>
      <c r="D192" s="277">
        <f>IF(D$33=0,0,D$33/NMM_fec!D$33)</f>
        <v>0.62084922881394944</v>
      </c>
      <c r="E192" s="277">
        <f>IF(E$33=0,0,E$33/NMM_fec!E$33)</f>
        <v>0.6207649557288113</v>
      </c>
      <c r="F192" s="277">
        <f>IF(F$33=0,0,F$33/NMM_fec!F$33)</f>
        <v>0.62031247162834147</v>
      </c>
      <c r="G192" s="277">
        <f>IF(G$33=0,0,G$33/NMM_fec!G$33)</f>
        <v>0.61701372892497863</v>
      </c>
      <c r="H192" s="277">
        <f>IF(H$33=0,0,H$33/NMM_fec!H$33)</f>
        <v>0.62882118981558055</v>
      </c>
      <c r="I192" s="277">
        <f>IF(I$33=0,0,I$33/NMM_fec!I$33)</f>
        <v>0.6363305565036651</v>
      </c>
      <c r="J192" s="277">
        <f>IF(J$33=0,0,J$33/NMM_fec!J$33)</f>
        <v>0.62630845665790014</v>
      </c>
      <c r="K192" s="277">
        <f>IF(K$33=0,0,K$33/NMM_fec!K$33)</f>
        <v>0.62633326567277658</v>
      </c>
      <c r="L192" s="277">
        <f>IF(L$33=0,0,L$33/NMM_fec!L$33)</f>
        <v>0.63019183261867617</v>
      </c>
      <c r="M192" s="277">
        <f>IF(M$33=0,0,M$33/NMM_fec!M$33)</f>
        <v>0.6262348610338575</v>
      </c>
      <c r="N192" s="277">
        <f>IF(N$33=0,0,N$33/NMM_fec!N$33)</f>
        <v>0.62623222677357238</v>
      </c>
      <c r="O192" s="277">
        <f>IF(O$33=0,0,O$33/NMM_fec!O$33)</f>
        <v>0.62482156225536001</v>
      </c>
      <c r="P192" s="277">
        <f>IF(P$33=0,0,P$33/NMM_fec!P$33)</f>
        <v>0.62261568410121004</v>
      </c>
      <c r="Q192" s="277">
        <f>IF(Q$33=0,0,Q$33/NMM_fec!Q$33)</f>
        <v>0.62211709464865173</v>
      </c>
      <c r="R192" s="277">
        <f>IF(R$33=0,0,R$33/NMM_fec!R$33)</f>
        <v>0.62186068230053804</v>
      </c>
      <c r="S192" s="277">
        <f>IF(S$33=0,0,S$33/NMM_fec!S$33)</f>
        <v>0.62321693827778479</v>
      </c>
      <c r="T192" s="277">
        <f>IF(T$33=0,0,T$33/NMM_fec!T$33)</f>
        <v>0.62320543039834253</v>
      </c>
      <c r="U192" s="277">
        <f>IF(U$33=0,0,U$33/NMM_fec!U$33)</f>
        <v>0.64342557006359813</v>
      </c>
      <c r="V192" s="277">
        <f>IF(V$33=0,0,V$33/NMM_fec!V$33)</f>
        <v>0.65114914345922037</v>
      </c>
      <c r="W192" s="277">
        <f>IF(W$33=0,0,W$33/NMM_fec!W$33)</f>
        <v>0.65153085105021691</v>
      </c>
      <c r="X192" s="277">
        <f>IF(X$33=0,0,X$33/NMM_fec!X$33)</f>
        <v>0.65328411035767764</v>
      </c>
      <c r="Y192" s="277">
        <f>IF(Y$33=0,0,Y$33/NMM_fec!Y$33)</f>
        <v>0.66892764399115545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0.41878629402445522</v>
      </c>
      <c r="C194" s="320">
        <f>IF(C$48=0,0,C$48/NMM_fec!C$48)</f>
        <v>0.42163149740691919</v>
      </c>
      <c r="D194" s="320">
        <f>IF(D$48=0,0,D$48/NMM_fec!D$48)</f>
        <v>0.42183645310640283</v>
      </c>
      <c r="E194" s="320">
        <f>IF(E$48=0,0,E$48/NMM_fec!E$48)</f>
        <v>0.42271515954169603</v>
      </c>
      <c r="F194" s="320">
        <f>IF(F$48=0,0,F$48/NMM_fec!F$48)</f>
        <v>0.42258934065209397</v>
      </c>
      <c r="G194" s="320">
        <f>IF(G$48=0,0,G$48/NMM_fec!G$48)</f>
        <v>0.42332748479953142</v>
      </c>
      <c r="H194" s="320">
        <f>IF(H$48=0,0,H$48/NMM_fec!H$48)</f>
        <v>0.42386895402621638</v>
      </c>
      <c r="I194" s="320">
        <f>IF(I$48=0,0,I$48/NMM_fec!I$48)</f>
        <v>0.42330249715480778</v>
      </c>
      <c r="J194" s="320">
        <f>IF(J$48=0,0,J$48/NMM_fec!J$48)</f>
        <v>0.42310343255834387</v>
      </c>
      <c r="K194" s="320">
        <f>IF(K$48=0,0,K$48/NMM_fec!K$48)</f>
        <v>0.4229684566883426</v>
      </c>
      <c r="L194" s="320">
        <f>IF(L$48=0,0,L$48/NMM_fec!L$48)</f>
        <v>0.42310535927226545</v>
      </c>
      <c r="M194" s="320">
        <f>IF(M$48=0,0,M$48/NMM_fec!M$48)</f>
        <v>0.4239268763397101</v>
      </c>
      <c r="N194" s="320">
        <f>IF(N$48=0,0,N$48/NMM_fec!N$48)</f>
        <v>0.42384933236095657</v>
      </c>
      <c r="O194" s="320">
        <f>IF(O$48=0,0,O$48/NMM_fec!O$48)</f>
        <v>0.4239431845642912</v>
      </c>
      <c r="P194" s="320">
        <f>IF(P$48=0,0,P$48/NMM_fec!P$48)</f>
        <v>0.42464428039745433</v>
      </c>
      <c r="Q194" s="320">
        <f>IF(Q$48=0,0,Q$48/NMM_fec!Q$48)</f>
        <v>0.4247581869080907</v>
      </c>
      <c r="R194" s="320">
        <f>IF(R$48=0,0,R$48/NMM_fec!R$48)</f>
        <v>0.45196997203735712</v>
      </c>
      <c r="S194" s="320">
        <f>IF(S$48=0,0,S$48/NMM_fec!S$48)</f>
        <v>0.45259340277107807</v>
      </c>
      <c r="T194" s="320">
        <f>IF(T$48=0,0,T$48/NMM_fec!T$48)</f>
        <v>0.45292913564962511</v>
      </c>
      <c r="U194" s="320">
        <f>IF(U$48=0,0,U$48/NMM_fec!U$48)</f>
        <v>0.46662462093274742</v>
      </c>
      <c r="V194" s="320">
        <f>IF(V$48=0,0,V$48/NMM_fec!V$48)</f>
        <v>0.46678106659544377</v>
      </c>
      <c r="W194" s="320">
        <f>IF(W$48=0,0,W$48/NMM_fec!W$48)</f>
        <v>0.46721999557791211</v>
      </c>
      <c r="X194" s="320">
        <f>IF(X$48=0,0,X$48/NMM_fec!X$48)</f>
        <v>0.46857906418318013</v>
      </c>
      <c r="Y194" s="320">
        <f>IF(Y$48=0,0,Y$48/NMM_fec!Y$48)</f>
        <v>0.4852299291331133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0.37178017516952788</v>
      </c>
      <c r="C195" s="273">
        <f>IF(C$49=0,0,C$49/NMM_fec!C$49)</f>
        <v>0.37277691645190808</v>
      </c>
      <c r="D195" s="273">
        <f>IF(D$49=0,0,D$49/NMM_fec!D$49)</f>
        <v>0.37277691645190814</v>
      </c>
      <c r="E195" s="273">
        <f>IF(E$49=0,0,E$49/NMM_fec!E$49)</f>
        <v>0.37277691645190808</v>
      </c>
      <c r="F195" s="273">
        <f>IF(F$49=0,0,F$49/NMM_fec!F$49)</f>
        <v>0.37277691645190802</v>
      </c>
      <c r="G195" s="273">
        <f>IF(G$49=0,0,G$49/NMM_fec!G$49)</f>
        <v>0.37277691645190802</v>
      </c>
      <c r="H195" s="273">
        <f>IF(H$49=0,0,H$49/NMM_fec!H$49)</f>
        <v>0.37277691645190808</v>
      </c>
      <c r="I195" s="273">
        <f>IF(I$49=0,0,I$49/NMM_fec!I$49)</f>
        <v>0.37277691645190802</v>
      </c>
      <c r="J195" s="273">
        <f>IF(J$49=0,0,J$49/NMM_fec!J$49)</f>
        <v>0.37277691645190802</v>
      </c>
      <c r="K195" s="273">
        <f>IF(K$49=0,0,K$49/NMM_fec!K$49)</f>
        <v>0.37277691645190819</v>
      </c>
      <c r="L195" s="273">
        <f>IF(L$49=0,0,L$49/NMM_fec!L$49)</f>
        <v>0.37277691645190814</v>
      </c>
      <c r="M195" s="273">
        <f>IF(M$49=0,0,M$49/NMM_fec!M$49)</f>
        <v>0.37277691645190786</v>
      </c>
      <c r="N195" s="273">
        <f>IF(N$49=0,0,N$49/NMM_fec!N$49)</f>
        <v>0.37277691645190802</v>
      </c>
      <c r="O195" s="273">
        <f>IF(O$49=0,0,O$49/NMM_fec!O$49)</f>
        <v>0.3727769164519078</v>
      </c>
      <c r="P195" s="273">
        <f>IF(P$49=0,0,P$49/NMM_fec!P$49)</f>
        <v>0.37277691645190819</v>
      </c>
      <c r="Q195" s="273">
        <f>IF(Q$49=0,0,Q$49/NMM_fec!Q$49)</f>
        <v>0.37277691645190802</v>
      </c>
      <c r="R195" s="273">
        <f>IF(R$49=0,0,R$49/NMM_fec!R$49)</f>
        <v>0.39049922480671706</v>
      </c>
      <c r="S195" s="273">
        <f>IF(S$49=0,0,S$49/NMM_fec!S$49)</f>
        <v>0.39686905187217303</v>
      </c>
      <c r="T195" s="273">
        <f>IF(T$49=0,0,T$49/NMM_fec!T$49)</f>
        <v>0.3968690518721732</v>
      </c>
      <c r="U195" s="273">
        <f>IF(U$49=0,0,U$49/NMM_fec!U$49)</f>
        <v>0.40866037405775435</v>
      </c>
      <c r="V195" s="273">
        <f>IF(V$49=0,0,V$49/NMM_fec!V$49)</f>
        <v>0.40866037405775435</v>
      </c>
      <c r="W195" s="273">
        <f>IF(W$49=0,0,W$49/NMM_fec!W$49)</f>
        <v>0.40866037405775429</v>
      </c>
      <c r="X195" s="273">
        <f>IF(X$49=0,0,X$49/NMM_fec!X$49)</f>
        <v>0.40866037405775446</v>
      </c>
      <c r="Y195" s="273">
        <f>IF(Y$49=0,0,Y$49/NMM_fec!Y$49)</f>
        <v>0.4227344732852738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9.6510050486628279E-2</v>
      </c>
      <c r="C196" s="274">
        <f>IF(C$50=0,0,C$50/NMM_fec!C$50)</f>
        <v>9.6768793577060058E-2</v>
      </c>
      <c r="D196" s="274">
        <f>IF(D$50=0,0,D$50/NMM_fec!D$50)</f>
        <v>9.6768793577060058E-2</v>
      </c>
      <c r="E196" s="274">
        <f>IF(E$50=0,0,E$50/NMM_fec!E$50)</f>
        <v>9.6768793577060072E-2</v>
      </c>
      <c r="F196" s="274">
        <f>IF(F$50=0,0,F$50/NMM_fec!F$50)</f>
        <v>9.6768793577060044E-2</v>
      </c>
      <c r="G196" s="274">
        <f>IF(G$50=0,0,G$50/NMM_fec!G$50)</f>
        <v>9.6768793577060044E-2</v>
      </c>
      <c r="H196" s="274">
        <f>IF(H$50=0,0,H$50/NMM_fec!H$50)</f>
        <v>9.6768793577060072E-2</v>
      </c>
      <c r="I196" s="274">
        <f>IF(I$50=0,0,I$50/NMM_fec!I$50)</f>
        <v>9.6768793577060058E-2</v>
      </c>
      <c r="J196" s="274">
        <f>IF(J$50=0,0,J$50/NMM_fec!J$50)</f>
        <v>9.676879357706003E-2</v>
      </c>
      <c r="K196" s="274">
        <f>IF(K$50=0,0,K$50/NMM_fec!K$50)</f>
        <v>9.6768793577060044E-2</v>
      </c>
      <c r="L196" s="274">
        <f>IF(L$50=0,0,L$50/NMM_fec!L$50)</f>
        <v>9.6768793577060044E-2</v>
      </c>
      <c r="M196" s="274">
        <f>IF(M$50=0,0,M$50/NMM_fec!M$50)</f>
        <v>9.6768793577060044E-2</v>
      </c>
      <c r="N196" s="274">
        <f>IF(N$50=0,0,N$50/NMM_fec!N$50)</f>
        <v>9.6768793577060044E-2</v>
      </c>
      <c r="O196" s="274">
        <f>IF(O$50=0,0,O$50/NMM_fec!O$50)</f>
        <v>9.6768793577060044E-2</v>
      </c>
      <c r="P196" s="274">
        <f>IF(P$50=0,0,P$50/NMM_fec!P$50)</f>
        <v>9.6768793577060058E-2</v>
      </c>
      <c r="Q196" s="274">
        <f>IF(Q$50=0,0,Q$50/NMM_fec!Q$50)</f>
        <v>9.6768793577060044E-2</v>
      </c>
      <c r="R196" s="274">
        <f>IF(R$50=0,0,R$50/NMM_fec!R$50)</f>
        <v>0.10302284734601166</v>
      </c>
      <c r="S196" s="274">
        <f>IF(S$50=0,0,S$50/NMM_fec!S$50)</f>
        <v>0.10302284734601166</v>
      </c>
      <c r="T196" s="274">
        <f>IF(T$50=0,0,T$50/NMM_fec!T$50)</f>
        <v>0.10302284734601165</v>
      </c>
      <c r="U196" s="274">
        <f>IF(U$50=0,0,U$50/NMM_fec!U$50)</f>
        <v>0.10608374508999609</v>
      </c>
      <c r="V196" s="274">
        <f>IF(V$50=0,0,V$50/NMM_fec!V$50)</f>
        <v>0.10608374508999614</v>
      </c>
      <c r="W196" s="274">
        <f>IF(W$50=0,0,W$50/NMM_fec!W$50)</f>
        <v>0.10608374508999611</v>
      </c>
      <c r="X196" s="274">
        <f>IF(X$50=0,0,X$50/NMM_fec!X$50)</f>
        <v>0.1060837450899961</v>
      </c>
      <c r="Y196" s="274">
        <f>IF(Y$50=0,0,Y$50/NMM_fec!Y$50)</f>
        <v>0.10973722668401158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0.52709346489632203</v>
      </c>
      <c r="C197" s="274">
        <f>IF(C$51=0,0,C$51/NMM_fec!C$51)</f>
        <v>0.52850660053728371</v>
      </c>
      <c r="D197" s="274">
        <f>IF(D$51=0,0,D$51/NMM_fec!D$51)</f>
        <v>0.52850660053728371</v>
      </c>
      <c r="E197" s="274">
        <f>IF(E$51=0,0,E$51/NMM_fec!E$51)</f>
        <v>0.52850660053728382</v>
      </c>
      <c r="F197" s="274">
        <f>IF(F$51=0,0,F$51/NMM_fec!F$51)</f>
        <v>0.52850660053728393</v>
      </c>
      <c r="G197" s="274">
        <f>IF(G$51=0,0,G$51/NMM_fec!G$51)</f>
        <v>0.5285066005372836</v>
      </c>
      <c r="H197" s="274">
        <f>IF(H$51=0,0,H$51/NMM_fec!H$51)</f>
        <v>0.52850660053728382</v>
      </c>
      <c r="I197" s="274">
        <f>IF(I$51=0,0,I$51/NMM_fec!I$51)</f>
        <v>0.52850660053728371</v>
      </c>
      <c r="J197" s="274">
        <f>IF(J$51=0,0,J$51/NMM_fec!J$51)</f>
        <v>0.52850660053728371</v>
      </c>
      <c r="K197" s="274">
        <f>IF(K$51=0,0,K$51/NMM_fec!K$51)</f>
        <v>0.5285066005372836</v>
      </c>
      <c r="L197" s="274">
        <f>IF(L$51=0,0,L$51/NMM_fec!L$51)</f>
        <v>0.5285066005372836</v>
      </c>
      <c r="M197" s="274">
        <f>IF(M$51=0,0,M$51/NMM_fec!M$51)</f>
        <v>0.52850660053728371</v>
      </c>
      <c r="N197" s="274">
        <f>IF(N$51=0,0,N$51/NMM_fec!N$51)</f>
        <v>0.52850660053728371</v>
      </c>
      <c r="O197" s="274">
        <f>IF(O$51=0,0,O$51/NMM_fec!O$51)</f>
        <v>0.52850660053728371</v>
      </c>
      <c r="P197" s="274">
        <f>IF(P$51=0,0,P$51/NMM_fec!P$51)</f>
        <v>0.52850660053728382</v>
      </c>
      <c r="Q197" s="274">
        <f>IF(Q$51=0,0,Q$51/NMM_fec!Q$51)</f>
        <v>0.52850660053728382</v>
      </c>
      <c r="R197" s="274">
        <f>IF(R$51=0,0,R$51/NMM_fec!R$51)</f>
        <v>0.55227194239928845</v>
      </c>
      <c r="S197" s="274">
        <f>IF(S$51=0,0,S$51/NMM_fec!S$51)</f>
        <v>0.56266336301023812</v>
      </c>
      <c r="T197" s="274">
        <f>IF(T$51=0,0,T$51/NMM_fec!T$51)</f>
        <v>0.56266336301023834</v>
      </c>
      <c r="U197" s="274">
        <f>IF(U$51=0,0,U$51/NMM_fec!U$51)</f>
        <v>0.5793805773255869</v>
      </c>
      <c r="V197" s="274">
        <f>IF(V$51=0,0,V$51/NMM_fec!V$51)</f>
        <v>0.5793805773255869</v>
      </c>
      <c r="W197" s="274">
        <f>IF(W$51=0,0,W$51/NMM_fec!W$51)</f>
        <v>0.57938057732558679</v>
      </c>
      <c r="X197" s="274">
        <f>IF(X$51=0,0,X$51/NMM_fec!X$51)</f>
        <v>0.57938057732558701</v>
      </c>
      <c r="Y197" s="274">
        <f>IF(Y$51=0,0,Y$51/NMM_fec!Y$51)</f>
        <v>0.59805852150876115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0.3682278221943362</v>
      </c>
      <c r="C198" s="274">
        <f>IF(C$52=0,0,C$52/NMM_fec!C$52)</f>
        <v>0.36921503963145419</v>
      </c>
      <c r="D198" s="274">
        <f>IF(D$52=0,0,D$52/NMM_fec!D$52)</f>
        <v>0.36921503963145391</v>
      </c>
      <c r="E198" s="274">
        <f>IF(E$52=0,0,E$52/NMM_fec!E$52)</f>
        <v>0.36921503963145402</v>
      </c>
      <c r="F198" s="274">
        <f>IF(F$52=0,0,F$52/NMM_fec!F$52)</f>
        <v>0.36921503963145391</v>
      </c>
      <c r="G198" s="274">
        <f>IF(G$52=0,0,G$52/NMM_fec!G$52)</f>
        <v>0.36921503963145391</v>
      </c>
      <c r="H198" s="274">
        <f>IF(H$52=0,0,H$52/NMM_fec!H$52)</f>
        <v>0.36921503963145408</v>
      </c>
      <c r="I198" s="274">
        <f>IF(I$52=0,0,I$52/NMM_fec!I$52)</f>
        <v>0.36921503963145413</v>
      </c>
      <c r="J198" s="274">
        <f>IF(J$52=0,0,J$52/NMM_fec!J$52)</f>
        <v>0.36921503963145375</v>
      </c>
      <c r="K198" s="274">
        <f>IF(K$52=0,0,K$52/NMM_fec!K$52)</f>
        <v>0.36921503963145397</v>
      </c>
      <c r="L198" s="274">
        <f>IF(L$52=0,0,L$52/NMM_fec!L$52)</f>
        <v>0.36921503963145413</v>
      </c>
      <c r="M198" s="274">
        <f>IF(M$52=0,0,M$52/NMM_fec!M$52)</f>
        <v>0.36921503963145413</v>
      </c>
      <c r="N198" s="274">
        <f>IF(N$52=0,0,N$52/NMM_fec!N$52)</f>
        <v>0.36921503963145375</v>
      </c>
      <c r="O198" s="274">
        <f>IF(O$52=0,0,O$52/NMM_fec!O$52)</f>
        <v>0.36921503963145408</v>
      </c>
      <c r="P198" s="274">
        <f>IF(P$52=0,0,P$52/NMM_fec!P$52)</f>
        <v>0.36921503963145402</v>
      </c>
      <c r="Q198" s="274">
        <f>IF(Q$52=0,0,Q$52/NMM_fec!Q$52)</f>
        <v>0.36921503963145391</v>
      </c>
      <c r="R198" s="274">
        <f>IF(R$52=0,0,R$52/NMM_fec!R$52)</f>
        <v>0.39307697512537848</v>
      </c>
      <c r="S198" s="274">
        <f>IF(S$52=0,0,S$52/NMM_fec!S$52)</f>
        <v>0.39307697512537865</v>
      </c>
      <c r="T198" s="274">
        <f>IF(T$52=0,0,T$52/NMM_fec!T$52)</f>
        <v>0.39307697512537887</v>
      </c>
      <c r="U198" s="274">
        <f>IF(U$52=0,0,U$52/NMM_fec!U$52)</f>
        <v>0.4047556314367553</v>
      </c>
      <c r="V198" s="274">
        <f>IF(V$52=0,0,V$52/NMM_fec!V$52)</f>
        <v>0.40475563143675547</v>
      </c>
      <c r="W198" s="274">
        <f>IF(W$52=0,0,W$52/NMM_fec!W$52)</f>
        <v>0.40475563143675541</v>
      </c>
      <c r="X198" s="274">
        <f>IF(X$52=0,0,X$52/NMM_fec!X$52)</f>
        <v>0.40475563143675541</v>
      </c>
      <c r="Y198" s="274">
        <f>IF(Y$52=0,0,Y$52/NMM_fec!Y$52)</f>
        <v>0.41869525289595055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0.54843931178113836</v>
      </c>
      <c r="C199" s="275">
        <f>IF(C$53=0,0,C$53/NMM_fec!C$53)</f>
        <v>0.55698584100020199</v>
      </c>
      <c r="D199" s="275">
        <f>IF(D$53=0,0,D$53/NMM_fec!D$53)</f>
        <v>0.55497796962365298</v>
      </c>
      <c r="E199" s="275">
        <f>IF(E$53=0,0,E$53/NMM_fec!E$53)</f>
        <v>0.56473616530463322</v>
      </c>
      <c r="F199" s="275">
        <f>IF(F$53=0,0,F$53/NMM_fec!F$53)</f>
        <v>0.56465052447824915</v>
      </c>
      <c r="G199" s="275">
        <f>IF(G$53=0,0,G$53/NMM_fec!G$53)</f>
        <v>0.57231599185360627</v>
      </c>
      <c r="H199" s="275">
        <f>IF(H$53=0,0,H$53/NMM_fec!H$53)</f>
        <v>0.57094854190317956</v>
      </c>
      <c r="I199" s="275">
        <f>IF(I$53=0,0,I$53/NMM_fec!I$53)</f>
        <v>0.57072308195388499</v>
      </c>
      <c r="J199" s="275">
        <f>IF(J$53=0,0,J$53/NMM_fec!J$53)</f>
        <v>0.57082097072814986</v>
      </c>
      <c r="K199" s="275">
        <f>IF(K$53=0,0,K$53/NMM_fec!K$53)</f>
        <v>0.57012281134731824</v>
      </c>
      <c r="L199" s="275">
        <f>IF(L$53=0,0,L$53/NMM_fec!L$53)</f>
        <v>0.57133269679217291</v>
      </c>
      <c r="M199" s="275">
        <f>IF(M$53=0,0,M$53/NMM_fec!M$53)</f>
        <v>0.58914077804787468</v>
      </c>
      <c r="N199" s="275">
        <f>IF(N$53=0,0,N$53/NMM_fec!N$53)</f>
        <v>0.58796172207137554</v>
      </c>
      <c r="O199" s="275">
        <f>IF(O$53=0,0,O$53/NMM_fec!O$53)</f>
        <v>0.59161029376543006</v>
      </c>
      <c r="P199" s="275">
        <f>IF(P$53=0,0,P$53/NMM_fec!P$53)</f>
        <v>0.60093937345392701</v>
      </c>
      <c r="Q199" s="275">
        <f>IF(Q$53=0,0,Q$53/NMM_fec!Q$53)</f>
        <v>0.60396767827748254</v>
      </c>
      <c r="R199" s="275">
        <f>IF(R$53=0,0,R$53/NMM_fec!R$53)</f>
        <v>0.65020578671708595</v>
      </c>
      <c r="S199" s="275">
        <f>IF(S$53=0,0,S$53/NMM_fec!S$53)</f>
        <v>0.65428174021996743</v>
      </c>
      <c r="T199" s="275">
        <f>IF(T$53=0,0,T$53/NMM_fec!T$53)</f>
        <v>0.66498579702506289</v>
      </c>
      <c r="U199" s="275">
        <f>IF(U$53=0,0,U$53/NMM_fec!U$53)</f>
        <v>0.69263180321973272</v>
      </c>
      <c r="V199" s="275">
        <f>IF(V$53=0,0,V$53/NMM_fec!V$53)</f>
        <v>0.70238508497305685</v>
      </c>
      <c r="W199" s="275">
        <f>IF(W$53=0,0,W$53/NMM_fec!W$53)</f>
        <v>0.71012239425360602</v>
      </c>
      <c r="X199" s="275">
        <f>IF(X$53=0,0,X$53/NMM_fec!X$53)</f>
        <v>0.7397048598917193</v>
      </c>
      <c r="Y199" s="275">
        <f>IF(Y$53=0,0,Y$53/NMM_fec!Y$53)</f>
        <v>0.78410833405658698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0.44765601174927622</v>
      </c>
      <c r="C200" s="276">
        <f>IF(C$59=0,0,C$59/NMM_fec!C$59)</f>
        <v>0.44885617587048765</v>
      </c>
      <c r="D200" s="276">
        <f>IF(D$59=0,0,D$59/NMM_fec!D$59)</f>
        <v>0.44885617587048793</v>
      </c>
      <c r="E200" s="276">
        <f>IF(E$59=0,0,E$59/NMM_fec!E$59)</f>
        <v>0.44885617587048776</v>
      </c>
      <c r="F200" s="276">
        <f>IF(F$59=0,0,F$59/NMM_fec!F$59)</f>
        <v>0.44885617587048782</v>
      </c>
      <c r="G200" s="276">
        <f>IF(G$59=0,0,G$59/NMM_fec!G$59)</f>
        <v>0.44885617587048787</v>
      </c>
      <c r="H200" s="276">
        <f>IF(H$59=0,0,H$59/NMM_fec!H$59)</f>
        <v>0.44885617587048787</v>
      </c>
      <c r="I200" s="276">
        <f>IF(I$59=0,0,I$59/NMM_fec!I$59)</f>
        <v>0.44885617587048771</v>
      </c>
      <c r="J200" s="276">
        <f>IF(J$59=0,0,J$59/NMM_fec!J$59)</f>
        <v>0.44885617587048759</v>
      </c>
      <c r="K200" s="276">
        <f>IF(K$59=0,0,K$59/NMM_fec!K$59)</f>
        <v>0.44885617587048771</v>
      </c>
      <c r="L200" s="276">
        <f>IF(L$59=0,0,L$59/NMM_fec!L$59)</f>
        <v>0.44885617587048776</v>
      </c>
      <c r="M200" s="276">
        <f>IF(M$59=0,0,M$59/NMM_fec!M$59)</f>
        <v>0.44885617587048782</v>
      </c>
      <c r="N200" s="276">
        <f>IF(N$59=0,0,N$59/NMM_fec!N$59)</f>
        <v>0.44885617587048771</v>
      </c>
      <c r="O200" s="276">
        <f>IF(O$59=0,0,O$59/NMM_fec!O$59)</f>
        <v>0.44885617587048782</v>
      </c>
      <c r="P200" s="276">
        <f>IF(P$59=0,0,P$59/NMM_fec!P$59)</f>
        <v>0.44885617587048765</v>
      </c>
      <c r="Q200" s="276">
        <f>IF(Q$59=0,0,Q$59/NMM_fec!Q$59)</f>
        <v>0.44885617587048776</v>
      </c>
      <c r="R200" s="276">
        <f>IF(R$59=0,0,R$59/NMM_fec!R$59)</f>
        <v>0.47066055828343928</v>
      </c>
      <c r="S200" s="276">
        <f>IF(S$59=0,0,S$59/NMM_fec!S$59)</f>
        <v>0.4778652247038247</v>
      </c>
      <c r="T200" s="276">
        <f>IF(T$59=0,0,T$59/NMM_fec!T$59)</f>
        <v>0.47786522470382448</v>
      </c>
      <c r="U200" s="276">
        <f>IF(U$59=0,0,U$59/NMM_fec!U$59)</f>
        <v>0.49206301311586453</v>
      </c>
      <c r="V200" s="276">
        <f>IF(V$59=0,0,V$59/NMM_fec!V$59)</f>
        <v>0.49206301311586442</v>
      </c>
      <c r="W200" s="276">
        <f>IF(W$59=0,0,W$59/NMM_fec!W$59)</f>
        <v>0.49206301311586431</v>
      </c>
      <c r="X200" s="276">
        <f>IF(X$59=0,0,X$59/NMM_fec!X$59)</f>
        <v>0.49206301311586459</v>
      </c>
      <c r="Y200" s="276">
        <f>IF(Y$59=0,0,Y$59/NMM_fec!Y$59)</f>
        <v>0.509009465750898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0.34096511634735488</v>
      </c>
      <c r="C201" s="276">
        <f>IF(C$60=0,0,C$60/NMM_fec!C$60)</f>
        <v>0.34887386271217757</v>
      </c>
      <c r="D201" s="276">
        <f>IF(D$60=0,0,D$60/NMM_fec!D$60)</f>
        <v>0.34959889934779986</v>
      </c>
      <c r="E201" s="276">
        <f>IF(E$60=0,0,E$60/NMM_fec!E$60)</f>
        <v>0.35226793750357804</v>
      </c>
      <c r="F201" s="276">
        <f>IF(F$60=0,0,F$60/NMM_fec!F$60)</f>
        <v>0.35186959181175559</v>
      </c>
      <c r="G201" s="276">
        <f>IF(G$60=0,0,G$60/NMM_fec!G$60)</f>
        <v>0.34891731214547017</v>
      </c>
      <c r="H201" s="276">
        <f>IF(H$60=0,0,H$60/NMM_fec!H$60)</f>
        <v>0.35816844100661321</v>
      </c>
      <c r="I201" s="276">
        <f>IF(I$60=0,0,I$60/NMM_fec!I$60)</f>
        <v>0.34819001291853091</v>
      </c>
      <c r="J201" s="276">
        <f>IF(J$60=0,0,J$60/NMM_fec!J$60)</f>
        <v>0.33811495441350786</v>
      </c>
      <c r="K201" s="276">
        <f>IF(K$60=0,0,K$60/NMM_fec!K$60)</f>
        <v>0.33803371608714039</v>
      </c>
      <c r="L201" s="276">
        <f>IF(L$60=0,0,L$60/NMM_fec!L$60)</f>
        <v>0.34161122287763723</v>
      </c>
      <c r="M201" s="276">
        <f>IF(M$60=0,0,M$60/NMM_fec!M$60)</f>
        <v>0.3355607680051701</v>
      </c>
      <c r="N201" s="276">
        <f>IF(N$60=0,0,N$60/NMM_fec!N$60)</f>
        <v>0.33625932232429512</v>
      </c>
      <c r="O201" s="276">
        <f>IF(O$60=0,0,O$60/NMM_fec!O$60)</f>
        <v>0.33746430704931302</v>
      </c>
      <c r="P201" s="276">
        <f>IF(P$60=0,0,P$60/NMM_fec!P$60)</f>
        <v>0.33572128071401036</v>
      </c>
      <c r="Q201" s="276">
        <f>IF(Q$60=0,0,Q$60/NMM_fec!Q$60)</f>
        <v>0.33627420555687326</v>
      </c>
      <c r="R201" s="276">
        <f>IF(R$60=0,0,R$60/NMM_fec!R$60)</f>
        <v>0.35704422593291807</v>
      </c>
      <c r="S201" s="276">
        <f>IF(S$60=0,0,S$60/NMM_fec!S$60)</f>
        <v>0.35777233547473103</v>
      </c>
      <c r="T201" s="276">
        <f>IF(T$60=0,0,T$60/NMM_fec!T$60)</f>
        <v>0.35761885316411407</v>
      </c>
      <c r="U201" s="276">
        <f>IF(U$60=0,0,U$60/NMM_fec!U$60)</f>
        <v>0.36844295479485178</v>
      </c>
      <c r="V201" s="276">
        <f>IF(V$60=0,0,V$60/NMM_fec!V$60)</f>
        <v>0.36838006436790954</v>
      </c>
      <c r="W201" s="276">
        <f>IF(W$60=0,0,W$60/NMM_fec!W$60)</f>
        <v>0.36778834267033078</v>
      </c>
      <c r="X201" s="276">
        <f>IF(X$60=0,0,X$60/NMM_fec!X$60)</f>
        <v>0.36889164112615669</v>
      </c>
      <c r="Y201" s="276">
        <f>IF(Y$60=0,0,Y$60/NMM_fec!Y$60)</f>
        <v>0.38369517015789323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0.44905622653620042</v>
      </c>
      <c r="C202" s="276">
        <f>IF(C$79=0,0,C$79/NMM_fec!C$79)</f>
        <v>0.45148112806017621</v>
      </c>
      <c r="D202" s="276">
        <f>IF(D$79=0,0,D$79/NMM_fec!D$79)</f>
        <v>0.45141360399741887</v>
      </c>
      <c r="E202" s="276">
        <f>IF(E$79=0,0,E$79/NMM_fec!E$79)</f>
        <v>0.45083321110284069</v>
      </c>
      <c r="F202" s="276">
        <f>IF(F$79=0,0,F$79/NMM_fec!F$79)</f>
        <v>0.45073441056451774</v>
      </c>
      <c r="G202" s="276">
        <f>IF(G$79=0,0,G$79/NMM_fec!G$79)</f>
        <v>0.45113975451573179</v>
      </c>
      <c r="H202" s="276">
        <f>IF(H$79=0,0,H$79/NMM_fec!H$79)</f>
        <v>0.45156350359194752</v>
      </c>
      <c r="I202" s="276">
        <f>IF(I$79=0,0,I$79/NMM_fec!I$79)</f>
        <v>0.45221342308251344</v>
      </c>
      <c r="J202" s="276">
        <f>IF(J$79=0,0,J$79/NMM_fec!J$79)</f>
        <v>0.45238812872052631</v>
      </c>
      <c r="K202" s="276">
        <f>IF(K$79=0,0,K$79/NMM_fec!K$79)</f>
        <v>0.45194793990373555</v>
      </c>
      <c r="L202" s="276">
        <f>IF(L$79=0,0,L$79/NMM_fec!L$79)</f>
        <v>0.4519370413743804</v>
      </c>
      <c r="M202" s="276">
        <f>IF(M$79=0,0,M$79/NMM_fec!M$79)</f>
        <v>0.45356873409235676</v>
      </c>
      <c r="N202" s="276">
        <f>IF(N$79=0,0,N$79/NMM_fec!N$79)</f>
        <v>0.45372363225205781</v>
      </c>
      <c r="O202" s="276">
        <f>IF(O$79=0,0,O$79/NMM_fec!O$79)</f>
        <v>0.45292738901460988</v>
      </c>
      <c r="P202" s="276">
        <f>IF(P$79=0,0,P$79/NMM_fec!P$79)</f>
        <v>0.45327614508092984</v>
      </c>
      <c r="Q202" s="276">
        <f>IF(Q$79=0,0,Q$79/NMM_fec!Q$79)</f>
        <v>0.45309037677344394</v>
      </c>
      <c r="R202" s="276">
        <f>IF(R$79=0,0,R$79/NMM_fec!R$79)</f>
        <v>0.48270087860757299</v>
      </c>
      <c r="S202" s="276">
        <f>IF(S$79=0,0,S$79/NMM_fec!S$79)</f>
        <v>0.48310454244337625</v>
      </c>
      <c r="T202" s="276">
        <f>IF(T$79=0,0,T$79/NMM_fec!T$79)</f>
        <v>0.48321764386287169</v>
      </c>
      <c r="U202" s="276">
        <f>IF(U$79=0,0,U$79/NMM_fec!U$79)</f>
        <v>0.49783708299346635</v>
      </c>
      <c r="V202" s="276">
        <f>IF(V$79=0,0,V$79/NMM_fec!V$79)</f>
        <v>0.49720644277392118</v>
      </c>
      <c r="W202" s="276">
        <f>IF(W$79=0,0,W$79/NMM_fec!W$79)</f>
        <v>0.49749065354439781</v>
      </c>
      <c r="X202" s="276">
        <f>IF(X$79=0,0,X$79/NMM_fec!X$79)</f>
        <v>0.49810362278934661</v>
      </c>
      <c r="Y202" s="276">
        <f>IF(Y$79=0,0,Y$79/NMM_fec!Y$79)</f>
        <v>0.51458499528289359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0.36405763878175451</v>
      </c>
      <c r="C203" s="277">
        <f>IF(C$89=0,0,C$89/NMM_fec!C$89)</f>
        <v>0.36779268819919553</v>
      </c>
      <c r="D203" s="277">
        <f>IF(D$89=0,0,D$89/NMM_fec!D$89)</f>
        <v>0.36840942118708875</v>
      </c>
      <c r="E203" s="277">
        <f>IF(E$89=0,0,E$89/NMM_fec!E$89)</f>
        <v>0.37381064279378862</v>
      </c>
      <c r="F203" s="277">
        <f>IF(F$89=0,0,F$89/NMM_fec!F$89)</f>
        <v>0.37283621973778414</v>
      </c>
      <c r="G203" s="277">
        <f>IF(G$89=0,0,G$89/NMM_fec!G$89)</f>
        <v>0.37566263683564416</v>
      </c>
      <c r="H203" s="277">
        <f>IF(H$89=0,0,H$89/NMM_fec!H$89)</f>
        <v>0.37436113187092956</v>
      </c>
      <c r="I203" s="277">
        <f>IF(I$89=0,0,I$89/NMM_fec!I$89)</f>
        <v>0.37353559719094281</v>
      </c>
      <c r="J203" s="277">
        <f>IF(J$89=0,0,J$89/NMM_fec!J$89)</f>
        <v>0.37435800743551961</v>
      </c>
      <c r="K203" s="277">
        <f>IF(K$89=0,0,K$89/NMM_fec!K$89)</f>
        <v>0.37260708356425587</v>
      </c>
      <c r="L203" s="277">
        <f>IF(L$89=0,0,L$89/NMM_fec!L$89)</f>
        <v>0.37204626261904539</v>
      </c>
      <c r="M203" s="277">
        <f>IF(M$89=0,0,M$89/NMM_fec!M$89)</f>
        <v>0.37399881249610933</v>
      </c>
      <c r="N203" s="277">
        <f>IF(N$89=0,0,N$89/NMM_fec!N$89)</f>
        <v>0.37144983414194538</v>
      </c>
      <c r="O203" s="277">
        <f>IF(O$89=0,0,O$89/NMM_fec!O$89)</f>
        <v>0.37332048576557525</v>
      </c>
      <c r="P203" s="277">
        <f>IF(P$89=0,0,P$89/NMM_fec!P$89)</f>
        <v>0.37546193632209851</v>
      </c>
      <c r="Q203" s="277">
        <f>IF(Q$89=0,0,Q$89/NMM_fec!Q$89)</f>
        <v>0.37547289745242529</v>
      </c>
      <c r="R203" s="277">
        <f>IF(R$89=0,0,R$89/NMM_fec!R$89)</f>
        <v>0.39973988846260738</v>
      </c>
      <c r="S203" s="277">
        <f>IF(S$89=0,0,S$89/NMM_fec!S$89)</f>
        <v>0.39889427629888219</v>
      </c>
      <c r="T203" s="277">
        <f>IF(T$89=0,0,T$89/NMM_fec!T$89)</f>
        <v>0.39889513417612132</v>
      </c>
      <c r="U203" s="277">
        <f>IF(U$89=0,0,U$89/NMM_fec!U$89)</f>
        <v>0.411267335156841</v>
      </c>
      <c r="V203" s="277">
        <f>IF(V$89=0,0,V$89/NMM_fec!V$89)</f>
        <v>0.41251282922333526</v>
      </c>
      <c r="W203" s="277">
        <f>IF(W$89=0,0,W$89/NMM_fec!W$89)</f>
        <v>0.41384411901824747</v>
      </c>
      <c r="X203" s="277">
        <f>IF(X$89=0,0,X$89/NMM_fec!X$89)</f>
        <v>0.41446240771242171</v>
      </c>
      <c r="Y203" s="277">
        <f>IF(Y$89=0,0,Y$89/NMM_fec!Y$89)</f>
        <v>0.42901244175255859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0.37545884545474917</v>
      </c>
      <c r="C205" s="320">
        <f>IF(C$99=0,0,C$99/NMM_fec!C$99)</f>
        <v>0.37821007183042482</v>
      </c>
      <c r="D205" s="320">
        <f>IF(D$99=0,0,D$99/NMM_fec!D$99)</f>
        <v>0.38110846303978441</v>
      </c>
      <c r="E205" s="320">
        <f>IF(E$99=0,0,E$99/NMM_fec!E$99)</f>
        <v>0.38758881290419372</v>
      </c>
      <c r="F205" s="320">
        <f>IF(F$99=0,0,F$99/NMM_fec!F$99)</f>
        <v>0.39097080308840337</v>
      </c>
      <c r="G205" s="320">
        <f>IF(G$99=0,0,G$99/NMM_fec!G$99)</f>
        <v>0.39493571855065629</v>
      </c>
      <c r="H205" s="320">
        <f>IF(H$99=0,0,H$99/NMM_fec!H$99)</f>
        <v>0.39753493838633086</v>
      </c>
      <c r="I205" s="320">
        <f>IF(I$99=0,0,I$99/NMM_fec!I$99)</f>
        <v>0.39604091979511458</v>
      </c>
      <c r="J205" s="320">
        <f>IF(J$99=0,0,J$99/NMM_fec!J$99)</f>
        <v>0.39715102385899753</v>
      </c>
      <c r="K205" s="320">
        <f>IF(K$99=0,0,K$99/NMM_fec!K$99)</f>
        <v>0.39561207315407232</v>
      </c>
      <c r="L205" s="320">
        <f>IF(L$99=0,0,L$99/NMM_fec!L$99)</f>
        <v>0.39524467585668238</v>
      </c>
      <c r="M205" s="320">
        <f>IF(M$99=0,0,M$99/NMM_fec!M$99)</f>
        <v>0.39636409063845279</v>
      </c>
      <c r="N205" s="320">
        <f>IF(N$99=0,0,N$99/NMM_fec!N$99)</f>
        <v>0.39397602673979254</v>
      </c>
      <c r="O205" s="320">
        <f>IF(O$99=0,0,O$99/NMM_fec!O$99)</f>
        <v>0.4005931794850755</v>
      </c>
      <c r="P205" s="320">
        <f>IF(P$99=0,0,P$99/NMM_fec!P$99)</f>
        <v>0.40279579417414579</v>
      </c>
      <c r="Q205" s="320">
        <f>IF(Q$99=0,0,Q$99/NMM_fec!Q$99)</f>
        <v>0.40890422163373302</v>
      </c>
      <c r="R205" s="320">
        <f>IF(R$99=0,0,R$99/NMM_fec!R$99)</f>
        <v>0.40901168915777353</v>
      </c>
      <c r="S205" s="320">
        <f>IF(S$99=0,0,S$99/NMM_fec!S$99)</f>
        <v>0.41442676429985892</v>
      </c>
      <c r="T205" s="320">
        <f>IF(T$99=0,0,T$99/NMM_fec!T$99)</f>
        <v>0.41434462012822609</v>
      </c>
      <c r="U205" s="320">
        <f>IF(U$99=0,0,U$99/NMM_fec!U$99)</f>
        <v>0.42213967746858105</v>
      </c>
      <c r="V205" s="320">
        <f>IF(V$99=0,0,V$99/NMM_fec!V$99)</f>
        <v>0.42534697625001788</v>
      </c>
      <c r="W205" s="320">
        <f>IF(W$99=0,0,W$99/NMM_fec!W$99)</f>
        <v>0.43272366447699417</v>
      </c>
      <c r="X205" s="320">
        <f>IF(X$99=0,0,X$99/NMM_fec!X$99)</f>
        <v>0.43540533601144138</v>
      </c>
      <c r="Y205" s="320">
        <f>IF(Y$99=0,0,Y$99/NMM_fec!Y$99)</f>
        <v>0.44350520966055962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0.37214065925506085</v>
      </c>
      <c r="C206" s="273">
        <f>IF(C$100=0,0,C$100/NMM_fec!C$100)</f>
        <v>0.37243691109881499</v>
      </c>
      <c r="D206" s="273">
        <f>IF(D$100=0,0,D$100/NMM_fec!D$100)</f>
        <v>0.37423226809512272</v>
      </c>
      <c r="E206" s="273">
        <f>IF(E$100=0,0,E$100/NMM_fec!E$100)</f>
        <v>0.37514628395565952</v>
      </c>
      <c r="F206" s="273">
        <f>IF(F$100=0,0,F$100/NMM_fec!F$100)</f>
        <v>0.37935191186087225</v>
      </c>
      <c r="G206" s="273">
        <f>IF(G$100=0,0,G$100/NMM_fec!G$100)</f>
        <v>0.38044569235907943</v>
      </c>
      <c r="H206" s="273">
        <f>IF(H$100=0,0,H$100/NMM_fec!H$100)</f>
        <v>0.38416835068665328</v>
      </c>
      <c r="I206" s="273">
        <f>IF(I$100=0,0,I$100/NMM_fec!I$100)</f>
        <v>0.384168350686653</v>
      </c>
      <c r="J206" s="273">
        <f>IF(J$100=0,0,J$100/NMM_fec!J$100)</f>
        <v>0.38416835068665328</v>
      </c>
      <c r="K206" s="273">
        <f>IF(K$100=0,0,K$100/NMM_fec!K$100)</f>
        <v>0.38416835068665339</v>
      </c>
      <c r="L206" s="273">
        <f>IF(L$100=0,0,L$100/NMM_fec!L$100)</f>
        <v>0.38416835068665339</v>
      </c>
      <c r="M206" s="273">
        <f>IF(M$100=0,0,M$100/NMM_fec!M$100)</f>
        <v>0.38416835068665339</v>
      </c>
      <c r="N206" s="273">
        <f>IF(N$100=0,0,N$100/NMM_fec!N$100)</f>
        <v>0.38416835068665328</v>
      </c>
      <c r="O206" s="273">
        <f>IF(O$100=0,0,O$100/NMM_fec!O$100)</f>
        <v>0.3880336793076018</v>
      </c>
      <c r="P206" s="273">
        <f>IF(P$100=0,0,P$100/NMM_fec!P$100)</f>
        <v>0.38803367930760169</v>
      </c>
      <c r="Q206" s="273">
        <f>IF(Q$100=0,0,Q$100/NMM_fec!Q$100)</f>
        <v>0.39362894237657403</v>
      </c>
      <c r="R206" s="273">
        <f>IF(R$100=0,0,R$100/NMM_fec!R$100)</f>
        <v>0.39362894237657392</v>
      </c>
      <c r="S206" s="273">
        <f>IF(S$100=0,0,S$100/NMM_fec!S$100)</f>
        <v>0.39984416874213169</v>
      </c>
      <c r="T206" s="273">
        <f>IF(T$100=0,0,T$100/NMM_fec!T$100)</f>
        <v>0.39984416874213174</v>
      </c>
      <c r="U206" s="273">
        <f>IF(U$100=0,0,U$100/NMM_fec!U$100)</f>
        <v>0.40666655645296695</v>
      </c>
      <c r="V206" s="273">
        <f>IF(V$100=0,0,V$100/NMM_fec!V$100)</f>
        <v>0.4080227165078949</v>
      </c>
      <c r="W206" s="273">
        <f>IF(W$100=0,0,W$100/NMM_fec!W$100)</f>
        <v>0.41390047246468203</v>
      </c>
      <c r="X206" s="273">
        <f>IF(X$100=0,0,X$100/NMM_fec!X$100)</f>
        <v>0.41537173941369604</v>
      </c>
      <c r="Y206" s="273">
        <f>IF(Y$100=0,0,Y$100/NMM_fec!Y$100)</f>
        <v>0.42172470155058811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9.6593407387673122E-2</v>
      </c>
      <c r="C207" s="274">
        <f>IF(C$101=0,0,C$101/NMM_fec!C$101)</f>
        <v>9.667030297626697E-2</v>
      </c>
      <c r="D207" s="274">
        <f>IF(D$101=0,0,D$101/NMM_fec!D$101)</f>
        <v>9.7136308626114012E-2</v>
      </c>
      <c r="E207" s="274">
        <f>IF(E$101=0,0,E$101/NMM_fec!E$101)</f>
        <v>9.7373552002186822E-2</v>
      </c>
      <c r="F207" s="274">
        <f>IF(F$101=0,0,F$101/NMM_fec!F$101)</f>
        <v>9.8465171311891822E-2</v>
      </c>
      <c r="G207" s="274">
        <f>IF(G$101=0,0,G$101/NMM_fec!G$101)</f>
        <v>9.8749074676462351E-2</v>
      </c>
      <c r="H207" s="274">
        <f>IF(H$101=0,0,H$101/NMM_fec!H$101)</f>
        <v>9.9715333652625471E-2</v>
      </c>
      <c r="I207" s="274">
        <f>IF(I$101=0,0,I$101/NMM_fec!I$101)</f>
        <v>9.9715333652625471E-2</v>
      </c>
      <c r="J207" s="274">
        <f>IF(J$101=0,0,J$101/NMM_fec!J$101)</f>
        <v>9.9715333652625457E-2</v>
      </c>
      <c r="K207" s="274">
        <f>IF(K$101=0,0,K$101/NMM_fec!K$101)</f>
        <v>9.9715333652625457E-2</v>
      </c>
      <c r="L207" s="274">
        <f>IF(L$101=0,0,L$101/NMM_fec!L$101)</f>
        <v>9.9715333652625471E-2</v>
      </c>
      <c r="M207" s="274">
        <f>IF(M$101=0,0,M$101/NMM_fec!M$101)</f>
        <v>9.9715333652625485E-2</v>
      </c>
      <c r="N207" s="274">
        <f>IF(N$101=0,0,N$101/NMM_fec!N$101)</f>
        <v>9.9715333652625457E-2</v>
      </c>
      <c r="O207" s="274">
        <f>IF(O$101=0,0,O$101/NMM_fec!O$101)</f>
        <v>0.10071862435167966</v>
      </c>
      <c r="P207" s="274">
        <f>IF(P$101=0,0,P$101/NMM_fec!P$101)</f>
        <v>0.10071862435167962</v>
      </c>
      <c r="Q207" s="274">
        <f>IF(Q$101=0,0,Q$101/NMM_fec!Q$101)</f>
        <v>0.10217093952235821</v>
      </c>
      <c r="R207" s="274">
        <f>IF(R$101=0,0,R$101/NMM_fec!R$101)</f>
        <v>0.10217093952235823</v>
      </c>
      <c r="S207" s="274">
        <f>IF(S$101=0,0,S$101/NMM_fec!S$101)</f>
        <v>0.10378417332899648</v>
      </c>
      <c r="T207" s="274">
        <f>IF(T$101=0,0,T$101/NMM_fec!T$101)</f>
        <v>0.10378417332899652</v>
      </c>
      <c r="U207" s="274">
        <f>IF(U$101=0,0,U$101/NMM_fec!U$101)</f>
        <v>0.10555500287723377</v>
      </c>
      <c r="V207" s="274">
        <f>IF(V$101=0,0,V$101/NMM_fec!V$101)</f>
        <v>0.10590700988697775</v>
      </c>
      <c r="W207" s="274">
        <f>IF(W$101=0,0,W$101/NMM_fec!W$101)</f>
        <v>0.1074326493502812</v>
      </c>
      <c r="X207" s="274">
        <f>IF(X$101=0,0,X$101/NMM_fec!X$101)</f>
        <v>0.1078145336841957</v>
      </c>
      <c r="Y207" s="274">
        <f>IF(Y$101=0,0,Y$101/NMM_fec!Y$101)</f>
        <v>0.10946351840152188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0.52779118315149098</v>
      </c>
      <c r="C208" s="274">
        <f>IF(C$102=0,0,C$102/NMM_fec!C$102)</f>
        <v>0.52821134447285489</v>
      </c>
      <c r="D208" s="274">
        <f>IF(D$102=0,0,D$102/NMM_fec!D$102)</f>
        <v>0.53075762252577574</v>
      </c>
      <c r="E208" s="274">
        <f>IF(E$102=0,0,E$102/NMM_fec!E$102)</f>
        <v>0.53205393213466812</v>
      </c>
      <c r="F208" s="274">
        <f>IF(F$102=0,0,F$102/NMM_fec!F$102)</f>
        <v>0.53801859434715116</v>
      </c>
      <c r="G208" s="274">
        <f>IF(G$102=0,0,G$102/NMM_fec!G$102)</f>
        <v>0.53956985645436728</v>
      </c>
      <c r="H208" s="274">
        <f>IF(H$102=0,0,H$102/NMM_fec!H$102)</f>
        <v>0.54484954356813753</v>
      </c>
      <c r="I208" s="274">
        <f>IF(I$102=0,0,I$102/NMM_fec!I$102)</f>
        <v>0.54484954356813764</v>
      </c>
      <c r="J208" s="274">
        <f>IF(J$102=0,0,J$102/NMM_fec!J$102)</f>
        <v>0.54484954356813764</v>
      </c>
      <c r="K208" s="274">
        <f>IF(K$102=0,0,K$102/NMM_fec!K$102)</f>
        <v>0.54484954356813764</v>
      </c>
      <c r="L208" s="274">
        <f>IF(L$102=0,0,L$102/NMM_fec!L$102)</f>
        <v>0.54484954356813764</v>
      </c>
      <c r="M208" s="274">
        <f>IF(M$102=0,0,M$102/NMM_fec!M$102)</f>
        <v>0.54484954356813764</v>
      </c>
      <c r="N208" s="274">
        <f>IF(N$102=0,0,N$102/NMM_fec!N$102)</f>
        <v>0.54484954356813775</v>
      </c>
      <c r="O208" s="274">
        <f>IF(O$102=0,0,O$102/NMM_fec!O$102)</f>
        <v>0.55033157385798415</v>
      </c>
      <c r="P208" s="274">
        <f>IF(P$102=0,0,P$102/NMM_fec!P$102)</f>
        <v>0.55033157385798415</v>
      </c>
      <c r="Q208" s="274">
        <f>IF(Q$102=0,0,Q$102/NMM_fec!Q$102)</f>
        <v>0.55826709619818793</v>
      </c>
      <c r="R208" s="274">
        <f>IF(R$102=0,0,R$102/NMM_fec!R$102)</f>
        <v>0.55826709619818804</v>
      </c>
      <c r="S208" s="274">
        <f>IF(S$102=0,0,S$102/NMM_fec!S$102)</f>
        <v>0.56708188597041675</v>
      </c>
      <c r="T208" s="274">
        <f>IF(T$102=0,0,T$102/NMM_fec!T$102)</f>
        <v>0.56708188597041675</v>
      </c>
      <c r="U208" s="274">
        <f>IF(U$102=0,0,U$102/NMM_fec!U$102)</f>
        <v>0.57675778671458144</v>
      </c>
      <c r="V208" s="274">
        <f>IF(V$102=0,0,V$102/NMM_fec!V$102)</f>
        <v>0.57868117052694412</v>
      </c>
      <c r="W208" s="274">
        <f>IF(W$102=0,0,W$102/NMM_fec!W$102)</f>
        <v>0.58701734044967802</v>
      </c>
      <c r="X208" s="274">
        <f>IF(X$102=0,0,X$102/NMM_fec!X$102)</f>
        <v>0.58910397544760129</v>
      </c>
      <c r="Y208" s="274">
        <f>IF(Y$102=0,0,Y$102/NMM_fec!Y$102)</f>
        <v>0.5981141099743118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0.36869470267525278</v>
      </c>
      <c r="C209" s="274">
        <f>IF(C$103=0,0,C$103/NMM_fec!C$103)</f>
        <v>0.36898821127941517</v>
      </c>
      <c r="D209" s="274">
        <f>IF(D$103=0,0,D$103/NMM_fec!D$103)</f>
        <v>0.37076694358798545</v>
      </c>
      <c r="E209" s="274">
        <f>IF(E$103=0,0,E$103/NMM_fec!E$103)</f>
        <v>0.37167249582357209</v>
      </c>
      <c r="F209" s="274">
        <f>IF(F$103=0,0,F$103/NMM_fec!F$103)</f>
        <v>0.37583918035941138</v>
      </c>
      <c r="G209" s="274">
        <f>IF(G$103=0,0,G$103/NMM_fec!G$103)</f>
        <v>0.37692283264396881</v>
      </c>
      <c r="H209" s="274">
        <f>IF(H$103=0,0,H$103/NMM_fec!H$103)</f>
        <v>0.38061101981490014</v>
      </c>
      <c r="I209" s="274">
        <f>IF(I$103=0,0,I$103/NMM_fec!I$103)</f>
        <v>0.38061101981490003</v>
      </c>
      <c r="J209" s="274">
        <f>IF(J$103=0,0,J$103/NMM_fec!J$103)</f>
        <v>0.38061101981490009</v>
      </c>
      <c r="K209" s="274">
        <f>IF(K$103=0,0,K$103/NMM_fec!K$103)</f>
        <v>0.38061101981490014</v>
      </c>
      <c r="L209" s="274">
        <f>IF(L$103=0,0,L$103/NMM_fec!L$103)</f>
        <v>0.3806110198149002</v>
      </c>
      <c r="M209" s="274">
        <f>IF(M$103=0,0,M$103/NMM_fec!M$103)</f>
        <v>0.38061101981490014</v>
      </c>
      <c r="N209" s="274">
        <f>IF(N$103=0,0,N$103/NMM_fec!N$103)</f>
        <v>0.3806110198149002</v>
      </c>
      <c r="O209" s="274">
        <f>IF(O$103=0,0,O$103/NMM_fec!O$103)</f>
        <v>0.38444055617756351</v>
      </c>
      <c r="P209" s="274">
        <f>IF(P$103=0,0,P$103/NMM_fec!P$103)</f>
        <v>0.38444055617756329</v>
      </c>
      <c r="Q209" s="274">
        <f>IF(Q$103=0,0,Q$103/NMM_fec!Q$103)</f>
        <v>0.3899840081017204</v>
      </c>
      <c r="R209" s="274">
        <f>IF(R$103=0,0,R$103/NMM_fec!R$103)</f>
        <v>0.38998400810172035</v>
      </c>
      <c r="S209" s="274">
        <f>IF(S$103=0,0,S$103/NMM_fec!S$103)</f>
        <v>0.39614168257216337</v>
      </c>
      <c r="T209" s="274">
        <f>IF(T$103=0,0,T$103/NMM_fec!T$103)</f>
        <v>0.39614168257216331</v>
      </c>
      <c r="U209" s="274">
        <f>IF(U$103=0,0,U$103/NMM_fec!U$103)</f>
        <v>0.40290089618138564</v>
      </c>
      <c r="V209" s="274">
        <f>IF(V$103=0,0,V$103/NMM_fec!V$103)</f>
        <v>0.40424449843444921</v>
      </c>
      <c r="W209" s="274">
        <f>IF(W$103=0,0,W$103/NMM_fec!W$103)</f>
        <v>0.41006782741232362</v>
      </c>
      <c r="X209" s="274">
        <f>IF(X$103=0,0,X$103/NMM_fec!X$103)</f>
        <v>0.41152547069002549</v>
      </c>
      <c r="Y209" s="274">
        <f>IF(Y$103=0,0,Y$103/NMM_fec!Y$103)</f>
        <v>0.4178196055229601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0.54836081020186722</v>
      </c>
      <c r="C210" s="275">
        <f>IF(C$104=0,0,C$104/NMM_fec!C$104)</f>
        <v>0.55585919862412247</v>
      </c>
      <c r="D210" s="275">
        <f>IF(D$104=0,0,D$104/NMM_fec!D$104)</f>
        <v>0.55652528554687841</v>
      </c>
      <c r="E210" s="275">
        <f>IF(E$104=0,0,E$104/NMM_fec!E$104)</f>
        <v>0.56769383129141915</v>
      </c>
      <c r="F210" s="275">
        <f>IF(F$104=0,0,F$104/NMM_fec!F$104)</f>
        <v>0.57397098492471799</v>
      </c>
      <c r="G210" s="275">
        <f>IF(G$104=0,0,G$104/NMM_fec!G$104)</f>
        <v>0.58344037284702877</v>
      </c>
      <c r="H210" s="275">
        <f>IF(H$104=0,0,H$104/NMM_fec!H$104)</f>
        <v>0.58774166234094061</v>
      </c>
      <c r="I210" s="275">
        <f>IF(I$104=0,0,I$104/NMM_fec!I$104)</f>
        <v>0.58750957101280088</v>
      </c>
      <c r="J210" s="275">
        <f>IF(J$104=0,0,J$104/NMM_fec!J$104)</f>
        <v>0.58761033895717507</v>
      </c>
      <c r="K210" s="275">
        <f>IF(K$104=0,0,K$104/NMM_fec!K$104)</f>
        <v>0.5868916448456164</v>
      </c>
      <c r="L210" s="275">
        <f>IF(L$104=0,0,L$104/NMM_fec!L$104)</f>
        <v>0.58813711625050102</v>
      </c>
      <c r="M210" s="275">
        <f>IF(M$104=0,0,M$104/NMM_fec!M$104)</f>
        <v>0.60646898070441491</v>
      </c>
      <c r="N210" s="275">
        <f>IF(N$104=0,0,N$104/NMM_fec!N$104)</f>
        <v>0.60525524554483157</v>
      </c>
      <c r="O210" s="275">
        <f>IF(O$104=0,0,O$104/NMM_fec!O$104)</f>
        <v>0.61513872670997871</v>
      </c>
      <c r="P210" s="275">
        <f>IF(P$104=0,0,P$104/NMM_fec!P$104)</f>
        <v>0.62483882534151647</v>
      </c>
      <c r="Q210" s="275">
        <f>IF(Q$104=0,0,Q$104/NMM_fec!Q$104)</f>
        <v>0.63704285152753615</v>
      </c>
      <c r="R210" s="275">
        <f>IF(R$104=0,0,R$104/NMM_fec!R$104)</f>
        <v>0.64418047501404052</v>
      </c>
      <c r="S210" s="275">
        <f>IF(S$104=0,0,S$104/NMM_fec!S$104)</f>
        <v>0.65845374258577627</v>
      </c>
      <c r="T210" s="275">
        <f>IF(T$104=0,0,T$104/NMM_fec!T$104)</f>
        <v>0.6692260533976232</v>
      </c>
      <c r="U210" s="275">
        <f>IF(U$104=0,0,U$104/NMM_fec!U$104)</f>
        <v>0.6884862897477475</v>
      </c>
      <c r="V210" s="275">
        <f>IF(V$104=0,0,V$104/NMM_fec!V$104)</f>
        <v>0.70050950564504311</v>
      </c>
      <c r="W210" s="275">
        <f>IF(W$104=0,0,W$104/NMM_fec!W$104)</f>
        <v>0.71842847931256459</v>
      </c>
      <c r="X210" s="275">
        <f>IF(X$104=0,0,X$104/NMM_fec!X$104)</f>
        <v>0.75101710121073373</v>
      </c>
      <c r="Y210" s="275">
        <f>IF(Y$104=0,0,Y$104/NMM_fec!Y$104)</f>
        <v>0.78136576943412406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0.36067925658325894</v>
      </c>
      <c r="C211" s="276">
        <f>IF(C$110=0,0,C$110/NMM_fec!C$110)</f>
        <v>0.3624367034555831</v>
      </c>
      <c r="D211" s="276">
        <f>IF(D$110=0,0,D$110/NMM_fec!D$110)</f>
        <v>0.36593874398411924</v>
      </c>
      <c r="E211" s="276">
        <f>IF(E$110=0,0,E$110/NMM_fec!E$110)</f>
        <v>0.37151303002379499</v>
      </c>
      <c r="F211" s="276">
        <f>IF(F$110=0,0,F$110/NMM_fec!F$110)</f>
        <v>0.37492544516801973</v>
      </c>
      <c r="G211" s="276">
        <f>IF(G$110=0,0,G$110/NMM_fec!G$110)</f>
        <v>0.37804530685492838</v>
      </c>
      <c r="H211" s="276">
        <f>IF(H$110=0,0,H$110/NMM_fec!H$110)</f>
        <v>0.38088577800023254</v>
      </c>
      <c r="I211" s="276">
        <f>IF(I$110=0,0,I$110/NMM_fec!I$110)</f>
        <v>0.37845891583114455</v>
      </c>
      <c r="J211" s="276">
        <f>IF(J$110=0,0,J$110/NMM_fec!J$110)</f>
        <v>0.37986139525631157</v>
      </c>
      <c r="K211" s="276">
        <f>IF(K$110=0,0,K$110/NMM_fec!K$110)</f>
        <v>0.37909831463514637</v>
      </c>
      <c r="L211" s="276">
        <f>IF(L$110=0,0,L$110/NMM_fec!L$110)</f>
        <v>0.37911352542667476</v>
      </c>
      <c r="M211" s="276">
        <f>IF(M$110=0,0,M$110/NMM_fec!M$110)</f>
        <v>0.37776830522873389</v>
      </c>
      <c r="N211" s="276">
        <f>IF(N$110=0,0,N$110/NMM_fec!N$110)</f>
        <v>0.3763020907559167</v>
      </c>
      <c r="O211" s="276">
        <f>IF(O$110=0,0,O$110/NMM_fec!O$110)</f>
        <v>0.38345130802202548</v>
      </c>
      <c r="P211" s="276">
        <f>IF(P$110=0,0,P$110/NMM_fec!P$110)</f>
        <v>0.38486523231679715</v>
      </c>
      <c r="Q211" s="276">
        <f>IF(Q$110=0,0,Q$110/NMM_fec!Q$110)</f>
        <v>0.39107544402056671</v>
      </c>
      <c r="R211" s="276">
        <f>IF(R$110=0,0,R$110/NMM_fec!R$110)</f>
        <v>0.3910540621123465</v>
      </c>
      <c r="S211" s="276">
        <f>IF(S$110=0,0,S$110/NMM_fec!S$110)</f>
        <v>0.395825931233662</v>
      </c>
      <c r="T211" s="276">
        <f>IF(T$110=0,0,T$110/NMM_fec!T$110)</f>
        <v>0.39510369747673307</v>
      </c>
      <c r="U211" s="276">
        <f>IF(U$110=0,0,U$110/NMM_fec!U$110)</f>
        <v>0.40241260112153782</v>
      </c>
      <c r="V211" s="276">
        <f>IF(V$110=0,0,V$110/NMM_fec!V$110)</f>
        <v>0.40573616484210512</v>
      </c>
      <c r="W211" s="276">
        <f>IF(W$110=0,0,W$110/NMM_fec!W$110)</f>
        <v>0.41192302381588741</v>
      </c>
      <c r="X211" s="276">
        <f>IF(X$110=0,0,X$110/NMM_fec!X$110)</f>
        <v>0.41293536055749397</v>
      </c>
      <c r="Y211" s="276">
        <f>IF(Y$110=0,0,Y$110/NMM_fec!Y$110)</f>
        <v>0.42053492180731045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0.45001304934275949</v>
      </c>
      <c r="C212" s="276">
        <f>IF(C$118=0,0,C$118/NMM_fec!C$118)</f>
        <v>0.45037129344284832</v>
      </c>
      <c r="D212" s="276">
        <f>IF(D$118=0,0,D$118/NMM_fec!D$118)</f>
        <v>0.4525423383326615</v>
      </c>
      <c r="E212" s="276">
        <f>IF(E$118=0,0,E$118/NMM_fec!E$118)</f>
        <v>0.45364761681894988</v>
      </c>
      <c r="F212" s="276">
        <f>IF(F$118=0,0,F$118/NMM_fec!F$118)</f>
        <v>0.45873329448130029</v>
      </c>
      <c r="G212" s="276">
        <f>IF(G$118=0,0,G$118/NMM_fec!G$118)</f>
        <v>0.46005595430109841</v>
      </c>
      <c r="H212" s="276">
        <f>IF(H$118=0,0,H$118/NMM_fec!H$118)</f>
        <v>0.46455759846168576</v>
      </c>
      <c r="I212" s="276">
        <f>IF(I$118=0,0,I$118/NMM_fec!I$118)</f>
        <v>0.46455759846168559</v>
      </c>
      <c r="J212" s="276">
        <f>IF(J$118=0,0,J$118/NMM_fec!J$118)</f>
        <v>0.46455759846168593</v>
      </c>
      <c r="K212" s="276">
        <f>IF(K$118=0,0,K$118/NMM_fec!K$118)</f>
        <v>0.46455759846168582</v>
      </c>
      <c r="L212" s="276">
        <f>IF(L$118=0,0,L$118/NMM_fec!L$118)</f>
        <v>0.46455759846168598</v>
      </c>
      <c r="M212" s="276">
        <f>IF(M$118=0,0,M$118/NMM_fec!M$118)</f>
        <v>0.46455759846168587</v>
      </c>
      <c r="N212" s="276">
        <f>IF(N$118=0,0,N$118/NMM_fec!N$118)</f>
        <v>0.46455759846168587</v>
      </c>
      <c r="O212" s="276">
        <f>IF(O$118=0,0,O$118/NMM_fec!O$118)</f>
        <v>0.46923176742485917</v>
      </c>
      <c r="P212" s="276">
        <f>IF(P$118=0,0,P$118/NMM_fec!P$118)</f>
        <v>0.46923176742485889</v>
      </c>
      <c r="Q212" s="276">
        <f>IF(Q$118=0,0,Q$118/NMM_fec!Q$118)</f>
        <v>0.47599786871726663</v>
      </c>
      <c r="R212" s="276">
        <f>IF(R$118=0,0,R$118/NMM_fec!R$118)</f>
        <v>0.47599786871726679</v>
      </c>
      <c r="S212" s="276">
        <f>IF(S$118=0,0,S$118/NMM_fec!S$118)</f>
        <v>0.48351366388654177</v>
      </c>
      <c r="T212" s="276">
        <f>IF(T$118=0,0,T$118/NMM_fec!T$118)</f>
        <v>0.4835136638865421</v>
      </c>
      <c r="U212" s="276">
        <f>IF(U$118=0,0,U$118/NMM_fec!U$118)</f>
        <v>0.49176367210573896</v>
      </c>
      <c r="V212" s="276">
        <f>IF(V$118=0,0,V$118/NMM_fec!V$118)</f>
        <v>0.49340361578439124</v>
      </c>
      <c r="W212" s="276">
        <f>IF(W$118=0,0,W$118/NMM_fec!W$118)</f>
        <v>0.50051132308705815</v>
      </c>
      <c r="X212" s="276">
        <f>IF(X$118=0,0,X$118/NMM_fec!X$118)</f>
        <v>0.50229046038274727</v>
      </c>
      <c r="Y212" s="276">
        <f>IF(Y$118=0,0,Y$118/NMM_fec!Y$118)</f>
        <v>0.50997281325787958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0.38661835102166286</v>
      </c>
      <c r="C213" s="276">
        <f>IF(C$119=0,0,C$119/NMM_fec!C$119)</f>
        <v>0.38946325300901108</v>
      </c>
      <c r="D213" s="276">
        <f>IF(D$119=0,0,D$119/NMM_fec!D$119)</f>
        <v>0.39248036475295006</v>
      </c>
      <c r="E213" s="276">
        <f>IF(E$119=0,0,E$119/NMM_fec!E$119)</f>
        <v>0.39920119749938499</v>
      </c>
      <c r="F213" s="276">
        <f>IF(F$119=0,0,F$119/NMM_fec!F$119)</f>
        <v>0.40265919755840712</v>
      </c>
      <c r="G213" s="276">
        <f>IF(G$119=0,0,G$119/NMM_fec!G$119)</f>
        <v>0.4067322098342312</v>
      </c>
      <c r="H213" s="276">
        <f>IF(H$119=0,0,H$119/NMM_fec!H$119)</f>
        <v>0.40938808304251556</v>
      </c>
      <c r="I213" s="276">
        <f>IF(I$119=0,0,I$119/NMM_fec!I$119)</f>
        <v>0.40783745414579237</v>
      </c>
      <c r="J213" s="276">
        <f>IF(J$119=0,0,J$119/NMM_fec!J$119)</f>
        <v>0.40899847777323234</v>
      </c>
      <c r="K213" s="276">
        <f>IF(K$119=0,0,K$119/NMM_fec!K$119)</f>
        <v>0.40737217419177141</v>
      </c>
      <c r="L213" s="276">
        <f>IF(L$119=0,0,L$119/NMM_fec!L$119)</f>
        <v>0.40695643150227534</v>
      </c>
      <c r="M213" s="276">
        <f>IF(M$119=0,0,M$119/NMM_fec!M$119)</f>
        <v>0.40793977408292692</v>
      </c>
      <c r="N213" s="276">
        <f>IF(N$119=0,0,N$119/NMM_fec!N$119)</f>
        <v>0.40542283396835427</v>
      </c>
      <c r="O213" s="276">
        <f>IF(O$119=0,0,O$119/NMM_fec!O$119)</f>
        <v>0.41222356436621993</v>
      </c>
      <c r="P213" s="276">
        <f>IF(P$119=0,0,P$119/NMM_fec!P$119)</f>
        <v>0.41441842224824516</v>
      </c>
      <c r="Q213" s="276">
        <f>IF(Q$119=0,0,Q$119/NMM_fec!Q$119)</f>
        <v>0.4206499628830056</v>
      </c>
      <c r="R213" s="276">
        <f>IF(R$119=0,0,R$119/NMM_fec!R$119)</f>
        <v>0.42064239435678041</v>
      </c>
      <c r="S213" s="276">
        <f>IF(S$119=0,0,S$119/NMM_fec!S$119)</f>
        <v>0.42611974735163133</v>
      </c>
      <c r="T213" s="276">
        <f>IF(T$119=0,0,T$119/NMM_fec!T$119)</f>
        <v>0.42585039924765894</v>
      </c>
      <c r="U213" s="276">
        <f>IF(U$119=0,0,U$119/NMM_fec!U$119)</f>
        <v>0.43371848929379742</v>
      </c>
      <c r="V213" s="276">
        <f>IF(V$119=0,0,V$119/NMM_fec!V$119)</f>
        <v>0.43684007018588206</v>
      </c>
      <c r="W213" s="276">
        <f>IF(W$119=0,0,W$119/NMM_fec!W$119)</f>
        <v>0.44428690406349525</v>
      </c>
      <c r="X213" s="276">
        <f>IF(X$119=0,0,X$119/NMM_fec!X$119)</f>
        <v>0.44619025529975231</v>
      </c>
      <c r="Y213" s="276">
        <f>IF(Y$119=0,0,Y$119/NMM_fec!Y$119)</f>
        <v>0.45368886926574059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0.46251341182450301</v>
      </c>
      <c r="C214" s="277">
        <f>IF(C$127=0,0,C$127/NMM_fec!C$127)</f>
        <v>0.4628816071495942</v>
      </c>
      <c r="D214" s="277">
        <f>IF(D$127=0,0,D$127/NMM_fec!D$127)</f>
        <v>0.46511295884190196</v>
      </c>
      <c r="E214" s="277">
        <f>IF(E$127=0,0,E$127/NMM_fec!E$127)</f>
        <v>0.46624893950836516</v>
      </c>
      <c r="F214" s="277">
        <f>IF(F$127=0,0,F$127/NMM_fec!F$127)</f>
        <v>0.47147588599466961</v>
      </c>
      <c r="G214" s="277">
        <f>IF(G$127=0,0,G$127/NMM_fec!G$127)</f>
        <v>0.47283528636501759</v>
      </c>
      <c r="H214" s="277">
        <f>IF(H$127=0,0,H$127/NMM_fec!H$127)</f>
        <v>0.47746197619673242</v>
      </c>
      <c r="I214" s="277">
        <f>IF(I$127=0,0,I$127/NMM_fec!I$127)</f>
        <v>0.47746197619673253</v>
      </c>
      <c r="J214" s="277">
        <f>IF(J$127=0,0,J$127/NMM_fec!J$127)</f>
        <v>0.4774619761967327</v>
      </c>
      <c r="K214" s="277">
        <f>IF(K$127=0,0,K$127/NMM_fec!K$127)</f>
        <v>0.47746197619673258</v>
      </c>
      <c r="L214" s="277">
        <f>IF(L$127=0,0,L$127/NMM_fec!L$127)</f>
        <v>0.47746197619673253</v>
      </c>
      <c r="M214" s="277">
        <f>IF(M$127=0,0,M$127/NMM_fec!M$127)</f>
        <v>0.47746197619673275</v>
      </c>
      <c r="N214" s="277">
        <f>IF(N$127=0,0,N$127/NMM_fec!N$127)</f>
        <v>0.47746197619673264</v>
      </c>
      <c r="O214" s="277">
        <f>IF(O$127=0,0,O$127/NMM_fec!O$127)</f>
        <v>0.48226598318666081</v>
      </c>
      <c r="P214" s="277">
        <f>IF(P$127=0,0,P$127/NMM_fec!P$127)</f>
        <v>0.48226598318666064</v>
      </c>
      <c r="Q214" s="277">
        <f>IF(Q$127=0,0,Q$127/NMM_fec!Q$127)</f>
        <v>0.48922003173719081</v>
      </c>
      <c r="R214" s="277">
        <f>IF(R$127=0,0,R$127/NMM_fec!R$127)</f>
        <v>0.48922003173719103</v>
      </c>
      <c r="S214" s="277">
        <f>IF(S$127=0,0,S$127/NMM_fec!S$127)</f>
        <v>0.49694459899450166</v>
      </c>
      <c r="T214" s="277">
        <f>IF(T$127=0,0,T$127/NMM_fec!T$127)</f>
        <v>0.49694459899450161</v>
      </c>
      <c r="U214" s="277">
        <f>IF(U$127=0,0,U$127/NMM_fec!U$127)</f>
        <v>0.50542377410867612</v>
      </c>
      <c r="V214" s="277">
        <f>IF(V$127=0,0,V$127/NMM_fec!V$127)</f>
        <v>0.50710927177840237</v>
      </c>
      <c r="W214" s="277">
        <f>IF(W$127=0,0,W$127/NMM_fec!W$127)</f>
        <v>0.51441441539503208</v>
      </c>
      <c r="X214" s="277">
        <f>IF(X$127=0,0,X$127/NMM_fec!X$127)</f>
        <v>0.51624297317115697</v>
      </c>
      <c r="Y214" s="277">
        <f>IF(Y$127=0,0,Y$127/NMM_fec!Y$127)</f>
        <v>0.5241387247372653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CZ: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3679.4196372926094</v>
      </c>
      <c r="C5" s="223">
        <f t="shared" si="0"/>
        <v>3243.9731166089787</v>
      </c>
      <c r="D5" s="223">
        <f t="shared" si="0"/>
        <v>2973.478241237362</v>
      </c>
      <c r="E5" s="223">
        <f t="shared" si="0"/>
        <v>3049.1293849371773</v>
      </c>
      <c r="F5" s="223">
        <f t="shared" si="0"/>
        <v>3385.3529191057469</v>
      </c>
      <c r="G5" s="223">
        <f t="shared" si="0"/>
        <v>3376.3567453109222</v>
      </c>
      <c r="H5" s="223">
        <f t="shared" si="0"/>
        <v>3537.4780277455593</v>
      </c>
      <c r="I5" s="223">
        <f t="shared" si="0"/>
        <v>3925.905154420695</v>
      </c>
      <c r="J5" s="223">
        <f t="shared" si="0"/>
        <v>3930.6159362331719</v>
      </c>
      <c r="K5" s="223">
        <f t="shared" si="0"/>
        <v>3099.5812808342876</v>
      </c>
      <c r="L5" s="223">
        <f t="shared" si="0"/>
        <v>3013.5607533084958</v>
      </c>
      <c r="M5" s="223">
        <f t="shared" si="0"/>
        <v>3328.7949858099223</v>
      </c>
      <c r="N5" s="223">
        <f t="shared" si="0"/>
        <v>3006.0403478593712</v>
      </c>
      <c r="O5" s="223">
        <f t="shared" si="0"/>
        <v>2745.454136886548</v>
      </c>
      <c r="P5" s="223">
        <f t="shared" si="0"/>
        <v>3073.2218342795413</v>
      </c>
      <c r="Q5" s="223">
        <f t="shared" si="0"/>
        <v>3176.1072000877912</v>
      </c>
      <c r="R5" s="223">
        <f t="shared" si="0"/>
        <v>3488.6656008013933</v>
      </c>
      <c r="S5" s="223">
        <f t="shared" si="0"/>
        <v>3699.2333273965883</v>
      </c>
      <c r="T5" s="223">
        <f t="shared" si="0"/>
        <v>4007.8400961341094</v>
      </c>
      <c r="U5" s="223">
        <f t="shared" si="0"/>
        <v>4082.9870171912266</v>
      </c>
      <c r="V5" s="223">
        <f t="shared" si="0"/>
        <v>4053.4237133965094</v>
      </c>
      <c r="W5" s="223">
        <f t="shared" si="0"/>
        <v>4210.1744854039789</v>
      </c>
      <c r="X5" s="223">
        <f t="shared" si="0"/>
        <v>3786.7692128620838</v>
      </c>
      <c r="Y5" s="223">
        <f t="shared" si="0"/>
        <v>3119.5844635991798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2.545159001578285</v>
      </c>
      <c r="C10" s="260">
        <v>2.0460939347511959</v>
      </c>
      <c r="D10" s="260">
        <v>2.0461347464648938</v>
      </c>
      <c r="E10" s="260">
        <v>1.9647536990643211</v>
      </c>
      <c r="F10" s="260">
        <v>2.311129037234239</v>
      </c>
      <c r="G10" s="260">
        <v>2.211005696955378</v>
      </c>
      <c r="H10" s="260">
        <v>2.3469522115808039</v>
      </c>
      <c r="I10" s="260">
        <v>2.3953417489553548</v>
      </c>
      <c r="J10" s="260">
        <v>2.6159688163363559</v>
      </c>
      <c r="K10" s="260">
        <v>1.8229130669364979</v>
      </c>
      <c r="L10" s="260">
        <v>1.840683096859822</v>
      </c>
      <c r="M10" s="260">
        <v>1.826306713844517</v>
      </c>
      <c r="N10" s="260">
        <v>1.61658321301768</v>
      </c>
      <c r="O10" s="260">
        <v>1.4765158300101251</v>
      </c>
      <c r="P10" s="260">
        <v>1.6014124179470539</v>
      </c>
      <c r="Q10" s="260">
        <v>1.6342484645354149</v>
      </c>
      <c r="R10" s="260">
        <v>1.7859475216815039</v>
      </c>
      <c r="S10" s="260">
        <v>2.0055574598949728</v>
      </c>
      <c r="T10" s="260">
        <v>1.904178092438737</v>
      </c>
      <c r="U10" s="260">
        <v>1.945074047554137</v>
      </c>
      <c r="V10" s="260">
        <v>1.971162579105266</v>
      </c>
      <c r="W10" s="260">
        <v>1.970676860117623</v>
      </c>
      <c r="X10" s="260">
        <v>1.3763159957086351</v>
      </c>
      <c r="Y10" s="260">
        <v>1.099927755711142</v>
      </c>
      <c r="DA10" s="68" t="s">
        <v>1696</v>
      </c>
    </row>
    <row r="11" spans="1:105" ht="12" customHeight="1" x14ac:dyDescent="0.25">
      <c r="A11" s="37" t="s">
        <v>159</v>
      </c>
      <c r="B11" s="226">
        <v>8.8734881212167327E-2</v>
      </c>
      <c r="C11" s="226">
        <v>6.5465690516323061E-2</v>
      </c>
      <c r="D11" s="226">
        <v>7.7748363230202552E-2</v>
      </c>
      <c r="E11" s="226">
        <v>2.0065123704055311E-2</v>
      </c>
      <c r="F11" s="226">
        <v>2.359313180017834E-2</v>
      </c>
      <c r="G11" s="226">
        <v>2.319729202686235E-2</v>
      </c>
      <c r="H11" s="226">
        <v>1.0036485793019139E-2</v>
      </c>
      <c r="I11" s="226">
        <v>5.0935976788319438E-3</v>
      </c>
      <c r="J11" s="226">
        <v>5.4289525524694087E-3</v>
      </c>
      <c r="K11" s="226">
        <v>1.0242005139259521E-2</v>
      </c>
      <c r="L11" s="226">
        <v>4.6759525233943432E-3</v>
      </c>
      <c r="M11" s="226">
        <v>5.1673132196993861E-3</v>
      </c>
      <c r="N11" s="226">
        <v>0</v>
      </c>
      <c r="O11" s="226">
        <v>0</v>
      </c>
      <c r="P11" s="226">
        <v>0</v>
      </c>
      <c r="Q11" s="226">
        <v>8.6674692524255706E-3</v>
      </c>
      <c r="R11" s="226">
        <v>2.7145992112955979E-2</v>
      </c>
      <c r="S11" s="226">
        <v>0</v>
      </c>
      <c r="T11" s="226">
        <v>0</v>
      </c>
      <c r="U11" s="226">
        <v>0</v>
      </c>
      <c r="V11" s="226">
        <v>5.2546607412635631E-3</v>
      </c>
      <c r="W11" s="226">
        <v>5.28550475358441E-3</v>
      </c>
      <c r="X11" s="226">
        <v>4.0378811120804709E-3</v>
      </c>
      <c r="Y11" s="226">
        <v>0</v>
      </c>
      <c r="DA11" s="69" t="s">
        <v>1697</v>
      </c>
    </row>
    <row r="12" spans="1:105" ht="12" customHeight="1" x14ac:dyDescent="0.25">
      <c r="A12" s="37" t="s">
        <v>35</v>
      </c>
      <c r="B12" s="226">
        <v>2.4564241203661181</v>
      </c>
      <c r="C12" s="226">
        <v>1.980628244234873</v>
      </c>
      <c r="D12" s="226">
        <v>1.9683863832346919</v>
      </c>
      <c r="E12" s="226">
        <v>1.9446885753602661</v>
      </c>
      <c r="F12" s="226">
        <v>2.2875359054340598</v>
      </c>
      <c r="G12" s="226">
        <v>2.187808404928516</v>
      </c>
      <c r="H12" s="226">
        <v>2.3369157257877848</v>
      </c>
      <c r="I12" s="226">
        <v>2.390248151276523</v>
      </c>
      <c r="J12" s="226">
        <v>2.6105398637838859</v>
      </c>
      <c r="K12" s="226">
        <v>1.812671061797239</v>
      </c>
      <c r="L12" s="226">
        <v>1.836007144336427</v>
      </c>
      <c r="M12" s="226">
        <v>1.8211394006248169</v>
      </c>
      <c r="N12" s="226">
        <v>1.61658321301768</v>
      </c>
      <c r="O12" s="226">
        <v>1.4765158300101251</v>
      </c>
      <c r="P12" s="226">
        <v>1.6014124179470539</v>
      </c>
      <c r="Q12" s="226">
        <v>1.6255809952829889</v>
      </c>
      <c r="R12" s="226">
        <v>1.758801529568548</v>
      </c>
      <c r="S12" s="226">
        <v>2.0055574598949728</v>
      </c>
      <c r="T12" s="226">
        <v>1.904178092438737</v>
      </c>
      <c r="U12" s="226">
        <v>1.945074047554137</v>
      </c>
      <c r="V12" s="226">
        <v>1.965907918364002</v>
      </c>
      <c r="W12" s="226">
        <v>1.965391355364039</v>
      </c>
      <c r="X12" s="226">
        <v>1.3722781145965539</v>
      </c>
      <c r="Y12" s="226">
        <v>1.099927755711142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536.72217557946851</v>
      </c>
      <c r="C17" s="261">
        <v>463.72225909627298</v>
      </c>
      <c r="D17" s="261">
        <v>443.82880917223088</v>
      </c>
      <c r="E17" s="261">
        <v>444.86882367829958</v>
      </c>
      <c r="F17" s="261">
        <v>558.78681227641016</v>
      </c>
      <c r="G17" s="261">
        <v>581.36818045762891</v>
      </c>
      <c r="H17" s="261">
        <v>607.35300384857112</v>
      </c>
      <c r="I17" s="261">
        <v>638.08619699561359</v>
      </c>
      <c r="J17" s="261">
        <v>696.03003933993887</v>
      </c>
      <c r="K17" s="261">
        <v>531.09352429924775</v>
      </c>
      <c r="L17" s="261">
        <v>520.27336093966255</v>
      </c>
      <c r="M17" s="261">
        <v>577.68673120095366</v>
      </c>
      <c r="N17" s="261">
        <v>521.35317327853386</v>
      </c>
      <c r="O17" s="261">
        <v>467.52949873173742</v>
      </c>
      <c r="P17" s="261">
        <v>560.50738469231055</v>
      </c>
      <c r="Q17" s="261">
        <v>587.82887924924478</v>
      </c>
      <c r="R17" s="261">
        <v>672.5985900953591</v>
      </c>
      <c r="S17" s="261">
        <v>758.77287796094993</v>
      </c>
      <c r="T17" s="261">
        <v>814.02711917057013</v>
      </c>
      <c r="U17" s="261">
        <v>833.63276484204471</v>
      </c>
      <c r="V17" s="261">
        <v>884.28905673418762</v>
      </c>
      <c r="W17" s="261">
        <v>928.10825305799301</v>
      </c>
      <c r="X17" s="261">
        <v>811.07094146725387</v>
      </c>
      <c r="Y17" s="261">
        <v>714.78482744494124</v>
      </c>
      <c r="DA17" s="70" t="s">
        <v>1703</v>
      </c>
    </row>
    <row r="18" spans="1:105" ht="12" customHeight="1" x14ac:dyDescent="0.25">
      <c r="A18" s="18" t="s">
        <v>28</v>
      </c>
      <c r="B18" s="230">
        <v>162.21606066460319</v>
      </c>
      <c r="C18" s="230">
        <v>141.8436884604931</v>
      </c>
      <c r="D18" s="230">
        <v>128.37592876825471</v>
      </c>
      <c r="E18" s="230">
        <v>102.3170745248574</v>
      </c>
      <c r="F18" s="230">
        <v>113.37691844458649</v>
      </c>
      <c r="G18" s="230">
        <v>102.49033192902451</v>
      </c>
      <c r="H18" s="230">
        <v>120.39074274648711</v>
      </c>
      <c r="I18" s="230">
        <v>152.65786883309789</v>
      </c>
      <c r="J18" s="230">
        <v>155.93029217115841</v>
      </c>
      <c r="K18" s="230">
        <v>93.846489950813549</v>
      </c>
      <c r="L18" s="230">
        <v>100.1788279406129</v>
      </c>
      <c r="M18" s="230">
        <v>138.97672974566939</v>
      </c>
      <c r="N18" s="230">
        <v>120.9161052886993</v>
      </c>
      <c r="O18" s="230">
        <v>87.008573935251832</v>
      </c>
      <c r="P18" s="230">
        <v>93.532868207535842</v>
      </c>
      <c r="Q18" s="230">
        <v>86.417929490172426</v>
      </c>
      <c r="R18" s="230">
        <v>94.140969345832843</v>
      </c>
      <c r="S18" s="230">
        <v>126.67155107669041</v>
      </c>
      <c r="T18" s="230">
        <v>122.16352364960279</v>
      </c>
      <c r="U18" s="230">
        <v>129.80096942439789</v>
      </c>
      <c r="V18" s="230">
        <v>112.7740764571853</v>
      </c>
      <c r="W18" s="230">
        <v>125.7054677640777</v>
      </c>
      <c r="X18" s="230">
        <v>118.00923032660189</v>
      </c>
      <c r="Y18" s="230">
        <v>93.95587029756399</v>
      </c>
      <c r="DA18" s="71" t="s">
        <v>1704</v>
      </c>
    </row>
    <row r="19" spans="1:105" ht="12" customHeight="1" x14ac:dyDescent="0.25">
      <c r="A19" s="18" t="s">
        <v>31</v>
      </c>
      <c r="B19" s="230">
        <v>1.028150851546672</v>
      </c>
      <c r="C19" s="230">
        <v>0.82727441210238739</v>
      </c>
      <c r="D19" s="230">
        <v>1.289860631740017</v>
      </c>
      <c r="E19" s="230">
        <v>0.89159806792538432</v>
      </c>
      <c r="F19" s="230">
        <v>0.49595200470801398</v>
      </c>
      <c r="G19" s="230">
        <v>0.50655033288291018</v>
      </c>
      <c r="H19" s="230">
        <v>0.54395323120874417</v>
      </c>
      <c r="I19" s="230">
        <v>0.52726182628485674</v>
      </c>
      <c r="J19" s="230">
        <v>1.08327975100784</v>
      </c>
      <c r="K19" s="230">
        <v>0.46327635829914199</v>
      </c>
      <c r="L19" s="230">
        <v>0.4290718519135247</v>
      </c>
      <c r="M19" s="230">
        <v>0.49528055468898952</v>
      </c>
      <c r="N19" s="230">
        <v>0.42411434827594813</v>
      </c>
      <c r="O19" s="230">
        <v>0.41767000357612682</v>
      </c>
      <c r="P19" s="230">
        <v>0.45271078380112689</v>
      </c>
      <c r="Q19" s="230">
        <v>0.86790182397902571</v>
      </c>
      <c r="R19" s="230">
        <v>0.91144279107770432</v>
      </c>
      <c r="S19" s="230">
        <v>1.0239197566049929</v>
      </c>
      <c r="T19" s="230">
        <v>1.0020718137015781</v>
      </c>
      <c r="U19" s="230">
        <v>1.051516710706847</v>
      </c>
      <c r="V19" s="230">
        <v>1.122250713658187</v>
      </c>
      <c r="W19" s="230">
        <v>1.1928875626462421</v>
      </c>
      <c r="X19" s="230">
        <v>1.061886033971158</v>
      </c>
      <c r="Y19" s="230">
        <v>2.2286800503764579</v>
      </c>
      <c r="DA19" s="71" t="s">
        <v>1705</v>
      </c>
    </row>
    <row r="20" spans="1:105" ht="12" customHeight="1" x14ac:dyDescent="0.25">
      <c r="A20" s="18" t="s">
        <v>159</v>
      </c>
      <c r="B20" s="295">
        <v>8.8674034780583035</v>
      </c>
      <c r="C20" s="295">
        <v>6.8183275213877552</v>
      </c>
      <c r="D20" s="295">
        <v>8.5096350880673679</v>
      </c>
      <c r="E20" s="295">
        <v>2.451506443497026</v>
      </c>
      <c r="F20" s="295">
        <v>2.7250759646499452</v>
      </c>
      <c r="G20" s="295">
        <v>2.781843815431166</v>
      </c>
      <c r="H20" s="295">
        <v>1.1827934396333071</v>
      </c>
      <c r="I20" s="295">
        <v>0.57258698067543623</v>
      </c>
      <c r="J20" s="295">
        <v>0.61664148565430421</v>
      </c>
      <c r="K20" s="295">
        <v>1.0569618508026559</v>
      </c>
      <c r="L20" s="295">
        <v>0.49005208815074569</v>
      </c>
      <c r="M20" s="295">
        <v>0.56537414631498151</v>
      </c>
      <c r="N20" s="295">
        <v>0</v>
      </c>
      <c r="O20" s="295">
        <v>0</v>
      </c>
      <c r="P20" s="295">
        <v>0</v>
      </c>
      <c r="Q20" s="295">
        <v>0.99079699659718046</v>
      </c>
      <c r="R20" s="295">
        <v>3.1232051691540681</v>
      </c>
      <c r="S20" s="295">
        <v>0</v>
      </c>
      <c r="T20" s="295">
        <v>0</v>
      </c>
      <c r="U20" s="295">
        <v>0</v>
      </c>
      <c r="V20" s="295">
        <v>0.64274711923232752</v>
      </c>
      <c r="W20" s="295">
        <v>0.68639022482086742</v>
      </c>
      <c r="X20" s="295">
        <v>0.61093588633888141</v>
      </c>
      <c r="Y20" s="295">
        <v>0</v>
      </c>
      <c r="DA20" s="122" t="s">
        <v>1706</v>
      </c>
    </row>
    <row r="21" spans="1:105" ht="12" customHeight="1" x14ac:dyDescent="0.25">
      <c r="A21" s="18" t="s">
        <v>32</v>
      </c>
      <c r="B21" s="295">
        <v>51.276389974059988</v>
      </c>
      <c r="C21" s="295">
        <v>29.85241596567106</v>
      </c>
      <c r="D21" s="295">
        <v>20.761212837080731</v>
      </c>
      <c r="E21" s="295">
        <v>22.285530544247251</v>
      </c>
      <c r="F21" s="295">
        <v>30.732283143010509</v>
      </c>
      <c r="G21" s="295">
        <v>26.139507325093479</v>
      </c>
      <c r="H21" s="295">
        <v>19.050116113725029</v>
      </c>
      <c r="I21" s="295">
        <v>24.647700327092991</v>
      </c>
      <c r="J21" s="295">
        <v>15.04965359113123</v>
      </c>
      <c r="K21" s="295">
        <v>12.87159340371363</v>
      </c>
      <c r="L21" s="295">
        <v>6.1832021832162516</v>
      </c>
      <c r="M21" s="295">
        <v>6.0217725134653097</v>
      </c>
      <c r="N21" s="295">
        <v>4.2232744345144742</v>
      </c>
      <c r="O21" s="295">
        <v>3.693770462694185</v>
      </c>
      <c r="P21" s="295">
        <v>2.5038750505580158</v>
      </c>
      <c r="Q21" s="295">
        <v>2.4002156659258569</v>
      </c>
      <c r="R21" s="295">
        <v>2.520629874598308</v>
      </c>
      <c r="S21" s="295">
        <v>2.2653617005002942</v>
      </c>
      <c r="T21" s="295">
        <v>7.2053167471932111</v>
      </c>
      <c r="U21" s="295">
        <v>2.3264183238045391</v>
      </c>
      <c r="V21" s="295">
        <v>6.2074242010732821</v>
      </c>
      <c r="W21" s="295">
        <v>5.9381690919083354</v>
      </c>
      <c r="X21" s="295">
        <v>2.3493598361950849</v>
      </c>
      <c r="Y21" s="295">
        <v>4.3143949536380566</v>
      </c>
      <c r="DA21" s="122" t="s">
        <v>1707</v>
      </c>
    </row>
    <row r="22" spans="1:105" ht="12" customHeight="1" x14ac:dyDescent="0.25">
      <c r="A22" s="18" t="s">
        <v>33</v>
      </c>
      <c r="B22" s="295">
        <v>3.0424214194739769</v>
      </c>
      <c r="C22" s="295">
        <v>3.3301899061212579</v>
      </c>
      <c r="D22" s="295">
        <v>3.6135608777497858</v>
      </c>
      <c r="E22" s="295">
        <v>1.473739810152773</v>
      </c>
      <c r="F22" s="295">
        <v>1.7221764490883671</v>
      </c>
      <c r="G22" s="295">
        <v>1.7480405897106941</v>
      </c>
      <c r="H22" s="295">
        <v>3.5913446842191341</v>
      </c>
      <c r="I22" s="295">
        <v>3.318434507160835</v>
      </c>
      <c r="J22" s="295">
        <v>6.2977663642182966</v>
      </c>
      <c r="K22" s="295">
        <v>7.5392786604226254</v>
      </c>
      <c r="L22" s="295">
        <v>12.2959060916235</v>
      </c>
      <c r="M22" s="295">
        <v>8.9405250243905137</v>
      </c>
      <c r="N22" s="295">
        <v>5.4957924039132484</v>
      </c>
      <c r="O22" s="295">
        <v>3.8852861359261288</v>
      </c>
      <c r="P22" s="295">
        <v>4.1074990159700349</v>
      </c>
      <c r="Q22" s="295">
        <v>3.9918636913435388</v>
      </c>
      <c r="R22" s="295">
        <v>0.82921004980659396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1708</v>
      </c>
    </row>
    <row r="23" spans="1:105" ht="12" customHeight="1" x14ac:dyDescent="0.25">
      <c r="A23" s="18" t="s">
        <v>35</v>
      </c>
      <c r="B23" s="295">
        <v>245.4739724780751</v>
      </c>
      <c r="C23" s="295">
        <v>206.2847265612717</v>
      </c>
      <c r="D23" s="295">
        <v>215.44183231295429</v>
      </c>
      <c r="E23" s="295">
        <v>237.5971682709941</v>
      </c>
      <c r="F23" s="295">
        <v>264.21711059677921</v>
      </c>
      <c r="G23" s="295">
        <v>262.36429983081632</v>
      </c>
      <c r="H23" s="295">
        <v>275.40402551660628</v>
      </c>
      <c r="I23" s="295">
        <v>268.69514600499798</v>
      </c>
      <c r="J23" s="295">
        <v>296.51524201132759</v>
      </c>
      <c r="K23" s="295">
        <v>187.0653387030172</v>
      </c>
      <c r="L23" s="295">
        <v>192.41836405315331</v>
      </c>
      <c r="M23" s="295">
        <v>199.25734906558139</v>
      </c>
      <c r="N23" s="295">
        <v>168.78374196599989</v>
      </c>
      <c r="O23" s="295">
        <v>165.49943546430109</v>
      </c>
      <c r="P23" s="295">
        <v>183.39371882287941</v>
      </c>
      <c r="Q23" s="295">
        <v>185.82364943505431</v>
      </c>
      <c r="R23" s="295">
        <v>202.35392413758481</v>
      </c>
      <c r="S23" s="295">
        <v>231.70210288060829</v>
      </c>
      <c r="T23" s="295">
        <v>213.11916101133019</v>
      </c>
      <c r="U23" s="295">
        <v>225.87262564149549</v>
      </c>
      <c r="V23" s="295">
        <v>240.46874068993401</v>
      </c>
      <c r="W23" s="295">
        <v>255.23114199347941</v>
      </c>
      <c r="X23" s="295">
        <v>207.62719925959689</v>
      </c>
      <c r="Y23" s="295">
        <v>195.58167969441541</v>
      </c>
      <c r="DA23" s="122" t="s">
        <v>1709</v>
      </c>
    </row>
    <row r="24" spans="1:105" ht="12" customHeight="1" x14ac:dyDescent="0.25">
      <c r="A24" s="18" t="s">
        <v>38</v>
      </c>
      <c r="B24" s="295">
        <v>64.817776713651313</v>
      </c>
      <c r="C24" s="295">
        <v>74.765636269225766</v>
      </c>
      <c r="D24" s="295">
        <v>65.836778656384084</v>
      </c>
      <c r="E24" s="295">
        <v>77.852206016625559</v>
      </c>
      <c r="F24" s="295">
        <v>145.51729567358751</v>
      </c>
      <c r="G24" s="295">
        <v>185.3376066346699</v>
      </c>
      <c r="H24" s="295">
        <v>187.19002811669139</v>
      </c>
      <c r="I24" s="295">
        <v>187.66719851630361</v>
      </c>
      <c r="J24" s="295">
        <v>220.53716396544129</v>
      </c>
      <c r="K24" s="295">
        <v>228.2505853721789</v>
      </c>
      <c r="L24" s="295">
        <v>208.27793673099231</v>
      </c>
      <c r="M24" s="295">
        <v>223.42970015084299</v>
      </c>
      <c r="N24" s="295">
        <v>221.51014483713101</v>
      </c>
      <c r="O24" s="295">
        <v>207.024762729988</v>
      </c>
      <c r="P24" s="295">
        <v>276.51671281156621</v>
      </c>
      <c r="Q24" s="295">
        <v>307.33652214617251</v>
      </c>
      <c r="R24" s="295">
        <v>368.71920872730482</v>
      </c>
      <c r="S24" s="295">
        <v>397.10994254654588</v>
      </c>
      <c r="T24" s="295">
        <v>470.53704594874227</v>
      </c>
      <c r="U24" s="295">
        <v>474.58123474163989</v>
      </c>
      <c r="V24" s="295">
        <v>523.07381755310462</v>
      </c>
      <c r="W24" s="295">
        <v>539.35419642106046</v>
      </c>
      <c r="X24" s="295">
        <v>481.41233012455001</v>
      </c>
      <c r="Y24" s="295">
        <v>418.7042024489474</v>
      </c>
      <c r="DA24" s="122" t="s">
        <v>1710</v>
      </c>
    </row>
    <row r="25" spans="1:105" ht="12" customHeight="1" x14ac:dyDescent="0.25">
      <c r="A25" s="57" t="s">
        <v>1461</v>
      </c>
      <c r="B25" s="261">
        <v>363.96429882313117</v>
      </c>
      <c r="C25" s="261">
        <v>314.46128846536459</v>
      </c>
      <c r="D25" s="261">
        <v>300.97105854341322</v>
      </c>
      <c r="E25" s="261">
        <v>301.67631755392171</v>
      </c>
      <c r="F25" s="261">
        <v>378.92686305018049</v>
      </c>
      <c r="G25" s="261">
        <v>394.23983540439878</v>
      </c>
      <c r="H25" s="261">
        <v>411.86077311824761</v>
      </c>
      <c r="I25" s="261">
        <v>432.70169529978853</v>
      </c>
      <c r="J25" s="261">
        <v>471.99481734603393</v>
      </c>
      <c r="K25" s="261">
        <v>360.14737414638608</v>
      </c>
      <c r="L25" s="261">
        <v>352.80995946611642</v>
      </c>
      <c r="M25" s="261">
        <v>391.74335555257949</v>
      </c>
      <c r="N25" s="261">
        <v>353.54220635037001</v>
      </c>
      <c r="O25" s="261">
        <v>317.04306981784441</v>
      </c>
      <c r="P25" s="261">
        <v>380.09362485250682</v>
      </c>
      <c r="Q25" s="261">
        <v>398.62099163864451</v>
      </c>
      <c r="R25" s="261">
        <v>456.10538444621801</v>
      </c>
      <c r="S25" s="261">
        <v>514.54225492901492</v>
      </c>
      <c r="T25" s="261">
        <v>552.0114933430068</v>
      </c>
      <c r="U25" s="261">
        <v>565.30655623488201</v>
      </c>
      <c r="V25" s="261">
        <v>599.65781392159511</v>
      </c>
      <c r="W25" s="261">
        <v>629.37267160894157</v>
      </c>
      <c r="X25" s="261">
        <v>550.00683768699196</v>
      </c>
      <c r="Y25" s="261">
        <v>484.71289312675577</v>
      </c>
      <c r="DA25" s="70" t="s">
        <v>1711</v>
      </c>
    </row>
    <row r="26" spans="1:105" ht="12" customHeight="1" x14ac:dyDescent="0.25">
      <c r="A26" s="18" t="s">
        <v>28</v>
      </c>
      <c r="B26" s="230">
        <v>110.00263723759829</v>
      </c>
      <c r="C26" s="230">
        <v>96.18763852503821</v>
      </c>
      <c r="D26" s="230">
        <v>87.054824685528473</v>
      </c>
      <c r="E26" s="230">
        <v>69.383684858685243</v>
      </c>
      <c r="F26" s="230">
        <v>76.883632728347024</v>
      </c>
      <c r="G26" s="230">
        <v>69.501174898211801</v>
      </c>
      <c r="H26" s="230">
        <v>81.639876759728509</v>
      </c>
      <c r="I26" s="230">
        <v>103.5209959970162</v>
      </c>
      <c r="J26" s="230">
        <v>105.7401054727962</v>
      </c>
      <c r="K26" s="230">
        <v>63.639576425331683</v>
      </c>
      <c r="L26" s="230">
        <v>67.933688092844051</v>
      </c>
      <c r="M26" s="230">
        <v>94.243484424699318</v>
      </c>
      <c r="N26" s="230">
        <v>81.996137816200985</v>
      </c>
      <c r="O26" s="230">
        <v>59.002620060843093</v>
      </c>
      <c r="P26" s="230">
        <v>63.426901929882469</v>
      </c>
      <c r="Q26" s="230">
        <v>58.60208976586317</v>
      </c>
      <c r="R26" s="230">
        <v>63.839270031079089</v>
      </c>
      <c r="S26" s="230">
        <v>85.899044917773864</v>
      </c>
      <c r="T26" s="230">
        <v>82.842042400961546</v>
      </c>
      <c r="U26" s="230">
        <v>88.021179248105767</v>
      </c>
      <c r="V26" s="230">
        <v>76.474830984672622</v>
      </c>
      <c r="W26" s="230">
        <v>85.243920439080185</v>
      </c>
      <c r="X26" s="230">
        <v>80.024915542397935</v>
      </c>
      <c r="Y26" s="230">
        <v>63.713749886055723</v>
      </c>
      <c r="DA26" s="71" t="s">
        <v>1712</v>
      </c>
    </row>
    <row r="27" spans="1:105" ht="12" customHeight="1" x14ac:dyDescent="0.25">
      <c r="A27" s="18" t="s">
        <v>31</v>
      </c>
      <c r="B27" s="295">
        <v>0.69721397921294415</v>
      </c>
      <c r="C27" s="295">
        <v>0.56099480333579399</v>
      </c>
      <c r="D27" s="295">
        <v>0.87468571594598921</v>
      </c>
      <c r="E27" s="295">
        <v>0.60461423132771819</v>
      </c>
      <c r="F27" s="295">
        <v>0.33631705909783471</v>
      </c>
      <c r="G27" s="295">
        <v>0.34350404196976259</v>
      </c>
      <c r="H27" s="295">
        <v>0.36886785267577182</v>
      </c>
      <c r="I27" s="295">
        <v>0.35754900697513198</v>
      </c>
      <c r="J27" s="295">
        <v>0.73459822035336575</v>
      </c>
      <c r="K27" s="295">
        <v>0.31415891234163329</v>
      </c>
      <c r="L27" s="295">
        <v>0.29096400862856819</v>
      </c>
      <c r="M27" s="295">
        <v>0.33586173258723317</v>
      </c>
      <c r="N27" s="295">
        <v>0.2876022054136822</v>
      </c>
      <c r="O27" s="295">
        <v>0.28323213928493929</v>
      </c>
      <c r="P27" s="295">
        <v>0.30699414053081342</v>
      </c>
      <c r="Q27" s="295">
        <v>0.58854523473117015</v>
      </c>
      <c r="R27" s="295">
        <v>0.61807141844631497</v>
      </c>
      <c r="S27" s="295">
        <v>0.69434477131774253</v>
      </c>
      <c r="T27" s="295">
        <v>0.67952915239723843</v>
      </c>
      <c r="U27" s="295">
        <v>0.71305893388889252</v>
      </c>
      <c r="V27" s="295">
        <v>0.76102537343341614</v>
      </c>
      <c r="W27" s="295">
        <v>0.80892593052378758</v>
      </c>
      <c r="X27" s="295">
        <v>0.72009062298780258</v>
      </c>
      <c r="Y27" s="295">
        <v>1.5113218882014789</v>
      </c>
      <c r="DA27" s="122" t="s">
        <v>1713</v>
      </c>
    </row>
    <row r="28" spans="1:105" ht="12" customHeight="1" x14ac:dyDescent="0.25">
      <c r="A28" s="18" t="s">
        <v>159</v>
      </c>
      <c r="B28" s="295">
        <v>6.0132009373170092</v>
      </c>
      <c r="C28" s="295">
        <v>4.623672932442334</v>
      </c>
      <c r="D28" s="295">
        <v>5.7705895321453404</v>
      </c>
      <c r="E28" s="295">
        <v>1.662425858973424</v>
      </c>
      <c r="F28" s="295">
        <v>1.8479399731206601</v>
      </c>
      <c r="G28" s="295">
        <v>1.886435626822645</v>
      </c>
      <c r="H28" s="295">
        <v>0.80208086137666246</v>
      </c>
      <c r="I28" s="295">
        <v>0.38828509127984118</v>
      </c>
      <c r="J28" s="295">
        <v>0.41815951746192032</v>
      </c>
      <c r="K28" s="295">
        <v>0.71675141518953045</v>
      </c>
      <c r="L28" s="295">
        <v>0.33231618287064563</v>
      </c>
      <c r="M28" s="295">
        <v>0.3833938937106407</v>
      </c>
      <c r="N28" s="295">
        <v>0</v>
      </c>
      <c r="O28" s="295">
        <v>0</v>
      </c>
      <c r="P28" s="295">
        <v>0</v>
      </c>
      <c r="Q28" s="295">
        <v>0.67188342600754614</v>
      </c>
      <c r="R28" s="295">
        <v>2.1179210235624608</v>
      </c>
      <c r="S28" s="295">
        <v>0</v>
      </c>
      <c r="T28" s="295">
        <v>0</v>
      </c>
      <c r="U28" s="295">
        <v>0</v>
      </c>
      <c r="V28" s="295">
        <v>0.43586237948788498</v>
      </c>
      <c r="W28" s="295">
        <v>0.46545782578530542</v>
      </c>
      <c r="X28" s="295">
        <v>0.41429041245994891</v>
      </c>
      <c r="Y28" s="295">
        <v>0</v>
      </c>
      <c r="DA28" s="122" t="s">
        <v>1714</v>
      </c>
    </row>
    <row r="29" spans="1:105" ht="12" customHeight="1" x14ac:dyDescent="0.25">
      <c r="A29" s="18" t="s">
        <v>32</v>
      </c>
      <c r="B29" s="295">
        <v>34.771761205769138</v>
      </c>
      <c r="C29" s="295">
        <v>20.243645855309321</v>
      </c>
      <c r="D29" s="295">
        <v>14.078680957811599</v>
      </c>
      <c r="E29" s="295">
        <v>15.11235769172624</v>
      </c>
      <c r="F29" s="295">
        <v>20.840305085780091</v>
      </c>
      <c r="G29" s="295">
        <v>17.725832633779639</v>
      </c>
      <c r="H29" s="295">
        <v>12.918344851962541</v>
      </c>
      <c r="I29" s="295">
        <v>16.714202198684461</v>
      </c>
      <c r="J29" s="295">
        <v>10.20553438268748</v>
      </c>
      <c r="K29" s="295">
        <v>8.7285390488312817</v>
      </c>
      <c r="L29" s="295">
        <v>4.1929790671798832</v>
      </c>
      <c r="M29" s="295">
        <v>4.0835097006557266</v>
      </c>
      <c r="N29" s="295">
        <v>2.8639046199948308</v>
      </c>
      <c r="O29" s="295">
        <v>2.5048351598601428</v>
      </c>
      <c r="P29" s="295">
        <v>1.697938279023367</v>
      </c>
      <c r="Q29" s="295">
        <v>1.6276443411897981</v>
      </c>
      <c r="R29" s="295">
        <v>1.7093001307619251</v>
      </c>
      <c r="S29" s="295">
        <v>1.5361966030436289</v>
      </c>
      <c r="T29" s="295">
        <v>4.886099693681186</v>
      </c>
      <c r="U29" s="295">
        <v>1.577600577204832</v>
      </c>
      <c r="V29" s="295">
        <v>4.2094046037918114</v>
      </c>
      <c r="W29" s="295">
        <v>4.0268161968455898</v>
      </c>
      <c r="X29" s="295">
        <v>1.593157772064822</v>
      </c>
      <c r="Y29" s="295">
        <v>2.925695649619064</v>
      </c>
      <c r="DA29" s="122" t="s">
        <v>1715</v>
      </c>
    </row>
    <row r="30" spans="1:105" ht="12" customHeight="1" x14ac:dyDescent="0.25">
      <c r="A30" s="18" t="s">
        <v>33</v>
      </c>
      <c r="B30" s="295">
        <v>2.063139607503262</v>
      </c>
      <c r="C30" s="295">
        <v>2.2582823838435391</v>
      </c>
      <c r="D30" s="295">
        <v>2.4504430988060899</v>
      </c>
      <c r="E30" s="295">
        <v>0.9993786376925452</v>
      </c>
      <c r="F30" s="295">
        <v>1.1678495360573189</v>
      </c>
      <c r="G30" s="295">
        <v>1.185388635864598</v>
      </c>
      <c r="H30" s="295">
        <v>2.4353777602216118</v>
      </c>
      <c r="I30" s="295">
        <v>2.2503107632646091</v>
      </c>
      <c r="J30" s="295">
        <v>4.2706678113865788</v>
      </c>
      <c r="K30" s="295">
        <v>5.1125673507161222</v>
      </c>
      <c r="L30" s="295">
        <v>8.3381515477744497</v>
      </c>
      <c r="M30" s="295">
        <v>6.0627864278194883</v>
      </c>
      <c r="N30" s="295">
        <v>3.726829856821539</v>
      </c>
      <c r="O30" s="295">
        <v>2.6347065735878279</v>
      </c>
      <c r="P30" s="295">
        <v>2.7853945062921728</v>
      </c>
      <c r="Q30" s="295">
        <v>2.7069793936663</v>
      </c>
      <c r="R30" s="295">
        <v>0.56230740611585728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1716</v>
      </c>
    </row>
    <row r="31" spans="1:105" ht="12" customHeight="1" x14ac:dyDescent="0.25">
      <c r="A31" s="18" t="s">
        <v>35</v>
      </c>
      <c r="B31" s="295">
        <v>166.46184252747111</v>
      </c>
      <c r="C31" s="295">
        <v>139.8866662808085</v>
      </c>
      <c r="D31" s="295">
        <v>146.09632134222289</v>
      </c>
      <c r="E31" s="295">
        <v>161.12039093363279</v>
      </c>
      <c r="F31" s="295">
        <v>179.17201817049181</v>
      </c>
      <c r="G31" s="295">
        <v>177.91558234210891</v>
      </c>
      <c r="H31" s="295">
        <v>186.75813596112161</v>
      </c>
      <c r="I31" s="295">
        <v>182.20868237334099</v>
      </c>
      <c r="J31" s="295">
        <v>201.0741628711497</v>
      </c>
      <c r="K31" s="295">
        <v>126.853534161594</v>
      </c>
      <c r="L31" s="295">
        <v>130.4835502235189</v>
      </c>
      <c r="M31" s="295">
        <v>135.1212315006581</v>
      </c>
      <c r="N31" s="295">
        <v>114.45634090127839</v>
      </c>
      <c r="O31" s="295">
        <v>112.22917316459881</v>
      </c>
      <c r="P31" s="295">
        <v>124.36371984792849</v>
      </c>
      <c r="Q31" s="295">
        <v>126.0115146134313</v>
      </c>
      <c r="R31" s="295">
        <v>137.22109401075119</v>
      </c>
      <c r="S31" s="295">
        <v>157.122804400131</v>
      </c>
      <c r="T31" s="295">
        <v>144.5212617114567</v>
      </c>
      <c r="U31" s="295">
        <v>153.16969477959341</v>
      </c>
      <c r="V31" s="295">
        <v>163.06767369840929</v>
      </c>
      <c r="W31" s="295">
        <v>173.07841535183499</v>
      </c>
      <c r="X31" s="295">
        <v>140.7970295126008</v>
      </c>
      <c r="Y31" s="295">
        <v>132.62867112910689</v>
      </c>
      <c r="DA31" s="122" t="s">
        <v>1717</v>
      </c>
    </row>
    <row r="32" spans="1:105" ht="12" customHeight="1" x14ac:dyDescent="0.25">
      <c r="A32" s="18" t="s">
        <v>38</v>
      </c>
      <c r="B32" s="295">
        <v>43.954503328259413</v>
      </c>
      <c r="C32" s="295">
        <v>50.700387684586978</v>
      </c>
      <c r="D32" s="295">
        <v>44.645513210952849</v>
      </c>
      <c r="E32" s="295">
        <v>52.793465341883667</v>
      </c>
      <c r="F32" s="295">
        <v>98.678800497285721</v>
      </c>
      <c r="G32" s="295">
        <v>125.6819172256414</v>
      </c>
      <c r="H32" s="295">
        <v>126.9380890711609</v>
      </c>
      <c r="I32" s="295">
        <v>127.2616698692273</v>
      </c>
      <c r="J32" s="295">
        <v>149.5515890701987</v>
      </c>
      <c r="K32" s="295">
        <v>154.7822468323819</v>
      </c>
      <c r="L32" s="295">
        <v>141.2383103432999</v>
      </c>
      <c r="M32" s="295">
        <v>151.51308787244901</v>
      </c>
      <c r="N32" s="295">
        <v>150.21139095066059</v>
      </c>
      <c r="O32" s="295">
        <v>140.3885027196695</v>
      </c>
      <c r="P32" s="295">
        <v>187.51267614884941</v>
      </c>
      <c r="Q32" s="295">
        <v>208.41233486375509</v>
      </c>
      <c r="R32" s="295">
        <v>250.03742042550121</v>
      </c>
      <c r="S32" s="295">
        <v>269.28986423674871</v>
      </c>
      <c r="T32" s="295">
        <v>319.0825603845102</v>
      </c>
      <c r="U32" s="295">
        <v>321.82502269608909</v>
      </c>
      <c r="V32" s="295">
        <v>354.70901688179998</v>
      </c>
      <c r="W32" s="295">
        <v>365.74913586487168</v>
      </c>
      <c r="X32" s="295">
        <v>326.45735382448072</v>
      </c>
      <c r="Y32" s="295">
        <v>283.93345457377268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10.79725388843157</v>
      </c>
      <c r="C33" s="261">
        <f t="shared" si="1"/>
        <v>7.8447451125901653</v>
      </c>
      <c r="D33" s="261">
        <f t="shared" si="1"/>
        <v>7.8210887752530951</v>
      </c>
      <c r="E33" s="261">
        <f t="shared" si="1"/>
        <v>7.7683200058918862</v>
      </c>
      <c r="F33" s="261">
        <f t="shared" si="1"/>
        <v>9.8309747419219473</v>
      </c>
      <c r="G33" s="261">
        <f t="shared" si="1"/>
        <v>11.18423375193928</v>
      </c>
      <c r="H33" s="261">
        <f t="shared" si="1"/>
        <v>9.4476285671609705</v>
      </c>
      <c r="I33" s="261">
        <f t="shared" si="1"/>
        <v>15.572310376337571</v>
      </c>
      <c r="J33" s="261">
        <f t="shared" si="1"/>
        <v>21.815880730862851</v>
      </c>
      <c r="K33" s="261">
        <f t="shared" si="1"/>
        <v>15.01257932171713</v>
      </c>
      <c r="L33" s="261">
        <f t="shared" si="1"/>
        <v>13.862699805857069</v>
      </c>
      <c r="M33" s="261">
        <f t="shared" si="1"/>
        <v>16.567832342544701</v>
      </c>
      <c r="N33" s="261">
        <f t="shared" si="1"/>
        <v>14.93761501744997</v>
      </c>
      <c r="O33" s="261">
        <f t="shared" si="1"/>
        <v>14.626352506955911</v>
      </c>
      <c r="P33" s="261">
        <f t="shared" si="1"/>
        <v>17.391572316776699</v>
      </c>
      <c r="Q33" s="261">
        <f t="shared" si="1"/>
        <v>18.321680735366449</v>
      </c>
      <c r="R33" s="261">
        <f t="shared" si="1"/>
        <v>20.752208738134811</v>
      </c>
      <c r="S33" s="261">
        <f t="shared" si="1"/>
        <v>22.12006704672822</v>
      </c>
      <c r="T33" s="261">
        <f t="shared" si="1"/>
        <v>22.980735528093678</v>
      </c>
      <c r="U33" s="261">
        <f t="shared" si="1"/>
        <v>23.920042066745779</v>
      </c>
      <c r="V33" s="261">
        <f t="shared" si="1"/>
        <v>25.678590161621301</v>
      </c>
      <c r="W33" s="261">
        <f t="shared" si="1"/>
        <v>25.823923876926958</v>
      </c>
      <c r="X33" s="261">
        <f t="shared" si="1"/>
        <v>21.458117712129141</v>
      </c>
      <c r="Y33" s="261">
        <f t="shared" si="1"/>
        <v>19.376585271771258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10.79725388843157</v>
      </c>
      <c r="C35" s="262">
        <v>7.8447451125901653</v>
      </c>
      <c r="D35" s="262">
        <v>7.8210887752530951</v>
      </c>
      <c r="E35" s="262">
        <v>7.7683200058918862</v>
      </c>
      <c r="F35" s="262">
        <v>9.8309747419219473</v>
      </c>
      <c r="G35" s="262">
        <v>11.18423375193928</v>
      </c>
      <c r="H35" s="262">
        <v>9.4476285671609705</v>
      </c>
      <c r="I35" s="262">
        <v>15.572310376337571</v>
      </c>
      <c r="J35" s="262">
        <v>21.815880730862851</v>
      </c>
      <c r="K35" s="262">
        <v>15.01257932171713</v>
      </c>
      <c r="L35" s="262">
        <v>13.862699805857069</v>
      </c>
      <c r="M35" s="262">
        <v>16.567832342544701</v>
      </c>
      <c r="N35" s="262">
        <v>14.93761501744997</v>
      </c>
      <c r="O35" s="262">
        <v>14.626352506955911</v>
      </c>
      <c r="P35" s="262">
        <v>17.391572316776699</v>
      </c>
      <c r="Q35" s="262">
        <v>18.321680735366449</v>
      </c>
      <c r="R35" s="262">
        <v>20.752208738134811</v>
      </c>
      <c r="S35" s="262">
        <v>22.12006704672822</v>
      </c>
      <c r="T35" s="262">
        <v>22.980735528093678</v>
      </c>
      <c r="U35" s="262">
        <v>23.920042066745779</v>
      </c>
      <c r="V35" s="262">
        <v>25.678590161621301</v>
      </c>
      <c r="W35" s="262">
        <v>25.823923876926958</v>
      </c>
      <c r="X35" s="262">
        <v>21.458117712129141</v>
      </c>
      <c r="Y35" s="262">
        <v>19.376585271771258</v>
      </c>
      <c r="DA35" s="72" t="s">
        <v>1720</v>
      </c>
    </row>
    <row r="36" spans="1:105" ht="12" customHeight="1" x14ac:dyDescent="0.25">
      <c r="A36" s="64" t="s">
        <v>28</v>
      </c>
      <c r="B36" s="229">
        <v>2.8038042307967368</v>
      </c>
      <c r="C36" s="229">
        <v>2.0014839224414098</v>
      </c>
      <c r="D36" s="229">
        <v>1.8565462160886479</v>
      </c>
      <c r="E36" s="229">
        <v>1.465284562812033</v>
      </c>
      <c r="F36" s="229">
        <v>1.636515436923293</v>
      </c>
      <c r="G36" s="229">
        <v>1.661247850713818</v>
      </c>
      <c r="H36" s="229">
        <v>1.456180504367429</v>
      </c>
      <c r="I36" s="229">
        <v>2.2968938186719519</v>
      </c>
      <c r="J36" s="229">
        <v>3.3010051415625101</v>
      </c>
      <c r="K36" s="229">
        <v>2.0660765917120898</v>
      </c>
      <c r="L36" s="229">
        <v>1.9988691264968601</v>
      </c>
      <c r="M36" s="229">
        <v>3.0458464801727718</v>
      </c>
      <c r="N36" s="229">
        <v>2.5791502497802421</v>
      </c>
      <c r="O36" s="229">
        <v>1.938151895378819</v>
      </c>
      <c r="P36" s="229">
        <v>2.2377574067954091</v>
      </c>
      <c r="Q36" s="229">
        <v>2.0824757308522819</v>
      </c>
      <c r="R36" s="229">
        <v>2.2846022156170389</v>
      </c>
      <c r="S36" s="229">
        <v>2.9776593009435661</v>
      </c>
      <c r="T36" s="229">
        <v>2.81000820376285</v>
      </c>
      <c r="U36" s="229">
        <v>2.975174179265148</v>
      </c>
      <c r="V36" s="229">
        <v>2.719599499095207</v>
      </c>
      <c r="W36" s="229">
        <v>3.0591054065235128</v>
      </c>
      <c r="X36" s="229">
        <v>2.7133228962523321</v>
      </c>
      <c r="Y36" s="229">
        <v>2.0992496410333161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1.7770951258791488E-2</v>
      </c>
      <c r="C38" s="229">
        <v>1.1673247172582319E-2</v>
      </c>
      <c r="D38" s="229">
        <v>1.8653698540803149E-2</v>
      </c>
      <c r="E38" s="229">
        <v>1.276859108053081E-2</v>
      </c>
      <c r="F38" s="229">
        <v>7.15871557290921E-3</v>
      </c>
      <c r="G38" s="229">
        <v>8.2105856810265158E-3</v>
      </c>
      <c r="H38" s="229">
        <v>6.5793604433672598E-3</v>
      </c>
      <c r="I38" s="229">
        <v>7.9331936104744052E-3</v>
      </c>
      <c r="J38" s="229">
        <v>2.293276038950982E-2</v>
      </c>
      <c r="K38" s="229">
        <v>1.019925667840264E-2</v>
      </c>
      <c r="L38" s="229">
        <v>8.5612748269245677E-3</v>
      </c>
      <c r="M38" s="229">
        <v>1.0854684355849759E-2</v>
      </c>
      <c r="N38" s="229">
        <v>9.0463931556479579E-3</v>
      </c>
      <c r="O38" s="229">
        <v>9.3037717142261302E-3</v>
      </c>
      <c r="P38" s="229">
        <v>1.08310258094438E-2</v>
      </c>
      <c r="Q38" s="229">
        <v>2.0914461800479602E-2</v>
      </c>
      <c r="R38" s="229">
        <v>2.2118788816109351E-2</v>
      </c>
      <c r="S38" s="229">
        <v>2.406921017986785E-2</v>
      </c>
      <c r="T38" s="229">
        <v>2.3049679095189641E-2</v>
      </c>
      <c r="U38" s="229">
        <v>2.4101864420843021E-2</v>
      </c>
      <c r="V38" s="229">
        <v>2.706359985029683E-2</v>
      </c>
      <c r="W38" s="229">
        <v>2.9029515240454631E-2</v>
      </c>
      <c r="X38" s="229">
        <v>2.441537565502646E-2</v>
      </c>
      <c r="Y38" s="229">
        <v>4.9795247289111562E-2</v>
      </c>
      <c r="DA38" s="73" t="s">
        <v>1723</v>
      </c>
    </row>
    <row r="39" spans="1:105" ht="12" customHeight="1" x14ac:dyDescent="0.25">
      <c r="A39" s="64" t="s">
        <v>159</v>
      </c>
      <c r="B39" s="229">
        <v>0.15326758205136681</v>
      </c>
      <c r="C39" s="229">
        <v>9.6209941098636495E-2</v>
      </c>
      <c r="D39" s="229">
        <v>0.12306458831208381</v>
      </c>
      <c r="E39" s="229">
        <v>3.5108065432595287E-2</v>
      </c>
      <c r="F39" s="229">
        <v>3.9334539552845008E-2</v>
      </c>
      <c r="G39" s="229">
        <v>4.5090419480803973E-2</v>
      </c>
      <c r="H39" s="229">
        <v>1.43064218078177E-2</v>
      </c>
      <c r="I39" s="229">
        <v>8.615156929796617E-3</v>
      </c>
      <c r="J39" s="229">
        <v>1.3054145453734411E-2</v>
      </c>
      <c r="K39" s="229">
        <v>2.326953452836223E-2</v>
      </c>
      <c r="L39" s="229">
        <v>9.7780140725995616E-3</v>
      </c>
      <c r="M39" s="229">
        <v>1.2390871886865881E-2</v>
      </c>
      <c r="N39" s="229">
        <v>0</v>
      </c>
      <c r="O39" s="229">
        <v>0</v>
      </c>
      <c r="P39" s="229">
        <v>0</v>
      </c>
      <c r="Q39" s="229">
        <v>2.3875956202463789E-2</v>
      </c>
      <c r="R39" s="229">
        <v>7.5793583801586559E-2</v>
      </c>
      <c r="S39" s="229">
        <v>0</v>
      </c>
      <c r="T39" s="229">
        <v>0</v>
      </c>
      <c r="U39" s="229">
        <v>0</v>
      </c>
      <c r="V39" s="229">
        <v>1.5500146828271831E-2</v>
      </c>
      <c r="W39" s="229">
        <v>1.6703649292926288E-2</v>
      </c>
      <c r="X39" s="229">
        <v>1.4046920939639621E-2</v>
      </c>
      <c r="Y39" s="229">
        <v>0</v>
      </c>
      <c r="DA39" s="73" t="s">
        <v>1724</v>
      </c>
    </row>
    <row r="40" spans="1:105" ht="12" customHeight="1" x14ac:dyDescent="0.25">
      <c r="A40" s="64" t="s">
        <v>32</v>
      </c>
      <c r="B40" s="229">
        <v>0.88628067134800226</v>
      </c>
      <c r="C40" s="229">
        <v>0.42123221166774338</v>
      </c>
      <c r="D40" s="229">
        <v>0.30024437995438757</v>
      </c>
      <c r="E40" s="229">
        <v>0.31915146159332658</v>
      </c>
      <c r="F40" s="229">
        <v>0.44359871890516728</v>
      </c>
      <c r="G40" s="229">
        <v>0.42369069887100458</v>
      </c>
      <c r="H40" s="229">
        <v>0.2304197736295768</v>
      </c>
      <c r="I40" s="229">
        <v>0.37084986813011378</v>
      </c>
      <c r="J40" s="229">
        <v>0.31859738855955122</v>
      </c>
      <c r="K40" s="229">
        <v>0.28337445378497012</v>
      </c>
      <c r="L40" s="229">
        <v>0.123373493192052</v>
      </c>
      <c r="M40" s="229">
        <v>0.13197457335558721</v>
      </c>
      <c r="N40" s="229">
        <v>9.0082783320399568E-2</v>
      </c>
      <c r="O40" s="229">
        <v>8.22802615831002E-2</v>
      </c>
      <c r="P40" s="229">
        <v>5.9904769814649969E-2</v>
      </c>
      <c r="Q40" s="229">
        <v>5.7839743472105222E-2</v>
      </c>
      <c r="R40" s="229">
        <v>6.11703558639074E-2</v>
      </c>
      <c r="S40" s="229">
        <v>5.325169921865202E-2</v>
      </c>
      <c r="T40" s="229">
        <v>0.1657368628985893</v>
      </c>
      <c r="U40" s="229">
        <v>5.3323944789056187E-2</v>
      </c>
      <c r="V40" s="229">
        <v>0.14969493236612319</v>
      </c>
      <c r="W40" s="229">
        <v>0.1445083137354084</v>
      </c>
      <c r="X40" s="229">
        <v>5.4017569790443622E-2</v>
      </c>
      <c r="Y40" s="229">
        <v>9.639623398747299E-2</v>
      </c>
      <c r="DA40" s="73" t="s">
        <v>1725</v>
      </c>
    </row>
    <row r="41" spans="1:105" ht="12" customHeight="1" x14ac:dyDescent="0.25">
      <c r="A41" s="64" t="s">
        <v>33</v>
      </c>
      <c r="B41" s="229">
        <v>5.258637161350535E-2</v>
      </c>
      <c r="C41" s="229">
        <v>4.6990610778108913E-2</v>
      </c>
      <c r="D41" s="229">
        <v>5.225857244860143E-2</v>
      </c>
      <c r="E41" s="229">
        <v>2.1105452862550011E-2</v>
      </c>
      <c r="F41" s="229">
        <v>2.4858396071298638E-2</v>
      </c>
      <c r="G41" s="229">
        <v>2.8333683948144499E-2</v>
      </c>
      <c r="H41" s="229">
        <v>4.3438938861236481E-2</v>
      </c>
      <c r="I41" s="229">
        <v>4.9929242203025387E-2</v>
      </c>
      <c r="J41" s="229">
        <v>0.13332213298122239</v>
      </c>
      <c r="K41" s="229">
        <v>0.1659809244528771</v>
      </c>
      <c r="L41" s="229">
        <v>0.24534033362239899</v>
      </c>
      <c r="M41" s="229">
        <v>0.1959426353337759</v>
      </c>
      <c r="N41" s="229">
        <v>0.1172256939425086</v>
      </c>
      <c r="O41" s="229">
        <v>8.6546352248434683E-2</v>
      </c>
      <c r="P41" s="229">
        <v>9.82711908929918E-2</v>
      </c>
      <c r="Q41" s="229">
        <v>9.6194844138665594E-2</v>
      </c>
      <c r="R41" s="229">
        <v>2.0123174109678059E-2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1726</v>
      </c>
    </row>
    <row r="42" spans="1:105" ht="12" customHeight="1" x14ac:dyDescent="0.25">
      <c r="A42" s="64" t="s">
        <v>35</v>
      </c>
      <c r="B42" s="229">
        <v>4.2428657172704511</v>
      </c>
      <c r="C42" s="229">
        <v>2.9107785347291211</v>
      </c>
      <c r="D42" s="229">
        <v>3.11567536379708</v>
      </c>
      <c r="E42" s="229">
        <v>3.402633083989909</v>
      </c>
      <c r="F42" s="229">
        <v>3.8137866694818801</v>
      </c>
      <c r="G42" s="229">
        <v>4.2526170126935563</v>
      </c>
      <c r="H42" s="229">
        <v>3.3311362953053441</v>
      </c>
      <c r="I42" s="229">
        <v>4.042793369798634</v>
      </c>
      <c r="J42" s="229">
        <v>6.2771532381704072</v>
      </c>
      <c r="K42" s="229">
        <v>4.1183353540187149</v>
      </c>
      <c r="L42" s="229">
        <v>3.8393254860686499</v>
      </c>
      <c r="M42" s="229">
        <v>4.3669706173876204</v>
      </c>
      <c r="N42" s="229">
        <v>3.6001707895824628</v>
      </c>
      <c r="O42" s="229">
        <v>3.686568231401635</v>
      </c>
      <c r="P42" s="229">
        <v>4.3876624391016783</v>
      </c>
      <c r="Q42" s="229">
        <v>4.4779276991461634</v>
      </c>
      <c r="R42" s="229">
        <v>4.9107017554200718</v>
      </c>
      <c r="S42" s="229">
        <v>5.4466051439831498</v>
      </c>
      <c r="T42" s="229">
        <v>4.9021718834715449</v>
      </c>
      <c r="U42" s="229">
        <v>5.1772371700413986</v>
      </c>
      <c r="V42" s="229">
        <v>5.7990159376448771</v>
      </c>
      <c r="W42" s="229">
        <v>6.2111774473547836</v>
      </c>
      <c r="X42" s="229">
        <v>4.773860757134484</v>
      </c>
      <c r="Y42" s="229">
        <v>4.3698682114366978</v>
      </c>
      <c r="DA42" s="73" t="s">
        <v>1727</v>
      </c>
    </row>
    <row r="43" spans="1:105" ht="12" customHeight="1" x14ac:dyDescent="0.25">
      <c r="A43" s="64" t="s">
        <v>36</v>
      </c>
      <c r="B43" s="229">
        <v>1.520343202235162</v>
      </c>
      <c r="C43" s="229">
        <v>1.30139689503512</v>
      </c>
      <c r="D43" s="229">
        <v>1.4025280359784691</v>
      </c>
      <c r="E43" s="229">
        <v>1.397346022915126</v>
      </c>
      <c r="F43" s="229">
        <v>1.7652832697511649</v>
      </c>
      <c r="G43" s="229">
        <v>1.760938675409901</v>
      </c>
      <c r="H43" s="229">
        <v>2.1014191884577968</v>
      </c>
      <c r="I43" s="229">
        <v>5.9716507256942846</v>
      </c>
      <c r="J43" s="229">
        <v>7.0810995247767821</v>
      </c>
      <c r="K43" s="229">
        <v>3.3202944089872739</v>
      </c>
      <c r="L43" s="229">
        <v>3.481680383893504</v>
      </c>
      <c r="M43" s="229">
        <v>3.9071149685573721</v>
      </c>
      <c r="N43" s="229">
        <v>3.817109904631701</v>
      </c>
      <c r="O43" s="229">
        <v>4.2119399596736198</v>
      </c>
      <c r="P43" s="229">
        <v>3.9815318069991452</v>
      </c>
      <c r="Q43" s="229">
        <v>4.1563404853450709</v>
      </c>
      <c r="R43" s="229">
        <v>4.4296635186578186</v>
      </c>
      <c r="S43" s="229">
        <v>4.2836460180139069</v>
      </c>
      <c r="T43" s="229">
        <v>4.2564648569588588</v>
      </c>
      <c r="U43" s="229">
        <v>4.8123059077177102</v>
      </c>
      <c r="V43" s="229">
        <v>4.3535467535939691</v>
      </c>
      <c r="W43" s="229">
        <v>3.2379455160068571</v>
      </c>
      <c r="X43" s="229">
        <v>2.8095988642611109</v>
      </c>
      <c r="Y43" s="229">
        <v>3.4061963255815102</v>
      </c>
      <c r="DA43" s="73" t="s">
        <v>1728</v>
      </c>
    </row>
    <row r="44" spans="1:105" ht="12" customHeight="1" x14ac:dyDescent="0.25">
      <c r="A44" s="64" t="s">
        <v>38</v>
      </c>
      <c r="B44" s="229">
        <v>1.120335161857559</v>
      </c>
      <c r="C44" s="229">
        <v>1.0549797496674429</v>
      </c>
      <c r="D44" s="229">
        <v>0.95211792013302232</v>
      </c>
      <c r="E44" s="229">
        <v>1.114922765205816</v>
      </c>
      <c r="F44" s="229">
        <v>2.1004389956633891</v>
      </c>
      <c r="G44" s="229">
        <v>3.0041048251410292</v>
      </c>
      <c r="H44" s="229">
        <v>2.264148084288403</v>
      </c>
      <c r="I44" s="229">
        <v>2.8236450012992909</v>
      </c>
      <c r="J44" s="229">
        <v>4.6687163989691367</v>
      </c>
      <c r="K44" s="229">
        <v>5.0250487975544411</v>
      </c>
      <c r="L44" s="229">
        <v>4.155771693684077</v>
      </c>
      <c r="M44" s="229">
        <v>4.8967375114948597</v>
      </c>
      <c r="N44" s="229">
        <v>4.7248292030370109</v>
      </c>
      <c r="O44" s="229">
        <v>4.6115620349560782</v>
      </c>
      <c r="P44" s="229">
        <v>6.6156136773633847</v>
      </c>
      <c r="Q44" s="229">
        <v>7.4061118144092219</v>
      </c>
      <c r="R44" s="229">
        <v>8.9480353458486004</v>
      </c>
      <c r="S44" s="229">
        <v>9.3348356743890708</v>
      </c>
      <c r="T44" s="229">
        <v>10.823304041906651</v>
      </c>
      <c r="U44" s="229">
        <v>10.877899000511629</v>
      </c>
      <c r="V44" s="229">
        <v>12.614169292242551</v>
      </c>
      <c r="W44" s="229">
        <v>13.125454028773021</v>
      </c>
      <c r="X44" s="229">
        <v>11.06885532809611</v>
      </c>
      <c r="Y44" s="229">
        <v>9.3550796124431503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2765.39075</v>
      </c>
      <c r="C46" s="279">
        <v>2455.8987299999999</v>
      </c>
      <c r="D46" s="279">
        <v>2218.81115</v>
      </c>
      <c r="E46" s="279">
        <v>2292.8511699999999</v>
      </c>
      <c r="F46" s="279">
        <v>2435.4971399999999</v>
      </c>
      <c r="G46" s="279">
        <v>2387.35349</v>
      </c>
      <c r="H46" s="279">
        <v>2506.469669999999</v>
      </c>
      <c r="I46" s="279">
        <v>2837.1496099999999</v>
      </c>
      <c r="J46" s="279">
        <v>2738.1592300000002</v>
      </c>
      <c r="K46" s="279">
        <v>2191.5048900000002</v>
      </c>
      <c r="L46" s="279">
        <v>2124.77405</v>
      </c>
      <c r="M46" s="279">
        <v>2340.9707600000002</v>
      </c>
      <c r="N46" s="279">
        <v>2114.5907699999998</v>
      </c>
      <c r="O46" s="279">
        <v>1944.7787000000001</v>
      </c>
      <c r="P46" s="279">
        <v>2113.6278400000001</v>
      </c>
      <c r="Q46" s="279">
        <v>2169.7013999999999</v>
      </c>
      <c r="R46" s="279">
        <v>2337.4234700000002</v>
      </c>
      <c r="S46" s="279">
        <v>2401.7925700000001</v>
      </c>
      <c r="T46" s="279">
        <v>2616.9165699999999</v>
      </c>
      <c r="U46" s="279">
        <v>2658.1825800000001</v>
      </c>
      <c r="V46" s="279">
        <v>2541.8270900000002</v>
      </c>
      <c r="W46" s="279">
        <v>2624.89896</v>
      </c>
      <c r="X46" s="279">
        <v>2402.857</v>
      </c>
      <c r="Y46" s="279">
        <v>1899.61023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2199.498185653214</v>
      </c>
      <c r="C48" s="223">
        <f t="shared" si="2"/>
        <v>2405.6648558643037</v>
      </c>
      <c r="D48" s="223">
        <f t="shared" si="2"/>
        <v>2093.288361890151</v>
      </c>
      <c r="E48" s="223">
        <f t="shared" si="2"/>
        <v>2061.8484350817362</v>
      </c>
      <c r="F48" s="223">
        <f t="shared" si="2"/>
        <v>1972.4054867194393</v>
      </c>
      <c r="G48" s="223">
        <f t="shared" si="2"/>
        <v>2039.8329161129893</v>
      </c>
      <c r="H48" s="223">
        <f t="shared" si="2"/>
        <v>1903.3677398852114</v>
      </c>
      <c r="I48" s="223">
        <f t="shared" si="2"/>
        <v>2242.3368144326773</v>
      </c>
      <c r="J48" s="223">
        <f t="shared" si="2"/>
        <v>2138.8533844778085</v>
      </c>
      <c r="K48" s="223">
        <f t="shared" si="2"/>
        <v>1919.2785450388365</v>
      </c>
      <c r="L48" s="223">
        <f t="shared" si="2"/>
        <v>2156.7135977435346</v>
      </c>
      <c r="M48" s="223">
        <f t="shared" si="2"/>
        <v>2292.70367438017</v>
      </c>
      <c r="N48" s="223">
        <f t="shared" si="2"/>
        <v>2189.4192532299076</v>
      </c>
      <c r="O48" s="223">
        <f t="shared" si="2"/>
        <v>2052.1315634955272</v>
      </c>
      <c r="P48" s="223">
        <f t="shared" si="2"/>
        <v>2078.4975756534313</v>
      </c>
      <c r="Q48" s="223">
        <f t="shared" si="2"/>
        <v>2137.0824400508245</v>
      </c>
      <c r="R48" s="223">
        <f t="shared" si="2"/>
        <v>2184.9602568259306</v>
      </c>
      <c r="S48" s="223">
        <f t="shared" si="2"/>
        <v>2068.8788998603859</v>
      </c>
      <c r="T48" s="223">
        <f t="shared" si="2"/>
        <v>2201.7190007741829</v>
      </c>
      <c r="U48" s="223">
        <f t="shared" si="2"/>
        <v>2236.205922821845</v>
      </c>
      <c r="V48" s="223">
        <f t="shared" si="2"/>
        <v>1961.0247073459896</v>
      </c>
      <c r="W48" s="223">
        <f t="shared" si="2"/>
        <v>2023.3971442201173</v>
      </c>
      <c r="X48" s="223">
        <f t="shared" si="2"/>
        <v>2159.7462295898704</v>
      </c>
      <c r="Y48" s="223">
        <f t="shared" si="2"/>
        <v>1593.1573320445382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9.136347869808418</v>
      </c>
      <c r="C53" s="260">
        <v>9.7986052094994971</v>
      </c>
      <c r="D53" s="260">
        <v>8.5446260047903646</v>
      </c>
      <c r="E53" s="260">
        <v>7.9224264979076837</v>
      </c>
      <c r="F53" s="260">
        <v>7.0601102942760212</v>
      </c>
      <c r="G53" s="260">
        <v>6.5622616623229311</v>
      </c>
      <c r="H53" s="260">
        <v>6.1246770117568001</v>
      </c>
      <c r="I53" s="260">
        <v>7.299452050932512</v>
      </c>
      <c r="J53" s="260">
        <v>6.9374654259491368</v>
      </c>
      <c r="K53" s="260">
        <v>5.5935640285044324</v>
      </c>
      <c r="L53" s="260">
        <v>6.5824157463329493</v>
      </c>
      <c r="M53" s="260">
        <v>5.9707529614426482</v>
      </c>
      <c r="N53" s="260">
        <v>5.6836253171338331</v>
      </c>
      <c r="O53" s="260">
        <v>5.2395376536794078</v>
      </c>
      <c r="P53" s="260">
        <v>5.0456734166531794</v>
      </c>
      <c r="Q53" s="260">
        <v>5.3131820604999724</v>
      </c>
      <c r="R53" s="260">
        <v>5.3385398651683653</v>
      </c>
      <c r="S53" s="260">
        <v>4.8794031873811887</v>
      </c>
      <c r="T53" s="260">
        <v>4.8034733030517973</v>
      </c>
      <c r="U53" s="260">
        <v>5.2132453550047737</v>
      </c>
      <c r="V53" s="260">
        <v>4.4630825334988957</v>
      </c>
      <c r="W53" s="260">
        <v>4.0237489408677201</v>
      </c>
      <c r="X53" s="260">
        <v>3.4206417446828121</v>
      </c>
      <c r="Y53" s="260">
        <v>2.2344032100668332</v>
      </c>
      <c r="DA53" s="68" t="s">
        <v>1736</v>
      </c>
    </row>
    <row r="54" spans="1:105" ht="12" customHeight="1" x14ac:dyDescent="0.25">
      <c r="A54" s="37" t="s">
        <v>159</v>
      </c>
      <c r="B54" s="226">
        <v>0.31853127542827581</v>
      </c>
      <c r="C54" s="226">
        <v>0.31351075590511812</v>
      </c>
      <c r="D54" s="226">
        <v>0.32467592246035581</v>
      </c>
      <c r="E54" s="226">
        <v>8.0908089290025201E-2</v>
      </c>
      <c r="F54" s="226">
        <v>7.207304742100723E-2</v>
      </c>
      <c r="G54" s="226">
        <v>6.8849528677021946E-2</v>
      </c>
      <c r="H54" s="226">
        <v>2.619151489834743E-2</v>
      </c>
      <c r="I54" s="226">
        <v>1.552199056338824E-2</v>
      </c>
      <c r="J54" s="226">
        <v>1.43974081023725E-2</v>
      </c>
      <c r="K54" s="226">
        <v>3.1427341525944133E-2</v>
      </c>
      <c r="L54" s="226">
        <v>1.6721544067854401E-2</v>
      </c>
      <c r="M54" s="226">
        <v>1.6893520937824529E-2</v>
      </c>
      <c r="N54" s="226">
        <v>0</v>
      </c>
      <c r="O54" s="226">
        <v>0</v>
      </c>
      <c r="P54" s="226">
        <v>0</v>
      </c>
      <c r="Q54" s="226">
        <v>2.8179217017049049E-2</v>
      </c>
      <c r="R54" s="226">
        <v>8.1144579734412706E-2</v>
      </c>
      <c r="S54" s="226">
        <v>0</v>
      </c>
      <c r="T54" s="226">
        <v>0</v>
      </c>
      <c r="U54" s="226">
        <v>0</v>
      </c>
      <c r="V54" s="226">
        <v>1.1897539463457609E-2</v>
      </c>
      <c r="W54" s="226">
        <v>1.0791999736028349E-2</v>
      </c>
      <c r="X54" s="226">
        <v>1.0035591197889949E-2</v>
      </c>
      <c r="Y54" s="226">
        <v>0</v>
      </c>
      <c r="DA54" s="69" t="s">
        <v>1737</v>
      </c>
    </row>
    <row r="55" spans="1:105" ht="12" customHeight="1" x14ac:dyDescent="0.25">
      <c r="A55" s="37" t="s">
        <v>35</v>
      </c>
      <c r="B55" s="226">
        <v>8.8178165943801421</v>
      </c>
      <c r="C55" s="226">
        <v>9.4850944535943782</v>
      </c>
      <c r="D55" s="226">
        <v>8.2199500823300085</v>
      </c>
      <c r="E55" s="226">
        <v>7.8415184086176586</v>
      </c>
      <c r="F55" s="226">
        <v>6.988037246855014</v>
      </c>
      <c r="G55" s="226">
        <v>6.4934121336459087</v>
      </c>
      <c r="H55" s="226">
        <v>6.0984854968584523</v>
      </c>
      <c r="I55" s="226">
        <v>7.2839300603691237</v>
      </c>
      <c r="J55" s="226">
        <v>6.9230680178467647</v>
      </c>
      <c r="K55" s="226">
        <v>5.5621366869784881</v>
      </c>
      <c r="L55" s="226">
        <v>6.565694202265095</v>
      </c>
      <c r="M55" s="226">
        <v>5.9538594405048233</v>
      </c>
      <c r="N55" s="226">
        <v>5.6836253171338331</v>
      </c>
      <c r="O55" s="226">
        <v>5.2395376536794078</v>
      </c>
      <c r="P55" s="226">
        <v>5.0456734166531794</v>
      </c>
      <c r="Q55" s="226">
        <v>5.2850028434829222</v>
      </c>
      <c r="R55" s="226">
        <v>5.2573952854339527</v>
      </c>
      <c r="S55" s="226">
        <v>4.8794031873811887</v>
      </c>
      <c r="T55" s="226">
        <v>4.8034733030517973</v>
      </c>
      <c r="U55" s="226">
        <v>5.2132453550047737</v>
      </c>
      <c r="V55" s="226">
        <v>4.4511849940354384</v>
      </c>
      <c r="W55" s="226">
        <v>4.0129569411316917</v>
      </c>
      <c r="X55" s="226">
        <v>3.4106061534849221</v>
      </c>
      <c r="Y55" s="226">
        <v>2.2344032100668332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241.51614653668875</v>
      </c>
      <c r="C60" s="261">
        <f t="shared" si="3"/>
        <v>266.70058550836563</v>
      </c>
      <c r="D60" s="261">
        <f t="shared" si="3"/>
        <v>224.74536362181448</v>
      </c>
      <c r="E60" s="261">
        <f t="shared" si="3"/>
        <v>213.81175258125839</v>
      </c>
      <c r="F60" s="261">
        <f t="shared" si="3"/>
        <v>192.22630296110293</v>
      </c>
      <c r="G60" s="261">
        <f t="shared" si="3"/>
        <v>188.36544055202498</v>
      </c>
      <c r="H60" s="261">
        <f t="shared" si="3"/>
        <v>169.9891334264131</v>
      </c>
      <c r="I60" s="261">
        <f t="shared" si="3"/>
        <v>223.8390427318584</v>
      </c>
      <c r="J60" s="261">
        <f t="shared" si="3"/>
        <v>217.75311463540885</v>
      </c>
      <c r="K60" s="261">
        <f t="shared" si="3"/>
        <v>173.36123028723694</v>
      </c>
      <c r="L60" s="261">
        <f t="shared" si="3"/>
        <v>199.51899426304024</v>
      </c>
      <c r="M60" s="261">
        <f t="shared" si="3"/>
        <v>209.99975544120124</v>
      </c>
      <c r="N60" s="261">
        <f t="shared" si="3"/>
        <v>197.32343162592127</v>
      </c>
      <c r="O60" s="261">
        <f t="shared" si="3"/>
        <v>178.32352138577644</v>
      </c>
      <c r="P60" s="261">
        <f t="shared" si="3"/>
        <v>182.72631935181255</v>
      </c>
      <c r="Q60" s="261">
        <f t="shared" si="3"/>
        <v>192.74424994478841</v>
      </c>
      <c r="R60" s="261">
        <f t="shared" si="3"/>
        <v>198.98334673070502</v>
      </c>
      <c r="S60" s="261">
        <f t="shared" si="3"/>
        <v>185.15547446001298</v>
      </c>
      <c r="T60" s="261">
        <f t="shared" si="3"/>
        <v>195.97375999994333</v>
      </c>
      <c r="U60" s="261">
        <f t="shared" si="3"/>
        <v>217.18674672802331</v>
      </c>
      <c r="V60" s="261">
        <f t="shared" si="3"/>
        <v>190.67729762116693</v>
      </c>
      <c r="W60" s="261">
        <f t="shared" si="3"/>
        <v>180.8337837353435</v>
      </c>
      <c r="X60" s="261">
        <f t="shared" si="3"/>
        <v>188.89428366875188</v>
      </c>
      <c r="Y60" s="261">
        <f t="shared" si="3"/>
        <v>136.47258882400638</v>
      </c>
      <c r="DA60" s="70"/>
    </row>
    <row r="61" spans="1:105" ht="12" customHeight="1" x14ac:dyDescent="0.25">
      <c r="A61" s="60" t="s">
        <v>1499</v>
      </c>
      <c r="B61" s="262">
        <v>214.56932447480301</v>
      </c>
      <c r="C61" s="262">
        <v>240.58173485616129</v>
      </c>
      <c r="D61" s="262">
        <v>202.03821636649869</v>
      </c>
      <c r="E61" s="262">
        <v>192.03396568748551</v>
      </c>
      <c r="F61" s="262">
        <v>171.3467880475032</v>
      </c>
      <c r="G61" s="262">
        <v>165.2870005148103</v>
      </c>
      <c r="H61" s="262">
        <v>152.84804924969839</v>
      </c>
      <c r="I61" s="262">
        <v>190.84676040522331</v>
      </c>
      <c r="J61" s="262">
        <v>177.5298281288311</v>
      </c>
      <c r="K61" s="262">
        <v>141.33435980346241</v>
      </c>
      <c r="L61" s="262">
        <v>165.05301389897531</v>
      </c>
      <c r="M61" s="262">
        <v>172.34172424646289</v>
      </c>
      <c r="N61" s="262">
        <v>160.81062892016189</v>
      </c>
      <c r="O61" s="262">
        <v>142.2384617768441</v>
      </c>
      <c r="P61" s="262">
        <v>144.6292713590754</v>
      </c>
      <c r="Q61" s="262">
        <v>151.3310817885459</v>
      </c>
      <c r="R61" s="262">
        <v>155.85580971507309</v>
      </c>
      <c r="S61" s="262">
        <v>147.73971472482199</v>
      </c>
      <c r="T61" s="262">
        <v>155.66974846364349</v>
      </c>
      <c r="U61" s="262">
        <v>172.6138871193813</v>
      </c>
      <c r="V61" s="262">
        <v>150.25507581205881</v>
      </c>
      <c r="W61" s="262">
        <v>144.175323119426</v>
      </c>
      <c r="X61" s="262">
        <v>151.8161735272102</v>
      </c>
      <c r="Y61" s="262">
        <v>109.1065989435359</v>
      </c>
      <c r="DA61" s="72" t="s">
        <v>1743</v>
      </c>
    </row>
    <row r="62" spans="1:105" ht="12" customHeight="1" x14ac:dyDescent="0.25">
      <c r="A62" s="59" t="s">
        <v>28</v>
      </c>
      <c r="B62" s="230">
        <v>74.236325891345842</v>
      </c>
      <c r="C62" s="230">
        <v>88.492379502469788</v>
      </c>
      <c r="D62" s="230">
        <v>69.27974169509109</v>
      </c>
      <c r="E62" s="230">
        <v>53.751159628751601</v>
      </c>
      <c r="F62" s="230">
        <v>47.20421909894182</v>
      </c>
      <c r="G62" s="230">
        <v>42.964925195644589</v>
      </c>
      <c r="H62" s="230">
        <v>44.173651792475248</v>
      </c>
      <c r="I62" s="230">
        <v>65.162654813777138</v>
      </c>
      <c r="J62" s="230">
        <v>58.999502419403292</v>
      </c>
      <c r="K62" s="230">
        <v>44.915574581851537</v>
      </c>
      <c r="L62" s="230">
        <v>55.171318206816139</v>
      </c>
      <c r="M62" s="230">
        <v>69.360974110862202</v>
      </c>
      <c r="N62" s="230">
        <v>66.060056142588252</v>
      </c>
      <c r="O62" s="230">
        <v>48.226920151290038</v>
      </c>
      <c r="P62" s="230">
        <v>48.332989934754693</v>
      </c>
      <c r="Q62" s="230">
        <v>47.297270953511187</v>
      </c>
      <c r="R62" s="230">
        <v>48.415801716701331</v>
      </c>
      <c r="S62" s="230">
        <v>51.745470678042878</v>
      </c>
      <c r="T62" s="230">
        <v>55.364525733134172</v>
      </c>
      <c r="U62" s="230">
        <v>62.401766893860199</v>
      </c>
      <c r="V62" s="230">
        <v>46.910748965423799</v>
      </c>
      <c r="W62" s="230">
        <v>46.619774439268717</v>
      </c>
      <c r="X62" s="230">
        <v>54.346251463309223</v>
      </c>
      <c r="Y62" s="230">
        <v>34.623020196224942</v>
      </c>
      <c r="DA62" s="71" t="s">
        <v>1744</v>
      </c>
    </row>
    <row r="63" spans="1:105" ht="12" customHeight="1" x14ac:dyDescent="0.25">
      <c r="A63" s="59" t="s">
        <v>31</v>
      </c>
      <c r="B63" s="295">
        <v>0.47052148454458448</v>
      </c>
      <c r="C63" s="295">
        <v>0.5161137730061014</v>
      </c>
      <c r="D63" s="295">
        <v>0.69609008672436568</v>
      </c>
      <c r="E63" s="295">
        <v>0.46839132467671207</v>
      </c>
      <c r="F63" s="295">
        <v>0.20648847590824931</v>
      </c>
      <c r="G63" s="295">
        <v>0.21235073348396191</v>
      </c>
      <c r="H63" s="295">
        <v>0.19958677950350939</v>
      </c>
      <c r="I63" s="295">
        <v>0.22506393312909059</v>
      </c>
      <c r="J63" s="295">
        <v>0.40988165545359823</v>
      </c>
      <c r="K63" s="295">
        <v>0.2217272466354327</v>
      </c>
      <c r="L63" s="295">
        <v>0.23630202271424289</v>
      </c>
      <c r="M63" s="295">
        <v>0.24718628646870239</v>
      </c>
      <c r="N63" s="295">
        <v>0.2317062527865329</v>
      </c>
      <c r="O63" s="295">
        <v>0.23150520691264809</v>
      </c>
      <c r="P63" s="295">
        <v>0.2339377181106464</v>
      </c>
      <c r="Q63" s="295">
        <v>0.47501008149530782</v>
      </c>
      <c r="R63" s="295">
        <v>0.46874632538387301</v>
      </c>
      <c r="S63" s="295">
        <v>0.41827236890779779</v>
      </c>
      <c r="T63" s="295">
        <v>0.45413908389920499</v>
      </c>
      <c r="U63" s="295">
        <v>0.50551626045247167</v>
      </c>
      <c r="V63" s="295">
        <v>0.46682378751001191</v>
      </c>
      <c r="W63" s="295">
        <v>0.44240039905303818</v>
      </c>
      <c r="X63" s="295">
        <v>0.48902552171432723</v>
      </c>
      <c r="Y63" s="295">
        <v>0.82127528754430945</v>
      </c>
      <c r="DA63" s="122" t="s">
        <v>1745</v>
      </c>
    </row>
    <row r="64" spans="1:105" ht="12" customHeight="1" x14ac:dyDescent="0.25">
      <c r="A64" s="59" t="s">
        <v>159</v>
      </c>
      <c r="B64" s="295">
        <v>4.058065839536396</v>
      </c>
      <c r="C64" s="295">
        <v>4.2537671795162941</v>
      </c>
      <c r="D64" s="295">
        <v>4.5923353893317742</v>
      </c>
      <c r="E64" s="295">
        <v>1.2878721834771441</v>
      </c>
      <c r="F64" s="295">
        <v>1.134579107117534</v>
      </c>
      <c r="G64" s="295">
        <v>1.166175474177763</v>
      </c>
      <c r="H64" s="295">
        <v>0.43398939447369078</v>
      </c>
      <c r="I64" s="295">
        <v>0.24441116634091789</v>
      </c>
      <c r="J64" s="295">
        <v>0.23331926284618909</v>
      </c>
      <c r="K64" s="295">
        <v>0.50586920048667228</v>
      </c>
      <c r="L64" s="295">
        <v>0.26988556613286813</v>
      </c>
      <c r="M64" s="295">
        <v>0.28216883212943938</v>
      </c>
      <c r="N64" s="295">
        <v>0</v>
      </c>
      <c r="O64" s="295">
        <v>0</v>
      </c>
      <c r="P64" s="295">
        <v>0</v>
      </c>
      <c r="Q64" s="295">
        <v>0.54227165918516007</v>
      </c>
      <c r="R64" s="295">
        <v>1.6062345994638241</v>
      </c>
      <c r="S64" s="295">
        <v>0</v>
      </c>
      <c r="T64" s="295">
        <v>0</v>
      </c>
      <c r="U64" s="295">
        <v>0</v>
      </c>
      <c r="V64" s="295">
        <v>0.26736418249458382</v>
      </c>
      <c r="W64" s="295">
        <v>0.25455819884083131</v>
      </c>
      <c r="X64" s="295">
        <v>0.28135151136095549</v>
      </c>
      <c r="Y64" s="295">
        <v>0</v>
      </c>
      <c r="DA64" s="122" t="s">
        <v>1746</v>
      </c>
    </row>
    <row r="65" spans="1:105" ht="12" customHeight="1" x14ac:dyDescent="0.25">
      <c r="A65" s="59" t="s">
        <v>32</v>
      </c>
      <c r="B65" s="295">
        <v>23.466053737530309</v>
      </c>
      <c r="C65" s="295">
        <v>18.624102005324911</v>
      </c>
      <c r="D65" s="295">
        <v>11.20405886391872</v>
      </c>
      <c r="E65" s="295">
        <v>11.70746051192303</v>
      </c>
      <c r="F65" s="295">
        <v>12.795315367496229</v>
      </c>
      <c r="G65" s="295">
        <v>10.95793091636574</v>
      </c>
      <c r="H65" s="295">
        <v>6.9898496895722957</v>
      </c>
      <c r="I65" s="295">
        <v>10.520974782660931</v>
      </c>
      <c r="J65" s="295">
        <v>5.6943526565479132</v>
      </c>
      <c r="K65" s="295">
        <v>6.1604329987704158</v>
      </c>
      <c r="L65" s="295">
        <v>3.4052645873390799</v>
      </c>
      <c r="M65" s="295">
        <v>3.0053664967676639</v>
      </c>
      <c r="N65" s="295">
        <v>2.3073001365985788</v>
      </c>
      <c r="O65" s="295">
        <v>2.0473749322004751</v>
      </c>
      <c r="P65" s="295">
        <v>1.293874227699066</v>
      </c>
      <c r="Q65" s="295">
        <v>1.3136585355365129</v>
      </c>
      <c r="R65" s="295">
        <v>1.2963358786059429</v>
      </c>
      <c r="S65" s="295">
        <v>0.92540279527665803</v>
      </c>
      <c r="T65" s="295">
        <v>3.265450541600011</v>
      </c>
      <c r="U65" s="295">
        <v>1.118424728131256</v>
      </c>
      <c r="V65" s="295">
        <v>2.5821086509096549</v>
      </c>
      <c r="W65" s="295">
        <v>2.20225984255964</v>
      </c>
      <c r="X65" s="295">
        <v>1.081939947259154</v>
      </c>
      <c r="Y65" s="295">
        <v>1.58986748929273</v>
      </c>
      <c r="DA65" s="122" t="s">
        <v>1747</v>
      </c>
    </row>
    <row r="66" spans="1:105" ht="12" customHeight="1" x14ac:dyDescent="0.25">
      <c r="A66" s="59" t="s">
        <v>35</v>
      </c>
      <c r="B66" s="295">
        <v>112.33835752184589</v>
      </c>
      <c r="C66" s="295">
        <v>128.69537239584429</v>
      </c>
      <c r="D66" s="295">
        <v>116.2659903314328</v>
      </c>
      <c r="E66" s="295">
        <v>124.819082038657</v>
      </c>
      <c r="F66" s="295">
        <v>110.0061859980394</v>
      </c>
      <c r="G66" s="295">
        <v>109.9856181951383</v>
      </c>
      <c r="H66" s="295">
        <v>101.05097159367359</v>
      </c>
      <c r="I66" s="295">
        <v>114.69365570931519</v>
      </c>
      <c r="J66" s="295">
        <v>112.1927721345801</v>
      </c>
      <c r="K66" s="295">
        <v>89.530755775718319</v>
      </c>
      <c r="L66" s="295">
        <v>105.970243515973</v>
      </c>
      <c r="M66" s="295">
        <v>99.446028520234918</v>
      </c>
      <c r="N66" s="295">
        <v>92.21156638818853</v>
      </c>
      <c r="O66" s="295">
        <v>91.732661486440975</v>
      </c>
      <c r="P66" s="295">
        <v>94.768469478511037</v>
      </c>
      <c r="Q66" s="295">
        <v>101.70287055881769</v>
      </c>
      <c r="R66" s="295">
        <v>104.0686911949181</v>
      </c>
      <c r="S66" s="295">
        <v>94.650568882594627</v>
      </c>
      <c r="T66" s="295">
        <v>96.585633105010132</v>
      </c>
      <c r="U66" s="295">
        <v>108.58817923693729</v>
      </c>
      <c r="V66" s="295">
        <v>100.0280302257208</v>
      </c>
      <c r="W66" s="295">
        <v>94.656330239703749</v>
      </c>
      <c r="X66" s="295">
        <v>95.617605083566531</v>
      </c>
      <c r="Y66" s="295">
        <v>72.072435970473961</v>
      </c>
      <c r="DA66" s="122" t="s">
        <v>1748</v>
      </c>
    </row>
    <row r="67" spans="1:105" ht="12" customHeight="1" x14ac:dyDescent="0.25">
      <c r="A67" s="60" t="s">
        <v>1506</v>
      </c>
      <c r="B67" s="262">
        <v>26.946822061885751</v>
      </c>
      <c r="C67" s="262">
        <v>26.118850652204362</v>
      </c>
      <c r="D67" s="262">
        <v>22.7071472553158</v>
      </c>
      <c r="E67" s="262">
        <v>21.777786893772891</v>
      </c>
      <c r="F67" s="262">
        <v>20.879514913599749</v>
      </c>
      <c r="G67" s="262">
        <v>23.07844003721468</v>
      </c>
      <c r="H67" s="262">
        <v>17.14108417671471</v>
      </c>
      <c r="I67" s="262">
        <v>32.992282326635099</v>
      </c>
      <c r="J67" s="262">
        <v>40.22328650657775</v>
      </c>
      <c r="K67" s="262">
        <v>32.02687048377453</v>
      </c>
      <c r="L67" s="262">
        <v>34.465980364064933</v>
      </c>
      <c r="M67" s="262">
        <v>37.658031194738363</v>
      </c>
      <c r="N67" s="262">
        <v>36.51280270575937</v>
      </c>
      <c r="O67" s="262">
        <v>36.085059608932333</v>
      </c>
      <c r="P67" s="262">
        <v>38.097047992737139</v>
      </c>
      <c r="Q67" s="262">
        <v>41.41316815624252</v>
      </c>
      <c r="R67" s="262">
        <v>43.127537015631923</v>
      </c>
      <c r="S67" s="262">
        <v>37.415759735190981</v>
      </c>
      <c r="T67" s="262">
        <v>40.304011536299832</v>
      </c>
      <c r="U67" s="262">
        <v>44.57285960864202</v>
      </c>
      <c r="V67" s="262">
        <v>40.422221809108123</v>
      </c>
      <c r="W67" s="262">
        <v>36.658460615917491</v>
      </c>
      <c r="X67" s="262">
        <v>37.078110141541671</v>
      </c>
      <c r="Y67" s="262">
        <v>27.36598988047048</v>
      </c>
      <c r="DA67" s="72" t="s">
        <v>1749</v>
      </c>
    </row>
    <row r="68" spans="1:105" ht="12" customHeight="1" x14ac:dyDescent="0.25">
      <c r="A68" s="147" t="s">
        <v>28</v>
      </c>
      <c r="B68" s="229">
        <v>6.9974842200007918</v>
      </c>
      <c r="C68" s="229">
        <v>6.6638824974868838</v>
      </c>
      <c r="D68" s="229">
        <v>5.3901534078495406</v>
      </c>
      <c r="E68" s="229">
        <v>4.1077935671358787</v>
      </c>
      <c r="F68" s="229">
        <v>3.4757131788638871</v>
      </c>
      <c r="G68" s="229">
        <v>3.4279513250519171</v>
      </c>
      <c r="H68" s="229">
        <v>2.64198707902354</v>
      </c>
      <c r="I68" s="229">
        <v>4.8663151137211402</v>
      </c>
      <c r="J68" s="229">
        <v>6.0862670275289661</v>
      </c>
      <c r="K68" s="229">
        <v>4.4076348237241438</v>
      </c>
      <c r="L68" s="229">
        <v>4.96966572377689</v>
      </c>
      <c r="M68" s="229">
        <v>6.9230892366160353</v>
      </c>
      <c r="N68" s="229">
        <v>6.3043534130934029</v>
      </c>
      <c r="O68" s="229">
        <v>4.7816656027296638</v>
      </c>
      <c r="P68" s="229">
        <v>4.9019116713530142</v>
      </c>
      <c r="Q68" s="229">
        <v>4.7070964104622943</v>
      </c>
      <c r="R68" s="229">
        <v>4.7478930008524118</v>
      </c>
      <c r="S68" s="229">
        <v>5.0366657904791534</v>
      </c>
      <c r="T68" s="229">
        <v>4.9282410009506714</v>
      </c>
      <c r="U68" s="229">
        <v>5.5439710613219431</v>
      </c>
      <c r="V68" s="229">
        <v>4.2810860523280718</v>
      </c>
      <c r="W68" s="229">
        <v>4.3425660484222028</v>
      </c>
      <c r="X68" s="229">
        <v>4.6884301105284827</v>
      </c>
      <c r="Y68" s="229">
        <v>2.9648177750283011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4.4351153208888792E-2</v>
      </c>
      <c r="C70" s="229">
        <v>3.8865736891517157E-2</v>
      </c>
      <c r="D70" s="229">
        <v>5.4157712793456859E-2</v>
      </c>
      <c r="E70" s="229">
        <v>3.5795597410331392E-2</v>
      </c>
      <c r="F70" s="229">
        <v>1.5204037492782249E-2</v>
      </c>
      <c r="G70" s="229">
        <v>1.6942377413841869E-2</v>
      </c>
      <c r="H70" s="229">
        <v>1.1937108914369081E-2</v>
      </c>
      <c r="I70" s="229">
        <v>1.680766418233863E-2</v>
      </c>
      <c r="J70" s="229">
        <v>4.2282546504253282E-2</v>
      </c>
      <c r="K70" s="229">
        <v>2.175843775209519E-2</v>
      </c>
      <c r="L70" s="229">
        <v>2.1285372561517611E-2</v>
      </c>
      <c r="M70" s="229">
        <v>2.4672270555995079E-2</v>
      </c>
      <c r="N70" s="229">
        <v>2.211257741647793E-2</v>
      </c>
      <c r="O70" s="229">
        <v>2.295358030897213E-2</v>
      </c>
      <c r="P70" s="229">
        <v>2.3725865755962351E-2</v>
      </c>
      <c r="Q70" s="229">
        <v>4.7273726463788253E-2</v>
      </c>
      <c r="R70" s="229">
        <v>4.5967583279688987E-2</v>
      </c>
      <c r="S70" s="229">
        <v>4.071270594267714E-2</v>
      </c>
      <c r="T70" s="229">
        <v>4.0424925956997627E-2</v>
      </c>
      <c r="U70" s="229">
        <v>4.491166930806792E-2</v>
      </c>
      <c r="V70" s="229">
        <v>4.2602449325145203E-2</v>
      </c>
      <c r="W70" s="229">
        <v>4.1208971425608913E-2</v>
      </c>
      <c r="X70" s="229">
        <v>4.2188042764463043E-2</v>
      </c>
      <c r="Y70" s="229">
        <v>7.0326954636046907E-2</v>
      </c>
      <c r="DA70" s="73" t="s">
        <v>1752</v>
      </c>
    </row>
    <row r="71" spans="1:105" ht="12" customHeight="1" x14ac:dyDescent="0.25">
      <c r="A71" s="147" t="s">
        <v>159</v>
      </c>
      <c r="B71" s="229">
        <v>0.38251154451584329</v>
      </c>
      <c r="C71" s="229">
        <v>0.32032820018328961</v>
      </c>
      <c r="D71" s="229">
        <v>0.35729625491009359</v>
      </c>
      <c r="E71" s="229">
        <v>9.8422305809209951E-2</v>
      </c>
      <c r="F71" s="229">
        <v>8.3540658660327907E-2</v>
      </c>
      <c r="G71" s="229">
        <v>9.3043168206329213E-2</v>
      </c>
      <c r="H71" s="229">
        <v>2.5956522182484738E-2</v>
      </c>
      <c r="I71" s="229">
        <v>1.8252506073088259E-2</v>
      </c>
      <c r="J71" s="229">
        <v>2.4068734109884849E-2</v>
      </c>
      <c r="K71" s="229">
        <v>4.9641727286629592E-2</v>
      </c>
      <c r="L71" s="229">
        <v>2.4310476728593589E-2</v>
      </c>
      <c r="M71" s="229">
        <v>2.816396438581615E-2</v>
      </c>
      <c r="N71" s="229">
        <v>0</v>
      </c>
      <c r="O71" s="229">
        <v>0</v>
      </c>
      <c r="P71" s="229">
        <v>0</v>
      </c>
      <c r="Q71" s="229">
        <v>5.3967701074228859E-2</v>
      </c>
      <c r="R71" s="229">
        <v>0.15751530992185461</v>
      </c>
      <c r="S71" s="229">
        <v>0</v>
      </c>
      <c r="T71" s="229">
        <v>0</v>
      </c>
      <c r="U71" s="229">
        <v>0</v>
      </c>
      <c r="V71" s="229">
        <v>2.4399718567983428E-2</v>
      </c>
      <c r="W71" s="229">
        <v>2.3711736166243051E-2</v>
      </c>
      <c r="X71" s="229">
        <v>2.4272086151111299E-2</v>
      </c>
      <c r="Y71" s="229">
        <v>0</v>
      </c>
      <c r="DA71" s="73" t="s">
        <v>1753</v>
      </c>
    </row>
    <row r="72" spans="1:105" ht="12" customHeight="1" x14ac:dyDescent="0.25">
      <c r="A72" s="147" t="s">
        <v>32</v>
      </c>
      <c r="B72" s="229">
        <v>2.2119001548432111</v>
      </c>
      <c r="C72" s="229">
        <v>1.402480395289079</v>
      </c>
      <c r="D72" s="229">
        <v>0.8717064265754535</v>
      </c>
      <c r="E72" s="229">
        <v>0.89471243616947638</v>
      </c>
      <c r="F72" s="229">
        <v>0.94213710340826728</v>
      </c>
      <c r="G72" s="229">
        <v>0.87427718385487008</v>
      </c>
      <c r="H72" s="229">
        <v>0.41805673325184478</v>
      </c>
      <c r="I72" s="229">
        <v>0.78570123857380259</v>
      </c>
      <c r="J72" s="229">
        <v>0.58741767973405357</v>
      </c>
      <c r="K72" s="229">
        <v>0.60453282112906936</v>
      </c>
      <c r="L72" s="229">
        <v>0.30673594994870967</v>
      </c>
      <c r="M72" s="229">
        <v>0.29997301382479141</v>
      </c>
      <c r="N72" s="229">
        <v>0.22019411336555661</v>
      </c>
      <c r="O72" s="229">
        <v>0.20299580106883749</v>
      </c>
      <c r="P72" s="229">
        <v>0.13122418428039889</v>
      </c>
      <c r="Q72" s="229">
        <v>0.13073729736489231</v>
      </c>
      <c r="R72" s="229">
        <v>0.1271251084677146</v>
      </c>
      <c r="S72" s="229">
        <v>9.0074445942985776E-2</v>
      </c>
      <c r="T72" s="229">
        <v>0.29067217740219131</v>
      </c>
      <c r="U72" s="229">
        <v>9.9364403215906782E-2</v>
      </c>
      <c r="V72" s="229">
        <v>0.23564384655535239</v>
      </c>
      <c r="W72" s="229">
        <v>0.2051373893831549</v>
      </c>
      <c r="X72" s="229">
        <v>9.333854111240919E-2</v>
      </c>
      <c r="Y72" s="229">
        <v>0.1361425827521727</v>
      </c>
      <c r="DA72" s="73" t="s">
        <v>1754</v>
      </c>
    </row>
    <row r="73" spans="1:105" ht="12" customHeight="1" x14ac:dyDescent="0.25">
      <c r="A73" s="147" t="s">
        <v>33</v>
      </c>
      <c r="B73" s="229">
        <v>0.13124037031930619</v>
      </c>
      <c r="C73" s="229">
        <v>0.15645387164963609</v>
      </c>
      <c r="D73" s="229">
        <v>0.15172351753603269</v>
      </c>
      <c r="E73" s="229">
        <v>5.9167240071029081E-2</v>
      </c>
      <c r="F73" s="229">
        <v>5.2795502493314217E-2</v>
      </c>
      <c r="G73" s="229">
        <v>5.8465983502648353E-2</v>
      </c>
      <c r="H73" s="229">
        <v>7.8812423908761781E-2</v>
      </c>
      <c r="I73" s="229">
        <v>0.1057826112700805</v>
      </c>
      <c r="J73" s="229">
        <v>0.24581424966195559</v>
      </c>
      <c r="K73" s="229">
        <v>0.35409302134641002</v>
      </c>
      <c r="L73" s="229">
        <v>0.60997462540233893</v>
      </c>
      <c r="M73" s="229">
        <v>0.44536990242413571</v>
      </c>
      <c r="N73" s="229">
        <v>0.28654096587496852</v>
      </c>
      <c r="O73" s="229">
        <v>0.21352078574170749</v>
      </c>
      <c r="P73" s="229">
        <v>0.21526761396623459</v>
      </c>
      <c r="Q73" s="229">
        <v>0.21743274067581969</v>
      </c>
      <c r="R73" s="229">
        <v>4.1820268253775709E-2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1755</v>
      </c>
    </row>
    <row r="74" spans="1:105" ht="12" customHeight="1" x14ac:dyDescent="0.25">
      <c r="A74" s="147" t="s">
        <v>35</v>
      </c>
      <c r="B74" s="229">
        <v>10.58896537000577</v>
      </c>
      <c r="C74" s="229">
        <v>9.6913524581208428</v>
      </c>
      <c r="D74" s="229">
        <v>9.0458120753411961</v>
      </c>
      <c r="E74" s="229">
        <v>9.5389760108531707</v>
      </c>
      <c r="F74" s="229">
        <v>8.0999105107218732</v>
      </c>
      <c r="G74" s="229">
        <v>8.7751891551506329</v>
      </c>
      <c r="H74" s="229">
        <v>6.0437693158693824</v>
      </c>
      <c r="I74" s="229">
        <v>8.5652659766735724</v>
      </c>
      <c r="J74" s="229">
        <v>11.573575060273731</v>
      </c>
      <c r="K74" s="229">
        <v>8.7857915795392287</v>
      </c>
      <c r="L74" s="229">
        <v>9.5454795001899715</v>
      </c>
      <c r="M74" s="229">
        <v>9.9259524321592814</v>
      </c>
      <c r="N74" s="229">
        <v>8.8000879386368638</v>
      </c>
      <c r="O74" s="229">
        <v>9.0952296082880952</v>
      </c>
      <c r="P74" s="229">
        <v>9.6113786306221165</v>
      </c>
      <c r="Q74" s="229">
        <v>10.121624510041279</v>
      </c>
      <c r="R74" s="229">
        <v>10.20549062521828</v>
      </c>
      <c r="S74" s="229">
        <v>9.2128504406984284</v>
      </c>
      <c r="T74" s="229">
        <v>8.5975138568922649</v>
      </c>
      <c r="U74" s="229">
        <v>9.6473185497325034</v>
      </c>
      <c r="V74" s="229">
        <v>9.1285817107037843</v>
      </c>
      <c r="W74" s="229">
        <v>8.8171032766932704</v>
      </c>
      <c r="X74" s="229">
        <v>8.2488938371963467</v>
      </c>
      <c r="Y74" s="229">
        <v>6.1716637671646204</v>
      </c>
      <c r="DA74" s="73" t="s">
        <v>1756</v>
      </c>
    </row>
    <row r="75" spans="1:105" ht="12" customHeight="1" x14ac:dyDescent="0.25">
      <c r="A75" s="147" t="s">
        <v>36</v>
      </c>
      <c r="B75" s="229">
        <v>3.794336797759565</v>
      </c>
      <c r="C75" s="229">
        <v>4.3329631049595294</v>
      </c>
      <c r="D75" s="229">
        <v>4.0719919640141597</v>
      </c>
      <c r="E75" s="229">
        <v>3.9173339770795002</v>
      </c>
      <c r="F75" s="229">
        <v>3.749196730241199</v>
      </c>
      <c r="G75" s="229">
        <v>3.633661324595701</v>
      </c>
      <c r="H75" s="229">
        <v>3.812660811531337</v>
      </c>
      <c r="I75" s="229">
        <v>12.651840474328999</v>
      </c>
      <c r="J75" s="229">
        <v>13.055860475243019</v>
      </c>
      <c r="K75" s="229">
        <v>7.083302391002662</v>
      </c>
      <c r="L75" s="229">
        <v>8.656288416093604</v>
      </c>
      <c r="M75" s="229">
        <v>8.8807186314612281</v>
      </c>
      <c r="N75" s="229">
        <v>9.33036369535583</v>
      </c>
      <c r="O75" s="229">
        <v>10.391388040304991</v>
      </c>
      <c r="P75" s="229">
        <v>8.7217305930145237</v>
      </c>
      <c r="Q75" s="229">
        <v>9.3947291146677276</v>
      </c>
      <c r="R75" s="229">
        <v>9.2057900813540083</v>
      </c>
      <c r="S75" s="229">
        <v>7.2457226219991222</v>
      </c>
      <c r="T75" s="229">
        <v>7.4650617030513908</v>
      </c>
      <c r="U75" s="229">
        <v>8.9673017722966577</v>
      </c>
      <c r="V75" s="229">
        <v>6.8531812464188242</v>
      </c>
      <c r="W75" s="229">
        <v>4.5964392840035364</v>
      </c>
      <c r="X75" s="229">
        <v>4.8547881757466289</v>
      </c>
      <c r="Y75" s="229">
        <v>4.8106481544278026</v>
      </c>
      <c r="DA75" s="73" t="s">
        <v>1757</v>
      </c>
    </row>
    <row r="76" spans="1:105" ht="12" customHeight="1" x14ac:dyDescent="0.25">
      <c r="A76" s="147" t="s">
        <v>38</v>
      </c>
      <c r="B76" s="229">
        <v>2.7960324512323722</v>
      </c>
      <c r="C76" s="229">
        <v>3.5125243876235861</v>
      </c>
      <c r="D76" s="229">
        <v>2.7643058962958649</v>
      </c>
      <c r="E76" s="229">
        <v>3.1255857592442959</v>
      </c>
      <c r="F76" s="229">
        <v>4.4610171917180983</v>
      </c>
      <c r="G76" s="229">
        <v>6.1989095194387449</v>
      </c>
      <c r="H76" s="229">
        <v>4.1079041820329874</v>
      </c>
      <c r="I76" s="229">
        <v>5.9823167418120731</v>
      </c>
      <c r="J76" s="229">
        <v>8.6080007335218909</v>
      </c>
      <c r="K76" s="229">
        <v>10.72011568199429</v>
      </c>
      <c r="L76" s="229">
        <v>10.33224029936331</v>
      </c>
      <c r="M76" s="229">
        <v>11.13009174331107</v>
      </c>
      <c r="N76" s="229">
        <v>11.549150002016271</v>
      </c>
      <c r="O76" s="229">
        <v>11.377306190490071</v>
      </c>
      <c r="P76" s="229">
        <v>14.491809433744891</v>
      </c>
      <c r="Q76" s="229">
        <v>16.740306655492489</v>
      </c>
      <c r="R76" s="229">
        <v>18.595935038284178</v>
      </c>
      <c r="S76" s="229">
        <v>15.789733730128621</v>
      </c>
      <c r="T76" s="229">
        <v>18.98209787204631</v>
      </c>
      <c r="U76" s="229">
        <v>20.269992152766939</v>
      </c>
      <c r="V76" s="229">
        <v>19.856726785208959</v>
      </c>
      <c r="W76" s="229">
        <v>18.632293909823471</v>
      </c>
      <c r="X76" s="229">
        <v>19.126199348042221</v>
      </c>
      <c r="Y76" s="229">
        <v>13.212390646461531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1104.736507122022</v>
      </c>
      <c r="C79" s="261">
        <f t="shared" si="4"/>
        <v>1273.3508818323851</v>
      </c>
      <c r="D79" s="261">
        <f t="shared" si="4"/>
        <v>1062.7369375704391</v>
      </c>
      <c r="E79" s="261">
        <f t="shared" si="4"/>
        <v>1028.5692425986399</v>
      </c>
      <c r="F79" s="261">
        <f t="shared" si="4"/>
        <v>978.77957484462195</v>
      </c>
      <c r="G79" s="261">
        <f t="shared" si="4"/>
        <v>989.38745260008557</v>
      </c>
      <c r="H79" s="261">
        <f t="shared" si="4"/>
        <v>908.80683865683341</v>
      </c>
      <c r="I79" s="261">
        <f t="shared" si="4"/>
        <v>1114.9453603274301</v>
      </c>
      <c r="J79" s="261">
        <f t="shared" si="4"/>
        <v>1058.394832517803</v>
      </c>
      <c r="K79" s="261">
        <f t="shared" si="4"/>
        <v>934.42644346215707</v>
      </c>
      <c r="L79" s="261">
        <f t="shared" si="4"/>
        <v>1066.8155388100099</v>
      </c>
      <c r="M79" s="261">
        <f t="shared" si="4"/>
        <v>1082.92713956496</v>
      </c>
      <c r="N79" s="261">
        <f t="shared" si="4"/>
        <v>1051.0196968328489</v>
      </c>
      <c r="O79" s="261">
        <f t="shared" si="4"/>
        <v>951.29526366676873</v>
      </c>
      <c r="P79" s="261">
        <f t="shared" si="4"/>
        <v>1012.62522693518</v>
      </c>
      <c r="Q79" s="261">
        <f t="shared" si="4"/>
        <v>1095.819410600322</v>
      </c>
      <c r="R79" s="261">
        <f t="shared" si="4"/>
        <v>1152.819217863509</v>
      </c>
      <c r="S79" s="261">
        <f t="shared" si="4"/>
        <v>1058.509727736533</v>
      </c>
      <c r="T79" s="261">
        <f t="shared" si="4"/>
        <v>1177.4382740112451</v>
      </c>
      <c r="U79" s="261">
        <f t="shared" si="4"/>
        <v>1281.144922571164</v>
      </c>
      <c r="V79" s="261">
        <f t="shared" si="4"/>
        <v>1148.0430695437151</v>
      </c>
      <c r="W79" s="261">
        <f t="shared" si="4"/>
        <v>1086.5896181685059</v>
      </c>
      <c r="X79" s="261">
        <f t="shared" si="4"/>
        <v>1155.8453616584979</v>
      </c>
      <c r="Y79" s="261">
        <f t="shared" si="4"/>
        <v>832.57653941140859</v>
      </c>
      <c r="DA79" s="70"/>
    </row>
    <row r="80" spans="1:105" ht="12" customHeight="1" x14ac:dyDescent="0.25">
      <c r="A80" s="60" t="s">
        <v>1521</v>
      </c>
      <c r="B80" s="262">
        <v>1104.736507122022</v>
      </c>
      <c r="C80" s="262">
        <v>1273.3508818323851</v>
      </c>
      <c r="D80" s="262">
        <v>1062.7369375704391</v>
      </c>
      <c r="E80" s="262">
        <v>1028.5692425986399</v>
      </c>
      <c r="F80" s="262">
        <v>978.77957484462195</v>
      </c>
      <c r="G80" s="262">
        <v>989.38745260008557</v>
      </c>
      <c r="H80" s="262">
        <v>908.80683865683341</v>
      </c>
      <c r="I80" s="262">
        <v>1114.9453603274301</v>
      </c>
      <c r="J80" s="262">
        <v>1058.394832517803</v>
      </c>
      <c r="K80" s="262">
        <v>934.42644346215707</v>
      </c>
      <c r="L80" s="262">
        <v>1066.8155388100099</v>
      </c>
      <c r="M80" s="262">
        <v>1082.92713956496</v>
      </c>
      <c r="N80" s="262">
        <v>1051.0196968328489</v>
      </c>
      <c r="O80" s="262">
        <v>951.29526366676873</v>
      </c>
      <c r="P80" s="262">
        <v>1012.62522693518</v>
      </c>
      <c r="Q80" s="262">
        <v>1095.819410600322</v>
      </c>
      <c r="R80" s="262">
        <v>1152.819217863509</v>
      </c>
      <c r="S80" s="262">
        <v>1058.509727736533</v>
      </c>
      <c r="T80" s="262">
        <v>1177.4382740112451</v>
      </c>
      <c r="U80" s="262">
        <v>1281.144922571164</v>
      </c>
      <c r="V80" s="262">
        <v>1148.0430695437151</v>
      </c>
      <c r="W80" s="262">
        <v>1086.5896181685059</v>
      </c>
      <c r="X80" s="262">
        <v>1155.8453616584979</v>
      </c>
      <c r="Y80" s="262">
        <v>832.57653941140859</v>
      </c>
      <c r="DA80" s="72" t="s">
        <v>1761</v>
      </c>
    </row>
    <row r="81" spans="1:105" ht="12" customHeight="1" x14ac:dyDescent="0.25">
      <c r="A81" s="59" t="s">
        <v>28</v>
      </c>
      <c r="B81" s="230">
        <v>333.88969640434408</v>
      </c>
      <c r="C81" s="230">
        <v>389.49345700058188</v>
      </c>
      <c r="D81" s="230">
        <v>307.39293749629758</v>
      </c>
      <c r="E81" s="230">
        <v>236.56455621858561</v>
      </c>
      <c r="F81" s="230">
        <v>198.592754149489</v>
      </c>
      <c r="G81" s="230">
        <v>174.42070590030369</v>
      </c>
      <c r="H81" s="230">
        <v>180.1455325415042</v>
      </c>
      <c r="I81" s="230">
        <v>266.74324468126042</v>
      </c>
      <c r="J81" s="230">
        <v>237.11019085247031</v>
      </c>
      <c r="K81" s="230">
        <v>165.11713629318299</v>
      </c>
      <c r="L81" s="230">
        <v>205.41572629011571</v>
      </c>
      <c r="M81" s="230">
        <v>260.52471743066047</v>
      </c>
      <c r="N81" s="230">
        <v>243.76030460035599</v>
      </c>
      <c r="O81" s="230">
        <v>177.03876334549281</v>
      </c>
      <c r="P81" s="230">
        <v>168.97857991032029</v>
      </c>
      <c r="Q81" s="230">
        <v>161.09865966464011</v>
      </c>
      <c r="R81" s="230">
        <v>161.3555547816251</v>
      </c>
      <c r="S81" s="230">
        <v>176.71041353306319</v>
      </c>
      <c r="T81" s="230">
        <v>176.70174008414111</v>
      </c>
      <c r="U81" s="230">
        <v>199.48094645055289</v>
      </c>
      <c r="V81" s="230">
        <v>146.41083242510649</v>
      </c>
      <c r="W81" s="230">
        <v>147.17060835243731</v>
      </c>
      <c r="X81" s="230">
        <v>168.17323187431589</v>
      </c>
      <c r="Y81" s="230">
        <v>109.4391631525763</v>
      </c>
      <c r="DA81" s="71" t="s">
        <v>1762</v>
      </c>
    </row>
    <row r="82" spans="1:105" ht="12" customHeight="1" x14ac:dyDescent="0.25">
      <c r="A82" s="59" t="s">
        <v>31</v>
      </c>
      <c r="B82" s="295">
        <v>2.1162452982418811</v>
      </c>
      <c r="C82" s="295">
        <v>2.2716412281370459</v>
      </c>
      <c r="D82" s="295">
        <v>3.0885388900838899</v>
      </c>
      <c r="E82" s="295">
        <v>2.0614399135588539</v>
      </c>
      <c r="F82" s="295">
        <v>0.86871715947248551</v>
      </c>
      <c r="G82" s="295">
        <v>0.86206049851273958</v>
      </c>
      <c r="H82" s="295">
        <v>0.81393919730286235</v>
      </c>
      <c r="I82" s="295">
        <v>0.92129892428641535</v>
      </c>
      <c r="J82" s="295">
        <v>1.647253172758403</v>
      </c>
      <c r="K82" s="295">
        <v>0.8151063042931187</v>
      </c>
      <c r="L82" s="295">
        <v>0.87980771888957254</v>
      </c>
      <c r="M82" s="295">
        <v>0.92844914969133874</v>
      </c>
      <c r="N82" s="295">
        <v>0.85499150402083479</v>
      </c>
      <c r="O82" s="295">
        <v>0.84984476328334013</v>
      </c>
      <c r="P82" s="295">
        <v>0.81787746727774446</v>
      </c>
      <c r="Q82" s="295">
        <v>1.6179260645143989</v>
      </c>
      <c r="R82" s="295">
        <v>1.562192934999407</v>
      </c>
      <c r="S82" s="295">
        <v>1.4283971584495501</v>
      </c>
      <c r="T82" s="295">
        <v>1.4494329230238749</v>
      </c>
      <c r="U82" s="295">
        <v>1.6159936985874861</v>
      </c>
      <c r="V82" s="295">
        <v>1.456980773757391</v>
      </c>
      <c r="W82" s="295">
        <v>1.3965819579160099</v>
      </c>
      <c r="X82" s="295">
        <v>1.513278289510827</v>
      </c>
      <c r="Y82" s="295">
        <v>2.595951470361344</v>
      </c>
      <c r="DA82" s="122" t="s">
        <v>1763</v>
      </c>
    </row>
    <row r="83" spans="1:105" ht="12" customHeight="1" x14ac:dyDescent="0.25">
      <c r="A83" s="59" t="s">
        <v>159</v>
      </c>
      <c r="B83" s="295">
        <v>18.251797282300579</v>
      </c>
      <c r="C83" s="295">
        <v>18.722679775823799</v>
      </c>
      <c r="D83" s="295">
        <v>20.376107513618539</v>
      </c>
      <c r="E83" s="295">
        <v>5.6680621153997501</v>
      </c>
      <c r="F83" s="295">
        <v>4.7732849729101838</v>
      </c>
      <c r="G83" s="295">
        <v>4.7342139776453376</v>
      </c>
      <c r="H83" s="295">
        <v>1.7698616123502311</v>
      </c>
      <c r="I83" s="295">
        <v>1.0004967988554661</v>
      </c>
      <c r="J83" s="295">
        <v>0.93767527986513288</v>
      </c>
      <c r="K83" s="295">
        <v>1.859659472263131</v>
      </c>
      <c r="L83" s="295">
        <v>1.0048471086839641</v>
      </c>
      <c r="M83" s="295">
        <v>1.059846061861311</v>
      </c>
      <c r="N83" s="295">
        <v>0</v>
      </c>
      <c r="O83" s="295">
        <v>0</v>
      </c>
      <c r="P83" s="295">
        <v>0</v>
      </c>
      <c r="Q83" s="295">
        <v>1.847024906674124</v>
      </c>
      <c r="R83" s="295">
        <v>5.3531050961926514</v>
      </c>
      <c r="S83" s="295">
        <v>0</v>
      </c>
      <c r="T83" s="295">
        <v>0</v>
      </c>
      <c r="U83" s="295">
        <v>0</v>
      </c>
      <c r="V83" s="295">
        <v>0.83445720614144236</v>
      </c>
      <c r="W83" s="295">
        <v>0.80359644453684065</v>
      </c>
      <c r="X83" s="295">
        <v>0.87063581542950585</v>
      </c>
      <c r="Y83" s="295">
        <v>0</v>
      </c>
      <c r="DA83" s="122" t="s">
        <v>1764</v>
      </c>
    </row>
    <row r="84" spans="1:105" ht="12" customHeight="1" x14ac:dyDescent="0.25">
      <c r="A84" s="59" t="s">
        <v>32</v>
      </c>
      <c r="B84" s="295">
        <v>105.5423132025638</v>
      </c>
      <c r="C84" s="295">
        <v>81.972774541371848</v>
      </c>
      <c r="D84" s="295">
        <v>49.712202756457991</v>
      </c>
      <c r="E84" s="295">
        <v>51.525775807974163</v>
      </c>
      <c r="F84" s="295">
        <v>53.831139833416287</v>
      </c>
      <c r="G84" s="295">
        <v>44.484891732873898</v>
      </c>
      <c r="H84" s="295">
        <v>28.505458426408961</v>
      </c>
      <c r="I84" s="295">
        <v>43.067596904344462</v>
      </c>
      <c r="J84" s="295">
        <v>22.884753087871928</v>
      </c>
      <c r="K84" s="295">
        <v>22.646778195597221</v>
      </c>
      <c r="L84" s="295">
        <v>12.678596799085531</v>
      </c>
      <c r="M84" s="295">
        <v>11.288368818098149</v>
      </c>
      <c r="N84" s="295">
        <v>8.5138920089279271</v>
      </c>
      <c r="O84" s="295">
        <v>7.5158174099499977</v>
      </c>
      <c r="P84" s="295">
        <v>4.5235568888722089</v>
      </c>
      <c r="Q84" s="295">
        <v>4.4744363694885809</v>
      </c>
      <c r="R84" s="295">
        <v>4.3203042696622873</v>
      </c>
      <c r="S84" s="295">
        <v>3.1602439497642991</v>
      </c>
      <c r="T84" s="295">
        <v>10.422030807970909</v>
      </c>
      <c r="U84" s="295">
        <v>3.5752901625494982</v>
      </c>
      <c r="V84" s="295">
        <v>8.058892371775972</v>
      </c>
      <c r="W84" s="295">
        <v>6.952155489337648</v>
      </c>
      <c r="X84" s="295">
        <v>3.3480384152592571</v>
      </c>
      <c r="Y84" s="295">
        <v>5.025378102937851</v>
      </c>
      <c r="DA84" s="122" t="s">
        <v>1765</v>
      </c>
    </row>
    <row r="85" spans="1:105" ht="12" customHeight="1" x14ac:dyDescent="0.25">
      <c r="A85" s="59" t="s">
        <v>33</v>
      </c>
      <c r="B85" s="295">
        <v>6.2622231110800382</v>
      </c>
      <c r="C85" s="295">
        <v>9.1444828675960643</v>
      </c>
      <c r="D85" s="295">
        <v>8.6525807734439137</v>
      </c>
      <c r="E85" s="295">
        <v>3.4073941792164351</v>
      </c>
      <c r="F85" s="295">
        <v>3.0165907562834828</v>
      </c>
      <c r="G85" s="295">
        <v>2.974860826978925</v>
      </c>
      <c r="H85" s="295">
        <v>5.373874152775203</v>
      </c>
      <c r="I85" s="295">
        <v>5.7983908361127714</v>
      </c>
      <c r="J85" s="295">
        <v>9.5764880817703606</v>
      </c>
      <c r="K85" s="295">
        <v>13.26489784303859</v>
      </c>
      <c r="L85" s="295">
        <v>25.212637561533491</v>
      </c>
      <c r="M85" s="295">
        <v>16.759840010076701</v>
      </c>
      <c r="N85" s="295">
        <v>11.07921915943003</v>
      </c>
      <c r="O85" s="295">
        <v>7.905499672476151</v>
      </c>
      <c r="P85" s="295">
        <v>7.4206999528934956</v>
      </c>
      <c r="Q85" s="295">
        <v>7.4415563301886243</v>
      </c>
      <c r="R85" s="295">
        <v>1.421247821716471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1766</v>
      </c>
    </row>
    <row r="86" spans="1:105" ht="12" customHeight="1" x14ac:dyDescent="0.25">
      <c r="A86" s="59" t="s">
        <v>35</v>
      </c>
      <c r="B86" s="295">
        <v>505.25965067870339</v>
      </c>
      <c r="C86" s="295">
        <v>566.44431731023394</v>
      </c>
      <c r="D86" s="295">
        <v>515.87005702458623</v>
      </c>
      <c r="E86" s="295">
        <v>549.34202264711075</v>
      </c>
      <c r="F86" s="295">
        <v>462.80675473183072</v>
      </c>
      <c r="G86" s="295">
        <v>446.49837226813099</v>
      </c>
      <c r="H86" s="295">
        <v>412.09817058139782</v>
      </c>
      <c r="I86" s="295">
        <v>469.49833391057263</v>
      </c>
      <c r="J86" s="295">
        <v>450.88599941055298</v>
      </c>
      <c r="K86" s="295">
        <v>329.12997643859961</v>
      </c>
      <c r="L86" s="295">
        <v>394.55201079978349</v>
      </c>
      <c r="M86" s="295">
        <v>373.52630657155498</v>
      </c>
      <c r="N86" s="295">
        <v>340.25886175367248</v>
      </c>
      <c r="O86" s="295">
        <v>336.74630055172219</v>
      </c>
      <c r="P86" s="295">
        <v>331.32321038633489</v>
      </c>
      <c r="Q86" s="295">
        <v>346.40891114364842</v>
      </c>
      <c r="R86" s="295">
        <v>346.83018369519448</v>
      </c>
      <c r="S86" s="295">
        <v>323.23101808174681</v>
      </c>
      <c r="T86" s="295">
        <v>308.26326444208399</v>
      </c>
      <c r="U86" s="295">
        <v>347.12595244891747</v>
      </c>
      <c r="V86" s="295">
        <v>312.1925676775258</v>
      </c>
      <c r="W86" s="295">
        <v>298.81375174677748</v>
      </c>
      <c r="X86" s="295">
        <v>295.88649148767342</v>
      </c>
      <c r="Y86" s="295">
        <v>227.81221956588041</v>
      </c>
      <c r="DA86" s="122" t="s">
        <v>1767</v>
      </c>
    </row>
    <row r="87" spans="1:105" ht="12" customHeight="1" x14ac:dyDescent="0.25">
      <c r="A87" s="59" t="s">
        <v>38</v>
      </c>
      <c r="B87" s="295">
        <v>133.4145811447882</v>
      </c>
      <c r="C87" s="295">
        <v>205.30152910864041</v>
      </c>
      <c r="D87" s="295">
        <v>157.64451311595039</v>
      </c>
      <c r="E87" s="295">
        <v>179.999991716794</v>
      </c>
      <c r="F87" s="295">
        <v>254.89033324121991</v>
      </c>
      <c r="G87" s="295">
        <v>315.41234739563993</v>
      </c>
      <c r="H87" s="295">
        <v>280.10000214509398</v>
      </c>
      <c r="I87" s="295">
        <v>327.91599827199809</v>
      </c>
      <c r="J87" s="295">
        <v>335.35247263251409</v>
      </c>
      <c r="K87" s="295">
        <v>401.59288891518253</v>
      </c>
      <c r="L87" s="295">
        <v>427.07191253191831</v>
      </c>
      <c r="M87" s="295">
        <v>418.83961152301742</v>
      </c>
      <c r="N87" s="295">
        <v>446.55242780644198</v>
      </c>
      <c r="O87" s="295">
        <v>421.23903792384408</v>
      </c>
      <c r="P87" s="295">
        <v>499.56130232948118</v>
      </c>
      <c r="Q87" s="295">
        <v>572.93089612116773</v>
      </c>
      <c r="R87" s="295">
        <v>631.97662926411806</v>
      </c>
      <c r="S87" s="295">
        <v>553.97965501350916</v>
      </c>
      <c r="T87" s="295">
        <v>680.60180575402524</v>
      </c>
      <c r="U87" s="295">
        <v>729.3467398105563</v>
      </c>
      <c r="V87" s="295">
        <v>679.08933908940787</v>
      </c>
      <c r="W87" s="295">
        <v>631.45292417750079</v>
      </c>
      <c r="X87" s="295">
        <v>686.05368577630941</v>
      </c>
      <c r="Y87" s="295">
        <v>487.70382711965277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114.317314124695</v>
      </c>
      <c r="C89" s="261">
        <f t="shared" si="5"/>
        <v>128.17609331405399</v>
      </c>
      <c r="D89" s="261">
        <f t="shared" si="5"/>
        <v>107.6410446931073</v>
      </c>
      <c r="E89" s="261">
        <f t="shared" si="5"/>
        <v>102.3110234039307</v>
      </c>
      <c r="F89" s="261">
        <f t="shared" si="5"/>
        <v>91.2893986194386</v>
      </c>
      <c r="G89" s="261">
        <f t="shared" si="5"/>
        <v>88.060891298555859</v>
      </c>
      <c r="H89" s="261">
        <f t="shared" si="5"/>
        <v>81.433720790207815</v>
      </c>
      <c r="I89" s="261">
        <f t="shared" si="5"/>
        <v>101.67850932245589</v>
      </c>
      <c r="J89" s="261">
        <f t="shared" si="5"/>
        <v>94.583571898647193</v>
      </c>
      <c r="K89" s="261">
        <f t="shared" si="5"/>
        <v>75.299507260938356</v>
      </c>
      <c r="L89" s="261">
        <f t="shared" si="5"/>
        <v>87.936228924151465</v>
      </c>
      <c r="M89" s="261">
        <f t="shared" si="5"/>
        <v>91.819476412566331</v>
      </c>
      <c r="N89" s="261">
        <f t="shared" si="5"/>
        <v>85.675989454003627</v>
      </c>
      <c r="O89" s="261">
        <f t="shared" si="5"/>
        <v>75.781190789303011</v>
      </c>
      <c r="P89" s="261">
        <f t="shared" si="5"/>
        <v>77.054955949785523</v>
      </c>
      <c r="Q89" s="261">
        <f t="shared" si="5"/>
        <v>80.625517445214427</v>
      </c>
      <c r="R89" s="261">
        <f t="shared" si="5"/>
        <v>83.036182366547706</v>
      </c>
      <c r="S89" s="261">
        <f t="shared" si="5"/>
        <v>78.712124476458428</v>
      </c>
      <c r="T89" s="261">
        <f t="shared" si="5"/>
        <v>82.937053459942973</v>
      </c>
      <c r="U89" s="261">
        <f t="shared" si="5"/>
        <v>91.96447816765243</v>
      </c>
      <c r="V89" s="261">
        <f t="shared" si="5"/>
        <v>80.05224764760851</v>
      </c>
      <c r="W89" s="261">
        <f t="shared" si="5"/>
        <v>76.813103375400118</v>
      </c>
      <c r="X89" s="261">
        <f t="shared" si="5"/>
        <v>80.883962517938201</v>
      </c>
      <c r="Y89" s="261">
        <f t="shared" si="5"/>
        <v>58.129340599056583</v>
      </c>
      <c r="DA89" s="70"/>
    </row>
    <row r="90" spans="1:105" ht="12" customHeight="1" x14ac:dyDescent="0.25">
      <c r="A90" s="60" t="s">
        <v>1533</v>
      </c>
      <c r="B90" s="262">
        <v>114.317314124695</v>
      </c>
      <c r="C90" s="262">
        <v>128.17609331405399</v>
      </c>
      <c r="D90" s="262">
        <v>107.6410446931073</v>
      </c>
      <c r="E90" s="262">
        <v>102.3110234039307</v>
      </c>
      <c r="F90" s="262">
        <v>91.2893986194386</v>
      </c>
      <c r="G90" s="262">
        <v>88.060891298555859</v>
      </c>
      <c r="H90" s="262">
        <v>81.433720790207815</v>
      </c>
      <c r="I90" s="262">
        <v>101.67850932245589</v>
      </c>
      <c r="J90" s="262">
        <v>94.583571898647193</v>
      </c>
      <c r="K90" s="262">
        <v>75.299507260938356</v>
      </c>
      <c r="L90" s="262">
        <v>87.936228924151465</v>
      </c>
      <c r="M90" s="262">
        <v>91.819476412566331</v>
      </c>
      <c r="N90" s="262">
        <v>85.675989454003627</v>
      </c>
      <c r="O90" s="262">
        <v>75.781190789303011</v>
      </c>
      <c r="P90" s="262">
        <v>77.054955949785523</v>
      </c>
      <c r="Q90" s="262">
        <v>80.625517445214427</v>
      </c>
      <c r="R90" s="262">
        <v>83.036182366547706</v>
      </c>
      <c r="S90" s="262">
        <v>78.712124476458428</v>
      </c>
      <c r="T90" s="262">
        <v>82.937053459942973</v>
      </c>
      <c r="U90" s="262">
        <v>91.96447816765243</v>
      </c>
      <c r="V90" s="262">
        <v>80.05224764760851</v>
      </c>
      <c r="W90" s="262">
        <v>76.813103375400118</v>
      </c>
      <c r="X90" s="262">
        <v>80.883962517938201</v>
      </c>
      <c r="Y90" s="262">
        <v>58.129340599056583</v>
      </c>
      <c r="DA90" s="72" t="s">
        <v>1770</v>
      </c>
    </row>
    <row r="91" spans="1:105" ht="12" customHeight="1" x14ac:dyDescent="0.25">
      <c r="A91" s="59" t="s">
        <v>28</v>
      </c>
      <c r="B91" s="230">
        <v>39.551307751732168</v>
      </c>
      <c r="C91" s="230">
        <v>47.146586167369463</v>
      </c>
      <c r="D91" s="230">
        <v>36.910560319937488</v>
      </c>
      <c r="E91" s="230">
        <v>28.637309712778599</v>
      </c>
      <c r="F91" s="230">
        <v>25.14925913083324</v>
      </c>
      <c r="G91" s="230">
        <v>22.890666510493201</v>
      </c>
      <c r="H91" s="230">
        <v>23.534646624607749</v>
      </c>
      <c r="I91" s="230">
        <v>34.717076626768218</v>
      </c>
      <c r="J91" s="230">
        <v>31.433499023163751</v>
      </c>
      <c r="K91" s="230">
        <v>23.929925030675339</v>
      </c>
      <c r="L91" s="230">
        <v>29.393935640892341</v>
      </c>
      <c r="M91" s="230">
        <v>36.953838974113921</v>
      </c>
      <c r="N91" s="230">
        <v>35.19519021477862</v>
      </c>
      <c r="O91" s="230">
        <v>25.69412936213546</v>
      </c>
      <c r="P91" s="230">
        <v>25.750640761354081</v>
      </c>
      <c r="Q91" s="230">
        <v>25.198834894352689</v>
      </c>
      <c r="R91" s="230">
        <v>25.794760863391929</v>
      </c>
      <c r="S91" s="230">
        <v>27.568727452123142</v>
      </c>
      <c r="T91" s="230">
        <v>29.49687190883937</v>
      </c>
      <c r="U91" s="230">
        <v>33.246142734531993</v>
      </c>
      <c r="V91" s="230">
        <v>24.99290538585262</v>
      </c>
      <c r="W91" s="230">
        <v>24.837881239739591</v>
      </c>
      <c r="X91" s="230">
        <v>28.954360159531308</v>
      </c>
      <c r="Y91" s="230">
        <v>18.446302543037991</v>
      </c>
      <c r="DA91" s="71" t="s">
        <v>1771</v>
      </c>
    </row>
    <row r="92" spans="1:105" ht="12" customHeight="1" x14ac:dyDescent="0.25">
      <c r="A92" s="59" t="s">
        <v>31</v>
      </c>
      <c r="B92" s="295">
        <v>0.25068239592382902</v>
      </c>
      <c r="C92" s="295">
        <v>0.27497285764046159</v>
      </c>
      <c r="D92" s="295">
        <v>0.37085985752124628</v>
      </c>
      <c r="E92" s="295">
        <v>0.2495474985877468</v>
      </c>
      <c r="F92" s="295">
        <v>0.1100120346713624</v>
      </c>
      <c r="G92" s="295">
        <v>0.1131353028384359</v>
      </c>
      <c r="H92" s="295">
        <v>0.10633497879291801</v>
      </c>
      <c r="I92" s="295">
        <v>0.1199085862092973</v>
      </c>
      <c r="J92" s="295">
        <v>0.218374970770537</v>
      </c>
      <c r="K92" s="295">
        <v>0.118130880850133</v>
      </c>
      <c r="L92" s="295">
        <v>0.1258959668398319</v>
      </c>
      <c r="M92" s="295">
        <v>0.1316948376788025</v>
      </c>
      <c r="N92" s="295">
        <v>0.1234474524692115</v>
      </c>
      <c r="O92" s="295">
        <v>0.12334034012044209</v>
      </c>
      <c r="P92" s="295">
        <v>0.1246363228869166</v>
      </c>
      <c r="Q92" s="295">
        <v>0.25307381114057043</v>
      </c>
      <c r="R92" s="295">
        <v>0.2497366343248999</v>
      </c>
      <c r="S92" s="295">
        <v>0.22284533869485179</v>
      </c>
      <c r="T92" s="295">
        <v>0.2419542515570679</v>
      </c>
      <c r="U92" s="295">
        <v>0.26932676086265328</v>
      </c>
      <c r="V92" s="295">
        <v>0.24871235293434829</v>
      </c>
      <c r="W92" s="295">
        <v>0.23570016595440929</v>
      </c>
      <c r="X92" s="295">
        <v>0.26054089659668211</v>
      </c>
      <c r="Y92" s="295">
        <v>0.43755548589648052</v>
      </c>
      <c r="DA92" s="122" t="s">
        <v>1772</v>
      </c>
    </row>
    <row r="93" spans="1:105" ht="12" customHeight="1" x14ac:dyDescent="0.25">
      <c r="A93" s="59" t="s">
        <v>159</v>
      </c>
      <c r="B93" s="295">
        <v>2.1620387185002912</v>
      </c>
      <c r="C93" s="295">
        <v>2.2663036296746419</v>
      </c>
      <c r="D93" s="295">
        <v>2.446684532158478</v>
      </c>
      <c r="E93" s="295">
        <v>0.68614695652034985</v>
      </c>
      <c r="F93" s="295">
        <v>0.60447613611656781</v>
      </c>
      <c r="G93" s="295">
        <v>0.62130991152814874</v>
      </c>
      <c r="H93" s="295">
        <v>0.23121898741243921</v>
      </c>
      <c r="I93" s="295">
        <v>0.1302163212125825</v>
      </c>
      <c r="J93" s="295">
        <v>0.1243068249733071</v>
      </c>
      <c r="K93" s="295">
        <v>0.2695147987234035</v>
      </c>
      <c r="L93" s="295">
        <v>0.143788461453423</v>
      </c>
      <c r="M93" s="295">
        <v>0.15033268663959171</v>
      </c>
      <c r="N93" s="295">
        <v>0</v>
      </c>
      <c r="O93" s="295">
        <v>0</v>
      </c>
      <c r="P93" s="295">
        <v>0</v>
      </c>
      <c r="Q93" s="295">
        <v>0.28890914279440311</v>
      </c>
      <c r="R93" s="295">
        <v>0.85576270379889396</v>
      </c>
      <c r="S93" s="295">
        <v>0</v>
      </c>
      <c r="T93" s="295">
        <v>0</v>
      </c>
      <c r="U93" s="295">
        <v>0</v>
      </c>
      <c r="V93" s="295">
        <v>0.1424451296136453</v>
      </c>
      <c r="W93" s="295">
        <v>0.13562241318106569</v>
      </c>
      <c r="X93" s="295">
        <v>0.14989723802520979</v>
      </c>
      <c r="Y93" s="295">
        <v>0</v>
      </c>
      <c r="DA93" s="122" t="s">
        <v>1773</v>
      </c>
    </row>
    <row r="94" spans="1:105" ht="12" customHeight="1" x14ac:dyDescent="0.25">
      <c r="A94" s="59" t="s">
        <v>32</v>
      </c>
      <c r="B94" s="295">
        <v>12.502142339993441</v>
      </c>
      <c r="C94" s="295">
        <v>9.9224682952436929</v>
      </c>
      <c r="D94" s="295">
        <v>5.9692498904640807</v>
      </c>
      <c r="E94" s="295">
        <v>6.2374500372774966</v>
      </c>
      <c r="F94" s="295">
        <v>6.8170326292954009</v>
      </c>
      <c r="G94" s="295">
        <v>5.8381189100028683</v>
      </c>
      <c r="H94" s="295">
        <v>3.7240218032241228</v>
      </c>
      <c r="I94" s="295">
        <v>5.6053193161293704</v>
      </c>
      <c r="J94" s="295">
        <v>3.033812512430321</v>
      </c>
      <c r="K94" s="295">
        <v>3.282128775808649</v>
      </c>
      <c r="L94" s="295">
        <v>1.8142420984983569</v>
      </c>
      <c r="M94" s="295">
        <v>1.6011861281278741</v>
      </c>
      <c r="N94" s="295">
        <v>1.2292733602116801</v>
      </c>
      <c r="O94" s="295">
        <v>1.090791537086059</v>
      </c>
      <c r="P94" s="295">
        <v>0.68934469961054801</v>
      </c>
      <c r="Q94" s="295">
        <v>0.6998852973373153</v>
      </c>
      <c r="R94" s="295">
        <v>0.69065620730474231</v>
      </c>
      <c r="S94" s="295">
        <v>0.49303208787393771</v>
      </c>
      <c r="T94" s="295">
        <v>1.7397525775711731</v>
      </c>
      <c r="U94" s="295">
        <v>0.59586947614043273</v>
      </c>
      <c r="V94" s="295">
        <v>1.37568464864508</v>
      </c>
      <c r="W94" s="295">
        <v>1.173310447904474</v>
      </c>
      <c r="X94" s="295">
        <v>0.57643127281879925</v>
      </c>
      <c r="Y94" s="295">
        <v>0.84704270582470931</v>
      </c>
      <c r="DA94" s="122" t="s">
        <v>1774</v>
      </c>
    </row>
    <row r="95" spans="1:105" ht="12" customHeight="1" x14ac:dyDescent="0.25">
      <c r="A95" s="59" t="s">
        <v>35</v>
      </c>
      <c r="B95" s="295">
        <v>59.851142918545271</v>
      </c>
      <c r="C95" s="295">
        <v>68.565762364125717</v>
      </c>
      <c r="D95" s="295">
        <v>61.943690093026063</v>
      </c>
      <c r="E95" s="295">
        <v>66.500569198766556</v>
      </c>
      <c r="F95" s="295">
        <v>58.608618688522022</v>
      </c>
      <c r="G95" s="295">
        <v>58.597660663693198</v>
      </c>
      <c r="H95" s="295">
        <v>53.837498396170588</v>
      </c>
      <c r="I95" s="295">
        <v>61.105988472136389</v>
      </c>
      <c r="J95" s="295">
        <v>59.773578567309272</v>
      </c>
      <c r="K95" s="295">
        <v>47.699807774880838</v>
      </c>
      <c r="L95" s="295">
        <v>56.458366756467512</v>
      </c>
      <c r="M95" s="295">
        <v>52.982423786006137</v>
      </c>
      <c r="N95" s="295">
        <v>49.128078426544107</v>
      </c>
      <c r="O95" s="295">
        <v>48.872929549961057</v>
      </c>
      <c r="P95" s="295">
        <v>50.490334165933973</v>
      </c>
      <c r="Q95" s="295">
        <v>54.184814299589448</v>
      </c>
      <c r="R95" s="295">
        <v>55.445265957727237</v>
      </c>
      <c r="S95" s="295">
        <v>50.427519597766498</v>
      </c>
      <c r="T95" s="295">
        <v>51.458474721975357</v>
      </c>
      <c r="U95" s="295">
        <v>57.853139196117347</v>
      </c>
      <c r="V95" s="295">
        <v>53.292500130562807</v>
      </c>
      <c r="W95" s="295">
        <v>50.430589108620588</v>
      </c>
      <c r="X95" s="295">
        <v>50.942732950966203</v>
      </c>
      <c r="Y95" s="295">
        <v>38.398439864297401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729.7918699999999</v>
      </c>
      <c r="C97" s="279">
        <v>727.63868999999966</v>
      </c>
      <c r="D97" s="279">
        <v>689.62038999999993</v>
      </c>
      <c r="E97" s="279">
        <v>709.23398999999961</v>
      </c>
      <c r="F97" s="279">
        <v>703.05009999999993</v>
      </c>
      <c r="G97" s="279">
        <v>767.45686999999998</v>
      </c>
      <c r="H97" s="279">
        <v>737.01337000000035</v>
      </c>
      <c r="I97" s="279">
        <v>794.57445000000018</v>
      </c>
      <c r="J97" s="279">
        <v>761.1844000000001</v>
      </c>
      <c r="K97" s="279">
        <v>730.59779999999989</v>
      </c>
      <c r="L97" s="279">
        <v>795.86041999999998</v>
      </c>
      <c r="M97" s="279">
        <v>901.98654999999985</v>
      </c>
      <c r="N97" s="279">
        <v>849.71650999999974</v>
      </c>
      <c r="O97" s="279">
        <v>841.49204999999972</v>
      </c>
      <c r="P97" s="279">
        <v>801.04539999999986</v>
      </c>
      <c r="Q97" s="279">
        <v>762.58007999999995</v>
      </c>
      <c r="R97" s="279">
        <v>744.78297000000032</v>
      </c>
      <c r="S97" s="279">
        <v>741.62217000000021</v>
      </c>
      <c r="T97" s="279">
        <v>740.56643999999983</v>
      </c>
      <c r="U97" s="279">
        <v>640.69653000000017</v>
      </c>
      <c r="V97" s="279">
        <v>537.78901000000019</v>
      </c>
      <c r="W97" s="279">
        <v>675.13688999999999</v>
      </c>
      <c r="X97" s="279">
        <v>730.70197999999971</v>
      </c>
      <c r="Y97" s="279">
        <v>563.74445999999989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680.43953581054802</v>
      </c>
      <c r="C99" s="223">
        <f t="shared" si="6"/>
        <v>651.42050681276078</v>
      </c>
      <c r="D99" s="223">
        <f t="shared" si="6"/>
        <v>740.69822017642548</v>
      </c>
      <c r="E99" s="223">
        <f t="shared" si="6"/>
        <v>689.98932077164238</v>
      </c>
      <c r="F99" s="223">
        <f t="shared" si="6"/>
        <v>825.24059916020872</v>
      </c>
      <c r="G99" s="223">
        <f t="shared" si="6"/>
        <v>766.94565409631252</v>
      </c>
      <c r="H99" s="223">
        <f t="shared" si="6"/>
        <v>848.98732574023222</v>
      </c>
      <c r="I99" s="223">
        <f t="shared" si="6"/>
        <v>804.62051874490783</v>
      </c>
      <c r="J99" s="223">
        <f t="shared" si="6"/>
        <v>773.78491150755508</v>
      </c>
      <c r="K99" s="223">
        <f t="shared" si="6"/>
        <v>667.16246976449077</v>
      </c>
      <c r="L99" s="223">
        <f t="shared" si="6"/>
        <v>671.68187218985531</v>
      </c>
      <c r="M99" s="223">
        <f t="shared" si="6"/>
        <v>528.20528161908351</v>
      </c>
      <c r="N99" s="223">
        <f t="shared" si="6"/>
        <v>694.28938199392474</v>
      </c>
      <c r="O99" s="223">
        <f t="shared" si="6"/>
        <v>636.99760649993573</v>
      </c>
      <c r="P99" s="223">
        <f t="shared" si="6"/>
        <v>628.54771378675741</v>
      </c>
      <c r="Q99" s="223">
        <f t="shared" si="6"/>
        <v>683.02122218348802</v>
      </c>
      <c r="R99" s="223">
        <f t="shared" si="6"/>
        <v>689.67714002668868</v>
      </c>
      <c r="S99" s="223">
        <f t="shared" si="6"/>
        <v>750.0135092290617</v>
      </c>
      <c r="T99" s="223">
        <f t="shared" si="6"/>
        <v>711.7769476503222</v>
      </c>
      <c r="U99" s="223">
        <f t="shared" si="6"/>
        <v>590.87542315391067</v>
      </c>
      <c r="V99" s="223">
        <f t="shared" si="6"/>
        <v>592.41965933406982</v>
      </c>
      <c r="W99" s="223">
        <f t="shared" si="6"/>
        <v>596.07764224828986</v>
      </c>
      <c r="X99" s="223">
        <f t="shared" si="6"/>
        <v>587.19831447076228</v>
      </c>
      <c r="Y99" s="223">
        <f t="shared" si="6"/>
        <v>577.83138988556834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3.9802177062017989</v>
      </c>
      <c r="C104" s="260">
        <v>3.5997230353101339</v>
      </c>
      <c r="D104" s="260">
        <v>4.2649143926647071</v>
      </c>
      <c r="E104" s="260">
        <v>3.7453720903802692</v>
      </c>
      <c r="F104" s="260">
        <v>4.4998503936082921</v>
      </c>
      <c r="G104" s="260">
        <v>3.9441569498113611</v>
      </c>
      <c r="H104" s="260">
        <v>4.4708399263733796</v>
      </c>
      <c r="I104" s="260">
        <v>4.0233034830155194</v>
      </c>
      <c r="J104" s="260">
        <v>4.0335291383449023</v>
      </c>
      <c r="K104" s="260">
        <v>3.506531946146862</v>
      </c>
      <c r="L104" s="260">
        <v>3.7409368792107212</v>
      </c>
      <c r="M104" s="260">
        <v>2.4780882276334659</v>
      </c>
      <c r="N104" s="260">
        <v>3.4539620228587542</v>
      </c>
      <c r="O104" s="260">
        <v>3.2464801482784909</v>
      </c>
      <c r="P104" s="260">
        <v>2.9707591588308242</v>
      </c>
      <c r="Q104" s="260">
        <v>3.2183227205824481</v>
      </c>
      <c r="R104" s="260">
        <v>3.2618004409872352</v>
      </c>
      <c r="S104" s="260">
        <v>3.3931242275397029</v>
      </c>
      <c r="T104" s="260">
        <v>3.006639690807007</v>
      </c>
      <c r="U104" s="260">
        <v>2.333642370791666</v>
      </c>
      <c r="V104" s="260">
        <v>2.327743706593715</v>
      </c>
      <c r="W104" s="260">
        <v>2.180859760144513</v>
      </c>
      <c r="X104" s="260">
        <v>1.7201050044266759</v>
      </c>
      <c r="Y104" s="260">
        <v>1.5781717707075491</v>
      </c>
      <c r="DA104" s="68" t="s">
        <v>1782</v>
      </c>
    </row>
    <row r="105" spans="1:105" ht="12" customHeight="1" x14ac:dyDescent="0.25">
      <c r="A105" s="37" t="s">
        <v>159</v>
      </c>
      <c r="B105" s="226">
        <v>0.13876702600480659</v>
      </c>
      <c r="C105" s="226">
        <v>0.1151747484177691</v>
      </c>
      <c r="D105" s="226">
        <v>0.16205683126172529</v>
      </c>
      <c r="E105" s="226">
        <v>3.8249758403297987E-2</v>
      </c>
      <c r="F105" s="226">
        <v>4.5936666325016043E-2</v>
      </c>
      <c r="G105" s="226">
        <v>4.1381060523969927E-2</v>
      </c>
      <c r="H105" s="226">
        <v>1.9119060534123829E-2</v>
      </c>
      <c r="I105" s="226">
        <v>8.555392687186145E-3</v>
      </c>
      <c r="J105" s="226">
        <v>8.370833082691348E-3</v>
      </c>
      <c r="K105" s="226">
        <v>1.970138832444111E-2</v>
      </c>
      <c r="L105" s="226">
        <v>9.5032345709297715E-3</v>
      </c>
      <c r="M105" s="226">
        <v>7.0114499175640589E-3</v>
      </c>
      <c r="N105" s="226">
        <v>0</v>
      </c>
      <c r="O105" s="226">
        <v>0</v>
      </c>
      <c r="P105" s="226">
        <v>0</v>
      </c>
      <c r="Q105" s="226">
        <v>1.7068832451349991E-2</v>
      </c>
      <c r="R105" s="226">
        <v>4.9578617495831673E-2</v>
      </c>
      <c r="S105" s="226">
        <v>0</v>
      </c>
      <c r="T105" s="226">
        <v>0</v>
      </c>
      <c r="U105" s="226">
        <v>0</v>
      </c>
      <c r="V105" s="226">
        <v>6.2052230497970174E-3</v>
      </c>
      <c r="W105" s="226">
        <v>5.8492312273138343E-3</v>
      </c>
      <c r="X105" s="226">
        <v>5.0465006072921833E-3</v>
      </c>
      <c r="Y105" s="226">
        <v>0</v>
      </c>
      <c r="DA105" s="69" t="s">
        <v>1783</v>
      </c>
    </row>
    <row r="106" spans="1:105" ht="12" customHeight="1" x14ac:dyDescent="0.25">
      <c r="A106" s="37" t="s">
        <v>35</v>
      </c>
      <c r="B106" s="226">
        <v>3.8414506801969921</v>
      </c>
      <c r="C106" s="226">
        <v>3.4845482868923652</v>
      </c>
      <c r="D106" s="226">
        <v>4.1028575614029821</v>
      </c>
      <c r="E106" s="226">
        <v>3.7071223319769708</v>
      </c>
      <c r="F106" s="226">
        <v>4.4539137272832763</v>
      </c>
      <c r="G106" s="226">
        <v>3.9027758892873909</v>
      </c>
      <c r="H106" s="226">
        <v>4.4517208658392553</v>
      </c>
      <c r="I106" s="226">
        <v>4.0147480903283332</v>
      </c>
      <c r="J106" s="226">
        <v>4.0251583052622113</v>
      </c>
      <c r="K106" s="226">
        <v>3.486830557822421</v>
      </c>
      <c r="L106" s="226">
        <v>3.7314336446397909</v>
      </c>
      <c r="M106" s="226">
        <v>2.471076777715902</v>
      </c>
      <c r="N106" s="226">
        <v>3.4539620228587542</v>
      </c>
      <c r="O106" s="226">
        <v>3.2464801482784909</v>
      </c>
      <c r="P106" s="226">
        <v>2.9707591588308242</v>
      </c>
      <c r="Q106" s="226">
        <v>3.201253888131097</v>
      </c>
      <c r="R106" s="226">
        <v>3.2122218234914039</v>
      </c>
      <c r="S106" s="226">
        <v>3.3931242275397029</v>
      </c>
      <c r="T106" s="226">
        <v>3.006639690807007</v>
      </c>
      <c r="U106" s="226">
        <v>2.333642370791666</v>
      </c>
      <c r="V106" s="226">
        <v>2.321538483543919</v>
      </c>
      <c r="W106" s="226">
        <v>2.1750105289171988</v>
      </c>
      <c r="X106" s="226">
        <v>1.715058503819384</v>
      </c>
      <c r="Y106" s="226">
        <v>1.5781717707075491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496.73555120517278</v>
      </c>
      <c r="C110" s="261">
        <f t="shared" si="7"/>
        <v>469.66791065746742</v>
      </c>
      <c r="D110" s="261">
        <f t="shared" si="7"/>
        <v>535.88820072161195</v>
      </c>
      <c r="E110" s="261">
        <f t="shared" si="7"/>
        <v>482.43433731283483</v>
      </c>
      <c r="F110" s="261">
        <f t="shared" si="7"/>
        <v>580.34462496249648</v>
      </c>
      <c r="G110" s="261">
        <f t="shared" si="7"/>
        <v>527.91348160558903</v>
      </c>
      <c r="H110" s="261">
        <f t="shared" si="7"/>
        <v>592.91063379325158</v>
      </c>
      <c r="I110" s="261">
        <f t="shared" si="7"/>
        <v>558.9857473354798</v>
      </c>
      <c r="J110" s="261">
        <f t="shared" si="7"/>
        <v>548.50312824277398</v>
      </c>
      <c r="K110" s="261">
        <f t="shared" si="7"/>
        <v>470.82590674747792</v>
      </c>
      <c r="L110" s="261">
        <f t="shared" si="7"/>
        <v>498.47334464307858</v>
      </c>
      <c r="M110" s="261">
        <f t="shared" si="7"/>
        <v>380.10318156831948</v>
      </c>
      <c r="N110" s="261">
        <f t="shared" si="7"/>
        <v>519.31429530440391</v>
      </c>
      <c r="O110" s="261">
        <f t="shared" si="7"/>
        <v>468.33891140035502</v>
      </c>
      <c r="P110" s="261">
        <f t="shared" si="7"/>
        <v>452.50972278969499</v>
      </c>
      <c r="Q110" s="261">
        <f t="shared" si="7"/>
        <v>487.10932049485871</v>
      </c>
      <c r="R110" s="261">
        <f t="shared" si="7"/>
        <v>506.03586934285062</v>
      </c>
      <c r="S110" s="261">
        <f t="shared" si="7"/>
        <v>545.95106807032607</v>
      </c>
      <c r="T110" s="261">
        <f t="shared" si="7"/>
        <v>517.78997525206864</v>
      </c>
      <c r="U110" s="261">
        <f t="shared" si="7"/>
        <v>410.60598787807658</v>
      </c>
      <c r="V110" s="261">
        <f t="shared" si="7"/>
        <v>416.44035141236913</v>
      </c>
      <c r="W110" s="261">
        <f t="shared" si="7"/>
        <v>415.25149678331502</v>
      </c>
      <c r="X110" s="261">
        <f t="shared" si="7"/>
        <v>405.68487672471008</v>
      </c>
      <c r="Y110" s="261">
        <f t="shared" si="7"/>
        <v>409.51248950935769</v>
      </c>
      <c r="DA110" s="70"/>
    </row>
    <row r="111" spans="1:105" ht="12" customHeight="1" x14ac:dyDescent="0.25">
      <c r="A111" s="60" t="s">
        <v>1554</v>
      </c>
      <c r="B111" s="262">
        <v>496.73555120517278</v>
      </c>
      <c r="C111" s="262">
        <v>469.66791065746742</v>
      </c>
      <c r="D111" s="262">
        <v>535.88820072161195</v>
      </c>
      <c r="E111" s="262">
        <v>482.43433731283483</v>
      </c>
      <c r="F111" s="262">
        <v>580.34462496249648</v>
      </c>
      <c r="G111" s="262">
        <v>527.91348160558903</v>
      </c>
      <c r="H111" s="262">
        <v>592.91063379325158</v>
      </c>
      <c r="I111" s="262">
        <v>558.9857473354798</v>
      </c>
      <c r="J111" s="262">
        <v>548.50312824277398</v>
      </c>
      <c r="K111" s="262">
        <v>470.82590674747792</v>
      </c>
      <c r="L111" s="262">
        <v>498.47334464307858</v>
      </c>
      <c r="M111" s="262">
        <v>380.10318156831948</v>
      </c>
      <c r="N111" s="262">
        <v>519.31429530440391</v>
      </c>
      <c r="O111" s="262">
        <v>468.33891140035502</v>
      </c>
      <c r="P111" s="262">
        <v>452.50972278969499</v>
      </c>
      <c r="Q111" s="262">
        <v>487.10932049485871</v>
      </c>
      <c r="R111" s="262">
        <v>506.03586934285062</v>
      </c>
      <c r="S111" s="262">
        <v>545.95106807032607</v>
      </c>
      <c r="T111" s="262">
        <v>517.78997525206864</v>
      </c>
      <c r="U111" s="262">
        <v>410.60598787807658</v>
      </c>
      <c r="V111" s="262">
        <v>416.44035141236913</v>
      </c>
      <c r="W111" s="262">
        <v>415.25149678331502</v>
      </c>
      <c r="X111" s="262">
        <v>405.68487672471008</v>
      </c>
      <c r="Y111" s="262">
        <v>409.51248950935769</v>
      </c>
      <c r="DA111" s="72" t="s">
        <v>1788</v>
      </c>
    </row>
    <row r="112" spans="1:105" ht="12" customHeight="1" x14ac:dyDescent="0.25">
      <c r="A112" s="59" t="s">
        <v>28</v>
      </c>
      <c r="B112" s="230">
        <v>171.85971178007259</v>
      </c>
      <c r="C112" s="230">
        <v>172.7563857450846</v>
      </c>
      <c r="D112" s="230">
        <v>183.7582848984037</v>
      </c>
      <c r="E112" s="230">
        <v>135.0355130273866</v>
      </c>
      <c r="F112" s="230">
        <v>159.87877649640069</v>
      </c>
      <c r="G112" s="230">
        <v>137.2265403589561</v>
      </c>
      <c r="H112" s="230">
        <v>171.3533670191122</v>
      </c>
      <c r="I112" s="230">
        <v>190.85990887192551</v>
      </c>
      <c r="J112" s="230">
        <v>182.28717947231701</v>
      </c>
      <c r="K112" s="230">
        <v>149.62685760908761</v>
      </c>
      <c r="L112" s="230">
        <v>166.62180753483321</v>
      </c>
      <c r="M112" s="230">
        <v>152.97704053670361</v>
      </c>
      <c r="N112" s="230">
        <v>213.33124392225059</v>
      </c>
      <c r="O112" s="230">
        <v>158.79350072895701</v>
      </c>
      <c r="P112" s="230">
        <v>151.22213969171429</v>
      </c>
      <c r="Q112" s="230">
        <v>152.24196670726411</v>
      </c>
      <c r="R112" s="230">
        <v>157.19742726582871</v>
      </c>
      <c r="S112" s="230">
        <v>191.21801498735971</v>
      </c>
      <c r="T112" s="230">
        <v>184.1539328747437</v>
      </c>
      <c r="U112" s="230">
        <v>148.43845746356519</v>
      </c>
      <c r="V112" s="230">
        <v>130.0157660471572</v>
      </c>
      <c r="W112" s="230">
        <v>134.2735406916419</v>
      </c>
      <c r="X112" s="230">
        <v>145.22466093766431</v>
      </c>
      <c r="Y112" s="230">
        <v>129.95143586343869</v>
      </c>
      <c r="DA112" s="71" t="s">
        <v>1789</v>
      </c>
    </row>
    <row r="113" spans="1:105" ht="12" customHeight="1" x14ac:dyDescent="0.25">
      <c r="A113" s="59" t="s">
        <v>31</v>
      </c>
      <c r="B113" s="295">
        <v>1.089273825842598</v>
      </c>
      <c r="C113" s="295">
        <v>1.007566420510871</v>
      </c>
      <c r="D113" s="295">
        <v>1.846316359466363</v>
      </c>
      <c r="E113" s="295">
        <v>1.1767088052080801</v>
      </c>
      <c r="F113" s="295">
        <v>0.6993680971529399</v>
      </c>
      <c r="G113" s="295">
        <v>0.67823128670650679</v>
      </c>
      <c r="H113" s="295">
        <v>0.77421415918013914</v>
      </c>
      <c r="I113" s="295">
        <v>0.65920705487114961</v>
      </c>
      <c r="J113" s="295">
        <v>1.2663864579560991</v>
      </c>
      <c r="K113" s="295">
        <v>0.73863802187181826</v>
      </c>
      <c r="L113" s="295">
        <v>0.71365106777383525</v>
      </c>
      <c r="M113" s="295">
        <v>0.5451743873262318</v>
      </c>
      <c r="N113" s="295">
        <v>0.74826129461381663</v>
      </c>
      <c r="O113" s="295">
        <v>0.76226145329866302</v>
      </c>
      <c r="P113" s="295">
        <v>0.73193407515331299</v>
      </c>
      <c r="Q113" s="295">
        <v>1.528977625024154</v>
      </c>
      <c r="R113" s="295">
        <v>1.5219352727404589</v>
      </c>
      <c r="S113" s="295">
        <v>1.545665950248049</v>
      </c>
      <c r="T113" s="295">
        <v>1.510561090603195</v>
      </c>
      <c r="U113" s="295">
        <v>1.2024988659687761</v>
      </c>
      <c r="V113" s="295">
        <v>1.2938282521748949</v>
      </c>
      <c r="W113" s="295">
        <v>1.2741946673643869</v>
      </c>
      <c r="X113" s="295">
        <v>1.3067794681069089</v>
      </c>
      <c r="Y113" s="295">
        <v>3.0825127978632612</v>
      </c>
      <c r="DA113" s="122" t="s">
        <v>1790</v>
      </c>
    </row>
    <row r="114" spans="1:105" ht="12" customHeight="1" x14ac:dyDescent="0.25">
      <c r="A114" s="59" t="s">
        <v>159</v>
      </c>
      <c r="B114" s="295">
        <v>9.3945654932875033</v>
      </c>
      <c r="C114" s="295">
        <v>8.3042793951968221</v>
      </c>
      <c r="D114" s="295">
        <v>12.180756656626571</v>
      </c>
      <c r="E114" s="295">
        <v>3.2354368205390842</v>
      </c>
      <c r="F114" s="295">
        <v>3.8427734415883239</v>
      </c>
      <c r="G114" s="295">
        <v>3.724671346317209</v>
      </c>
      <c r="H114" s="295">
        <v>1.6834819168452899</v>
      </c>
      <c r="I114" s="295">
        <v>0.71587465348704482</v>
      </c>
      <c r="J114" s="295">
        <v>0.72087235648964854</v>
      </c>
      <c r="K114" s="295">
        <v>1.685197607616179</v>
      </c>
      <c r="L114" s="295">
        <v>0.81507606340035876</v>
      </c>
      <c r="M114" s="295">
        <v>0.6223291039982628</v>
      </c>
      <c r="N114" s="295">
        <v>0</v>
      </c>
      <c r="O114" s="295">
        <v>0</v>
      </c>
      <c r="P114" s="295">
        <v>0</v>
      </c>
      <c r="Q114" s="295">
        <v>1.7454813400355671</v>
      </c>
      <c r="R114" s="295">
        <v>5.2151557480865174</v>
      </c>
      <c r="S114" s="295">
        <v>0</v>
      </c>
      <c r="T114" s="295">
        <v>0</v>
      </c>
      <c r="U114" s="295">
        <v>0</v>
      </c>
      <c r="V114" s="295">
        <v>0.74101479441794338</v>
      </c>
      <c r="W114" s="295">
        <v>0.73317451835748482</v>
      </c>
      <c r="X114" s="295">
        <v>0.75183065513321379</v>
      </c>
      <c r="Y114" s="295">
        <v>0</v>
      </c>
      <c r="DA114" s="122" t="s">
        <v>1791</v>
      </c>
    </row>
    <row r="115" spans="1:105" ht="12" customHeight="1" x14ac:dyDescent="0.25">
      <c r="A115" s="59" t="s">
        <v>32</v>
      </c>
      <c r="B115" s="295">
        <v>54.324741742341381</v>
      </c>
      <c r="C115" s="295">
        <v>36.358300774338623</v>
      </c>
      <c r="D115" s="295">
        <v>29.717758616879252</v>
      </c>
      <c r="E115" s="295">
        <v>29.411885202003319</v>
      </c>
      <c r="F115" s="295">
        <v>43.337214445874608</v>
      </c>
      <c r="G115" s="295">
        <v>34.99875636459273</v>
      </c>
      <c r="H115" s="295">
        <v>27.114223766071731</v>
      </c>
      <c r="I115" s="295">
        <v>30.81569180999572</v>
      </c>
      <c r="J115" s="295">
        <v>17.593495573980341</v>
      </c>
      <c r="K115" s="295">
        <v>20.52219613572063</v>
      </c>
      <c r="L115" s="295">
        <v>10.284172267732711</v>
      </c>
      <c r="M115" s="295">
        <v>6.6283969955329551</v>
      </c>
      <c r="N115" s="295">
        <v>7.4510867381056416</v>
      </c>
      <c r="O115" s="295">
        <v>6.7412522252911868</v>
      </c>
      <c r="P115" s="295">
        <v>4.0482169522047844</v>
      </c>
      <c r="Q115" s="295">
        <v>4.2284460604172818</v>
      </c>
      <c r="R115" s="295">
        <v>4.2089701660139296</v>
      </c>
      <c r="S115" s="295">
        <v>3.4196941927062849</v>
      </c>
      <c r="T115" s="295">
        <v>10.86156797842332</v>
      </c>
      <c r="U115" s="295">
        <v>2.6604573828060252</v>
      </c>
      <c r="V115" s="295">
        <v>7.1564586298217829</v>
      </c>
      <c r="W115" s="295">
        <v>6.3429141419101871</v>
      </c>
      <c r="X115" s="295">
        <v>2.8911720268637922</v>
      </c>
      <c r="Y115" s="295">
        <v>5.9672888701002886</v>
      </c>
      <c r="DA115" s="122" t="s">
        <v>1792</v>
      </c>
    </row>
    <row r="116" spans="1:105" ht="12" customHeight="1" x14ac:dyDescent="0.25">
      <c r="A116" s="59" t="s">
        <v>35</v>
      </c>
      <c r="B116" s="295">
        <v>260.06725836362881</v>
      </c>
      <c r="C116" s="295">
        <v>251.2413783223364</v>
      </c>
      <c r="D116" s="295">
        <v>308.38508419023611</v>
      </c>
      <c r="E116" s="295">
        <v>313.57479345769769</v>
      </c>
      <c r="F116" s="295">
        <v>372.58649248147992</v>
      </c>
      <c r="G116" s="295">
        <v>351.2852822490164</v>
      </c>
      <c r="H116" s="295">
        <v>391.98534693204221</v>
      </c>
      <c r="I116" s="295">
        <v>335.93506494520051</v>
      </c>
      <c r="J116" s="295">
        <v>346.63519438203087</v>
      </c>
      <c r="K116" s="295">
        <v>298.25301737318159</v>
      </c>
      <c r="L116" s="295">
        <v>320.03863770933839</v>
      </c>
      <c r="M116" s="295">
        <v>219.3302405447584</v>
      </c>
      <c r="N116" s="295">
        <v>297.78370334943389</v>
      </c>
      <c r="O116" s="295">
        <v>302.04189699280812</v>
      </c>
      <c r="P116" s="295">
        <v>296.50743207062271</v>
      </c>
      <c r="Q116" s="295">
        <v>327.36444876211772</v>
      </c>
      <c r="R116" s="295">
        <v>337.89238089018102</v>
      </c>
      <c r="S116" s="295">
        <v>349.76769294001213</v>
      </c>
      <c r="T116" s="295">
        <v>321.26391330829841</v>
      </c>
      <c r="U116" s="295">
        <v>258.30457416573671</v>
      </c>
      <c r="V116" s="295">
        <v>277.23328368879731</v>
      </c>
      <c r="W116" s="295">
        <v>272.62767276404099</v>
      </c>
      <c r="X116" s="295">
        <v>255.510433636942</v>
      </c>
      <c r="Y116" s="295">
        <v>270.51125197795551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41.53973689917342</v>
      </c>
      <c r="C119" s="261">
        <f t="shared" si="8"/>
        <v>39.276193119983233</v>
      </c>
      <c r="D119" s="261">
        <f t="shared" si="8"/>
        <v>44.813895062148688</v>
      </c>
      <c r="E119" s="261">
        <f t="shared" si="8"/>
        <v>40.343791368427333</v>
      </c>
      <c r="F119" s="261">
        <f t="shared" si="8"/>
        <v>48.531583804103882</v>
      </c>
      <c r="G119" s="261">
        <f t="shared" si="8"/>
        <v>44.147005540912119</v>
      </c>
      <c r="H119" s="261">
        <f t="shared" si="8"/>
        <v>49.58242202060724</v>
      </c>
      <c r="I119" s="261">
        <f t="shared" si="8"/>
        <v>46.745437926412428</v>
      </c>
      <c r="J119" s="261">
        <f t="shared" si="8"/>
        <v>45.868824126436188</v>
      </c>
      <c r="K119" s="261">
        <f t="shared" si="8"/>
        <v>39.373031070865942</v>
      </c>
      <c r="L119" s="261">
        <f t="shared" si="8"/>
        <v>41.685060667566042</v>
      </c>
      <c r="M119" s="261">
        <f t="shared" si="8"/>
        <v>31.786301823130529</v>
      </c>
      <c r="N119" s="261">
        <f t="shared" si="8"/>
        <v>43.427894666662127</v>
      </c>
      <c r="O119" s="261">
        <f t="shared" si="8"/>
        <v>39.165054951302317</v>
      </c>
      <c r="P119" s="261">
        <f t="shared" si="8"/>
        <v>37.841331838231611</v>
      </c>
      <c r="Q119" s="261">
        <f t="shared" si="8"/>
        <v>40.734738968046848</v>
      </c>
      <c r="R119" s="261">
        <f t="shared" si="8"/>
        <v>42.317480242850813</v>
      </c>
      <c r="S119" s="261">
        <f t="shared" si="8"/>
        <v>45.655406931195913</v>
      </c>
      <c r="T119" s="261">
        <f t="shared" si="8"/>
        <v>43.300422707446558</v>
      </c>
      <c r="U119" s="261">
        <f t="shared" si="8"/>
        <v>34.337112905042417</v>
      </c>
      <c r="V119" s="261">
        <f t="shared" si="8"/>
        <v>34.825014215106947</v>
      </c>
      <c r="W119" s="261">
        <f t="shared" si="8"/>
        <v>34.725595704830297</v>
      </c>
      <c r="X119" s="261">
        <f t="shared" si="8"/>
        <v>33.92558274162554</v>
      </c>
      <c r="Y119" s="261">
        <f t="shared" si="8"/>
        <v>34.245668605503042</v>
      </c>
      <c r="DA119" s="70"/>
    </row>
    <row r="120" spans="1:105" ht="12" customHeight="1" x14ac:dyDescent="0.25">
      <c r="A120" s="60" t="s">
        <v>1566</v>
      </c>
      <c r="B120" s="262">
        <v>41.53973689917342</v>
      </c>
      <c r="C120" s="262">
        <v>39.276193119983233</v>
      </c>
      <c r="D120" s="262">
        <v>44.813895062148688</v>
      </c>
      <c r="E120" s="262">
        <v>40.343791368427333</v>
      </c>
      <c r="F120" s="262">
        <v>48.531583804103882</v>
      </c>
      <c r="G120" s="262">
        <v>44.147005540912119</v>
      </c>
      <c r="H120" s="262">
        <v>49.58242202060724</v>
      </c>
      <c r="I120" s="262">
        <v>46.745437926412428</v>
      </c>
      <c r="J120" s="262">
        <v>45.868824126436188</v>
      </c>
      <c r="K120" s="262">
        <v>39.373031070865942</v>
      </c>
      <c r="L120" s="262">
        <v>41.685060667566042</v>
      </c>
      <c r="M120" s="262">
        <v>31.786301823130529</v>
      </c>
      <c r="N120" s="262">
        <v>43.427894666662127</v>
      </c>
      <c r="O120" s="262">
        <v>39.165054951302317</v>
      </c>
      <c r="P120" s="262">
        <v>37.841331838231611</v>
      </c>
      <c r="Q120" s="262">
        <v>40.734738968046848</v>
      </c>
      <c r="R120" s="262">
        <v>42.317480242850813</v>
      </c>
      <c r="S120" s="262">
        <v>45.655406931195913</v>
      </c>
      <c r="T120" s="262">
        <v>43.300422707446558</v>
      </c>
      <c r="U120" s="262">
        <v>34.337112905042417</v>
      </c>
      <c r="V120" s="262">
        <v>34.825014215106947</v>
      </c>
      <c r="W120" s="262">
        <v>34.725595704830297</v>
      </c>
      <c r="X120" s="262">
        <v>33.92558274162554</v>
      </c>
      <c r="Y120" s="262">
        <v>34.245668605503042</v>
      </c>
      <c r="DA120" s="72" t="s">
        <v>1796</v>
      </c>
    </row>
    <row r="121" spans="1:105" ht="12" customHeight="1" x14ac:dyDescent="0.25">
      <c r="A121" s="59" t="s">
        <v>28</v>
      </c>
      <c r="B121" s="230">
        <v>14.371846737346321</v>
      </c>
      <c r="C121" s="230">
        <v>14.446831506406181</v>
      </c>
      <c r="D121" s="230">
        <v>15.36687033815741</v>
      </c>
      <c r="E121" s="230">
        <v>11.292406330880169</v>
      </c>
      <c r="F121" s="230">
        <v>13.36993556291503</v>
      </c>
      <c r="G121" s="230">
        <v>11.475631990230459</v>
      </c>
      <c r="H121" s="230">
        <v>14.32950342590116</v>
      </c>
      <c r="I121" s="230">
        <v>15.960746880114669</v>
      </c>
      <c r="J121" s="230">
        <v>15.243848476319</v>
      </c>
      <c r="K121" s="230">
        <v>12.51261417277609</v>
      </c>
      <c r="L121" s="230">
        <v>13.93382460721609</v>
      </c>
      <c r="M121" s="230">
        <v>12.792774747229901</v>
      </c>
      <c r="N121" s="230">
        <v>17.83992251692775</v>
      </c>
      <c r="O121" s="230">
        <v>13.279178882155451</v>
      </c>
      <c r="P121" s="230">
        <v>12.64602036412176</v>
      </c>
      <c r="Q121" s="230">
        <v>12.73130386317035</v>
      </c>
      <c r="R121" s="230">
        <v>13.145706511254581</v>
      </c>
      <c r="S121" s="230">
        <v>15.99069366725529</v>
      </c>
      <c r="T121" s="230">
        <v>15.399956580529199</v>
      </c>
      <c r="U121" s="230">
        <v>12.413233668891939</v>
      </c>
      <c r="V121" s="230">
        <v>10.872627701480191</v>
      </c>
      <c r="W121" s="230">
        <v>11.22868604696956</v>
      </c>
      <c r="X121" s="230">
        <v>12.14447846945129</v>
      </c>
      <c r="Y121" s="230">
        <v>10.86724806054276</v>
      </c>
      <c r="DA121" s="71" t="s">
        <v>1797</v>
      </c>
    </row>
    <row r="122" spans="1:105" ht="12" customHeight="1" x14ac:dyDescent="0.25">
      <c r="A122" s="59" t="s">
        <v>31</v>
      </c>
      <c r="B122" s="295">
        <v>9.1091020215640139E-2</v>
      </c>
      <c r="C122" s="295">
        <v>8.4258201199648053E-2</v>
      </c>
      <c r="D122" s="295">
        <v>0.15439904717670169</v>
      </c>
      <c r="E122" s="295">
        <v>9.8402810221036002E-2</v>
      </c>
      <c r="F122" s="295">
        <v>5.8484975921139902E-2</v>
      </c>
      <c r="G122" s="295">
        <v>5.6717400512650833E-2</v>
      </c>
      <c r="H122" s="295">
        <v>6.4744011975647858E-2</v>
      </c>
      <c r="I122" s="295">
        <v>5.5126490453501042E-2</v>
      </c>
      <c r="J122" s="295">
        <v>0.1059021448103364</v>
      </c>
      <c r="K122" s="295">
        <v>6.1768941276377297E-2</v>
      </c>
      <c r="L122" s="295">
        <v>5.9679395849995667E-2</v>
      </c>
      <c r="M122" s="295">
        <v>4.559045664993245E-2</v>
      </c>
      <c r="N122" s="295">
        <v>6.2573691846055185E-2</v>
      </c>
      <c r="O122" s="295">
        <v>6.3744461497843144E-2</v>
      </c>
      <c r="P122" s="295">
        <v>6.1208320676146191E-2</v>
      </c>
      <c r="Q122" s="295">
        <v>0.12786145085474809</v>
      </c>
      <c r="R122" s="295">
        <v>0.1272725309348707</v>
      </c>
      <c r="S122" s="295">
        <v>0.12925701965872549</v>
      </c>
      <c r="T122" s="295">
        <v>0.12632135976888739</v>
      </c>
      <c r="U122" s="295">
        <v>0.1005595158081715</v>
      </c>
      <c r="V122" s="295">
        <v>0.108196977360824</v>
      </c>
      <c r="W122" s="295">
        <v>0.1065551098813626</v>
      </c>
      <c r="X122" s="295">
        <v>0.10928002869676121</v>
      </c>
      <c r="Y122" s="295">
        <v>0.25777653783972082</v>
      </c>
      <c r="DA122" s="122" t="s">
        <v>1798</v>
      </c>
    </row>
    <row r="123" spans="1:105" ht="12" customHeight="1" x14ac:dyDescent="0.25">
      <c r="A123" s="59" t="s">
        <v>159</v>
      </c>
      <c r="B123" s="295">
        <v>0.78562482175153869</v>
      </c>
      <c r="C123" s="295">
        <v>0.69444914980772332</v>
      </c>
      <c r="D123" s="295">
        <v>1.018621327830288</v>
      </c>
      <c r="E123" s="295">
        <v>0.27056487894416698</v>
      </c>
      <c r="F123" s="295">
        <v>0.32135368072493198</v>
      </c>
      <c r="G123" s="295">
        <v>0.31147733917277098</v>
      </c>
      <c r="H123" s="295">
        <v>0.14078194268681379</v>
      </c>
      <c r="I123" s="295">
        <v>5.9865344218851861E-2</v>
      </c>
      <c r="J123" s="295">
        <v>6.0283279410574472E-2</v>
      </c>
      <c r="K123" s="295">
        <v>0.14092541810960199</v>
      </c>
      <c r="L123" s="295">
        <v>6.8161107342365565E-2</v>
      </c>
      <c r="M123" s="295">
        <v>5.2042555001480972E-2</v>
      </c>
      <c r="N123" s="295">
        <v>0</v>
      </c>
      <c r="O123" s="295">
        <v>0</v>
      </c>
      <c r="P123" s="295">
        <v>0</v>
      </c>
      <c r="Q123" s="295">
        <v>0.14596667271263161</v>
      </c>
      <c r="R123" s="295">
        <v>0.43611977668625918</v>
      </c>
      <c r="S123" s="295">
        <v>0</v>
      </c>
      <c r="T123" s="295">
        <v>0</v>
      </c>
      <c r="U123" s="295">
        <v>0</v>
      </c>
      <c r="V123" s="295">
        <v>6.1967699963964042E-2</v>
      </c>
      <c r="W123" s="295">
        <v>6.1312053304532939E-2</v>
      </c>
      <c r="X123" s="295">
        <v>6.2872181246530559E-2</v>
      </c>
      <c r="Y123" s="295">
        <v>0</v>
      </c>
      <c r="DA123" s="122" t="s">
        <v>1799</v>
      </c>
    </row>
    <row r="124" spans="1:105" ht="12" customHeight="1" x14ac:dyDescent="0.25">
      <c r="A124" s="59" t="s">
        <v>32</v>
      </c>
      <c r="B124" s="295">
        <v>4.5429312913428239</v>
      </c>
      <c r="C124" s="295">
        <v>3.0404794756540712</v>
      </c>
      <c r="D124" s="295">
        <v>2.4851611107424452</v>
      </c>
      <c r="E124" s="295">
        <v>2.4595823069955198</v>
      </c>
      <c r="F124" s="295">
        <v>3.6240943126720651</v>
      </c>
      <c r="G124" s="295">
        <v>2.9267869546606229</v>
      </c>
      <c r="H124" s="295">
        <v>2.267439322060357</v>
      </c>
      <c r="I124" s="295">
        <v>2.5769762744936089</v>
      </c>
      <c r="J124" s="295">
        <v>1.4712640871119209</v>
      </c>
      <c r="K124" s="295">
        <v>1.716178006592799</v>
      </c>
      <c r="L124" s="295">
        <v>0.86001859377876555</v>
      </c>
      <c r="M124" s="295">
        <v>0.55430272020933458</v>
      </c>
      <c r="N124" s="295">
        <v>0.62310052494307078</v>
      </c>
      <c r="O124" s="295">
        <v>0.56374029024127392</v>
      </c>
      <c r="P124" s="295">
        <v>0.33853398794865502</v>
      </c>
      <c r="Q124" s="295">
        <v>0.35360572927772987</v>
      </c>
      <c r="R124" s="295">
        <v>0.35197704873044761</v>
      </c>
      <c r="S124" s="295">
        <v>0.2859734856826795</v>
      </c>
      <c r="T124" s="295">
        <v>0.90830357328266353</v>
      </c>
      <c r="U124" s="295">
        <v>0.22248196136776721</v>
      </c>
      <c r="V124" s="295">
        <v>0.59846211508591596</v>
      </c>
      <c r="W124" s="295">
        <v>0.5304290864419442</v>
      </c>
      <c r="X124" s="295">
        <v>0.24177557864499641</v>
      </c>
      <c r="Y124" s="295">
        <v>0.49901725186355161</v>
      </c>
      <c r="DA124" s="122" t="s">
        <v>1800</v>
      </c>
    </row>
    <row r="125" spans="1:105" ht="12" customHeight="1" x14ac:dyDescent="0.25">
      <c r="A125" s="59" t="s">
        <v>35</v>
      </c>
      <c r="B125" s="295">
        <v>21.748243028517098</v>
      </c>
      <c r="C125" s="295">
        <v>21.010174786915609</v>
      </c>
      <c r="D125" s="295">
        <v>25.788843238241839</v>
      </c>
      <c r="E125" s="295">
        <v>26.222835041386428</v>
      </c>
      <c r="F125" s="295">
        <v>31.157715271870721</v>
      </c>
      <c r="G125" s="295">
        <v>29.376391856335609</v>
      </c>
      <c r="H125" s="295">
        <v>32.779953317983257</v>
      </c>
      <c r="I125" s="295">
        <v>28.0927229371318</v>
      </c>
      <c r="J125" s="295">
        <v>28.98752613878435</v>
      </c>
      <c r="K125" s="295">
        <v>24.941544532111081</v>
      </c>
      <c r="L125" s="295">
        <v>26.763376963378821</v>
      </c>
      <c r="M125" s="295">
        <v>18.341591344039891</v>
      </c>
      <c r="N125" s="295">
        <v>24.902297932945249</v>
      </c>
      <c r="O125" s="295">
        <v>25.25839131740776</v>
      </c>
      <c r="P125" s="295">
        <v>24.795569165485048</v>
      </c>
      <c r="Q125" s="295">
        <v>27.37600125203139</v>
      </c>
      <c r="R125" s="295">
        <v>28.256404375244649</v>
      </c>
      <c r="S125" s="295">
        <v>29.249482758599221</v>
      </c>
      <c r="T125" s="295">
        <v>26.865841193865808</v>
      </c>
      <c r="U125" s="295">
        <v>21.600837758974539</v>
      </c>
      <c r="V125" s="295">
        <v>23.183759721216049</v>
      </c>
      <c r="W125" s="295">
        <v>22.798613408232889</v>
      </c>
      <c r="X125" s="295">
        <v>21.367176483585961</v>
      </c>
      <c r="Y125" s="295">
        <v>22.621626755257012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138.18403000000001</v>
      </c>
      <c r="C128" s="279">
        <v>138.87667999999999</v>
      </c>
      <c r="D128" s="279">
        <v>155.73121</v>
      </c>
      <c r="E128" s="279">
        <v>163.46582000000001</v>
      </c>
      <c r="F128" s="279">
        <v>191.86454000000001</v>
      </c>
      <c r="G128" s="279">
        <v>190.94101000000001</v>
      </c>
      <c r="H128" s="279">
        <v>202.02342999999999</v>
      </c>
      <c r="I128" s="279">
        <v>194.86602999999999</v>
      </c>
      <c r="J128" s="279">
        <v>175.37943000000001</v>
      </c>
      <c r="K128" s="279">
        <v>153.45699999999999</v>
      </c>
      <c r="L128" s="279">
        <v>127.78252999999999</v>
      </c>
      <c r="M128" s="279">
        <v>113.83771</v>
      </c>
      <c r="N128" s="279">
        <v>128.09323000000001</v>
      </c>
      <c r="O128" s="279">
        <v>126.24715999999999</v>
      </c>
      <c r="P128" s="279">
        <v>135.2259</v>
      </c>
      <c r="Q128" s="279">
        <v>151.95884000000001</v>
      </c>
      <c r="R128" s="279">
        <v>138.06199000000001</v>
      </c>
      <c r="S128" s="279">
        <v>155.01391000000001</v>
      </c>
      <c r="T128" s="279">
        <v>147.67991000000001</v>
      </c>
      <c r="U128" s="279">
        <v>143.59868</v>
      </c>
      <c r="V128" s="279">
        <v>138.82655</v>
      </c>
      <c r="W128" s="279">
        <v>143.91969</v>
      </c>
      <c r="X128" s="279">
        <v>145.86775</v>
      </c>
      <c r="Y128" s="279">
        <v>132.49506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6.9172838449355664E-4</v>
      </c>
      <c r="C137" s="268">
        <f t="shared" si="14"/>
        <v>6.3073701945164041E-4</v>
      </c>
      <c r="D137" s="268">
        <f t="shared" si="14"/>
        <v>6.881283737302311E-4</v>
      </c>
      <c r="E137" s="268">
        <f t="shared" si="14"/>
        <v>6.4436547322992718E-4</v>
      </c>
      <c r="F137" s="268">
        <f t="shared" si="14"/>
        <v>6.8268481675604206E-4</v>
      </c>
      <c r="G137" s="268">
        <f t="shared" si="14"/>
        <v>6.5484955048841287E-4</v>
      </c>
      <c r="H137" s="268">
        <f t="shared" si="14"/>
        <v>6.6345350930038728E-4</v>
      </c>
      <c r="I137" s="268">
        <f t="shared" si="14"/>
        <v>6.1013744722236175E-4</v>
      </c>
      <c r="J137" s="268">
        <f t="shared" si="14"/>
        <v>6.6553661277914578E-4</v>
      </c>
      <c r="K137" s="268">
        <f t="shared" si="14"/>
        <v>5.8811591043221167E-4</v>
      </c>
      <c r="L137" s="268">
        <f t="shared" si="14"/>
        <v>6.1080006262989475E-4</v>
      </c>
      <c r="M137" s="268">
        <f t="shared" si="14"/>
        <v>5.4863898847172835E-4</v>
      </c>
      <c r="N137" s="268">
        <f t="shared" si="14"/>
        <v>5.3777828170831568E-4</v>
      </c>
      <c r="O137" s="268">
        <f t="shared" si="14"/>
        <v>5.3780385917666493E-4</v>
      </c>
      <c r="P137" s="268">
        <f t="shared" si="14"/>
        <v>5.2108585201512947E-4</v>
      </c>
      <c r="Q137" s="268">
        <f t="shared" si="14"/>
        <v>5.1454449159973013E-4</v>
      </c>
      <c r="R137" s="268">
        <f t="shared" si="14"/>
        <v>5.1192854977881734E-4</v>
      </c>
      <c r="S137" s="268">
        <f t="shared" si="14"/>
        <v>5.4215489600014635E-4</v>
      </c>
      <c r="T137" s="268">
        <f t="shared" si="14"/>
        <v>4.7511328964333508E-4</v>
      </c>
      <c r="U137" s="268">
        <f t="shared" si="14"/>
        <v>4.7638506793298472E-4</v>
      </c>
      <c r="V137" s="268">
        <f t="shared" si="14"/>
        <v>4.8629571406280593E-4</v>
      </c>
      <c r="W137" s="268">
        <f t="shared" si="14"/>
        <v>4.6807486648110515E-4</v>
      </c>
      <c r="X137" s="268">
        <f t="shared" si="14"/>
        <v>3.6345388861667635E-4</v>
      </c>
      <c r="Y137" s="268">
        <f t="shared" si="14"/>
        <v>3.5258790667335056E-4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0.14587142225897326</v>
      </c>
      <c r="C139" s="269">
        <f t="shared" si="16"/>
        <v>0.14294886006361718</v>
      </c>
      <c r="D139" s="269">
        <f t="shared" si="16"/>
        <v>0.14926250443572747</v>
      </c>
      <c r="E139" s="269">
        <f t="shared" si="16"/>
        <v>0.14590027759266944</v>
      </c>
      <c r="F139" s="269">
        <f t="shared" si="16"/>
        <v>0.16506013571666722</v>
      </c>
      <c r="G139" s="269">
        <f t="shared" si="16"/>
        <v>0.17218801930958033</v>
      </c>
      <c r="H139" s="269">
        <f t="shared" si="16"/>
        <v>0.17169096149429322</v>
      </c>
      <c r="I139" s="269">
        <f t="shared" si="16"/>
        <v>0.16253224973535291</v>
      </c>
      <c r="J139" s="269">
        <f t="shared" si="16"/>
        <v>0.17707912719831018</v>
      </c>
      <c r="K139" s="269">
        <f t="shared" si="16"/>
        <v>0.17134363521394666</v>
      </c>
      <c r="L139" s="269">
        <f t="shared" si="16"/>
        <v>0.17264405914779399</v>
      </c>
      <c r="M139" s="269">
        <f t="shared" si="16"/>
        <v>0.17354229793770187</v>
      </c>
      <c r="N139" s="269">
        <f t="shared" si="16"/>
        <v>0.17343518813704353</v>
      </c>
      <c r="O139" s="269">
        <f t="shared" si="16"/>
        <v>0.17029222686703996</v>
      </c>
      <c r="P139" s="269">
        <f t="shared" si="16"/>
        <v>0.18238429079224308</v>
      </c>
      <c r="Q139" s="269">
        <f t="shared" si="16"/>
        <v>0.18507841272895215</v>
      </c>
      <c r="R139" s="269">
        <f t="shared" si="16"/>
        <v>0.19279537423731705</v>
      </c>
      <c r="S139" s="269">
        <f t="shared" si="16"/>
        <v>0.20511625269524483</v>
      </c>
      <c r="T139" s="269">
        <f t="shared" si="16"/>
        <v>0.20310868189471085</v>
      </c>
      <c r="U139" s="269">
        <f t="shared" si="16"/>
        <v>0.20417227910156774</v>
      </c>
      <c r="V139" s="269">
        <f t="shared" si="16"/>
        <v>0.21815855416536509</v>
      </c>
      <c r="W139" s="269">
        <f t="shared" si="16"/>
        <v>0.22044413035032162</v>
      </c>
      <c r="X139" s="269">
        <f t="shared" si="16"/>
        <v>0.21418546942665068</v>
      </c>
      <c r="Y139" s="269">
        <f t="shared" si="16"/>
        <v>0.22912821748710327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9.8918942306603377E-2</v>
      </c>
      <c r="C140" s="269">
        <f t="shared" si="17"/>
        <v>9.6937082140212155E-2</v>
      </c>
      <c r="D140" s="269">
        <f t="shared" si="17"/>
        <v>0.10121851721308352</v>
      </c>
      <c r="E140" s="269">
        <f t="shared" si="17"/>
        <v>9.893850980683698E-2</v>
      </c>
      <c r="F140" s="269">
        <f t="shared" si="17"/>
        <v>0.11193127337231221</v>
      </c>
      <c r="G140" s="269">
        <f t="shared" si="17"/>
        <v>0.11676486376977738</v>
      </c>
      <c r="H140" s="269">
        <f t="shared" si="17"/>
        <v>0.11642779683375933</v>
      </c>
      <c r="I140" s="269">
        <f t="shared" si="17"/>
        <v>0.11021705269994934</v>
      </c>
      <c r="J140" s="269">
        <f t="shared" si="17"/>
        <v>0.12008164242023626</v>
      </c>
      <c r="K140" s="269">
        <f t="shared" si="17"/>
        <v>0.11619226647589262</v>
      </c>
      <c r="L140" s="269">
        <f t="shared" si="17"/>
        <v>0.11707411542268634</v>
      </c>
      <c r="M140" s="269">
        <f t="shared" si="17"/>
        <v>0.11768323288833157</v>
      </c>
      <c r="N140" s="269">
        <f t="shared" si="17"/>
        <v>0.11761059913987204</v>
      </c>
      <c r="O140" s="269">
        <f t="shared" si="17"/>
        <v>0.11547928102611964</v>
      </c>
      <c r="P140" s="269">
        <f t="shared" si="17"/>
        <v>0.12367920226676789</v>
      </c>
      <c r="Q140" s="269">
        <f t="shared" si="17"/>
        <v>0.12550615156428793</v>
      </c>
      <c r="R140" s="269">
        <f t="shared" si="17"/>
        <v>0.13073920995507407</v>
      </c>
      <c r="S140" s="269">
        <f t="shared" si="17"/>
        <v>0.13909429586890498</v>
      </c>
      <c r="T140" s="269">
        <f t="shared" si="17"/>
        <v>0.13773291351505446</v>
      </c>
      <c r="U140" s="269">
        <f t="shared" si="17"/>
        <v>0.13845416452579573</v>
      </c>
      <c r="V140" s="269">
        <f t="shared" si="17"/>
        <v>0.14793859618961974</v>
      </c>
      <c r="W140" s="269">
        <f t="shared" si="17"/>
        <v>0.14948850072387235</v>
      </c>
      <c r="X140" s="269">
        <f t="shared" si="17"/>
        <v>0.14524435125828289</v>
      </c>
      <c r="Y140" s="269">
        <f t="shared" si="17"/>
        <v>0.15537739041292847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2.9344991745427563E-3</v>
      </c>
      <c r="C141" s="269">
        <f t="shared" si="18"/>
        <v>2.4182521958722365E-3</v>
      </c>
      <c r="D141" s="269">
        <f t="shared" si="18"/>
        <v>2.6302828340181439E-3</v>
      </c>
      <c r="E141" s="269">
        <f t="shared" si="18"/>
        <v>2.547717405587215E-3</v>
      </c>
      <c r="F141" s="269">
        <f t="shared" si="18"/>
        <v>2.9039733749587427E-3</v>
      </c>
      <c r="G141" s="269">
        <f t="shared" si="18"/>
        <v>3.3125154110186733E-3</v>
      </c>
      <c r="H141" s="269">
        <f t="shared" si="18"/>
        <v>2.670724310669983E-3</v>
      </c>
      <c r="I141" s="269">
        <f t="shared" si="18"/>
        <v>3.9665528747689308E-3</v>
      </c>
      <c r="J141" s="269">
        <f t="shared" si="18"/>
        <v>5.5502448178057478E-3</v>
      </c>
      <c r="K141" s="269">
        <f t="shared" si="18"/>
        <v>4.8434217274909864E-3</v>
      </c>
      <c r="L141" s="269">
        <f t="shared" si="18"/>
        <v>4.6001062997112754E-3</v>
      </c>
      <c r="M141" s="269">
        <f t="shared" si="18"/>
        <v>4.9771260811105845E-3</v>
      </c>
      <c r="N141" s="269">
        <f t="shared" si="18"/>
        <v>4.9691997740772776E-3</v>
      </c>
      <c r="O141" s="269">
        <f t="shared" si="18"/>
        <v>5.3274801827659611E-3</v>
      </c>
      <c r="P141" s="269">
        <f t="shared" si="18"/>
        <v>5.659068318071424E-3</v>
      </c>
      <c r="Q141" s="269">
        <f t="shared" si="18"/>
        <v>5.768596455075577E-3</v>
      </c>
      <c r="R141" s="269">
        <f t="shared" si="18"/>
        <v>5.9484660075668329E-3</v>
      </c>
      <c r="S141" s="269">
        <f t="shared" si="18"/>
        <v>5.9796355322889764E-3</v>
      </c>
      <c r="T141" s="269">
        <f t="shared" si="18"/>
        <v>5.7339452116017507E-3</v>
      </c>
      <c r="U141" s="269">
        <f t="shared" si="18"/>
        <v>5.8584663546642586E-3</v>
      </c>
      <c r="V141" s="269">
        <f t="shared" si="18"/>
        <v>6.3350372369791776E-3</v>
      </c>
      <c r="W141" s="269">
        <f t="shared" si="18"/>
        <v>6.1336944505398748E-3</v>
      </c>
      <c r="X141" s="269">
        <f t="shared" si="18"/>
        <v>5.6666029815719476E-3</v>
      </c>
      <c r="Y141" s="269">
        <f t="shared" si="18"/>
        <v>6.2112712439322051E-3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2.9344991745427563E-3</v>
      </c>
      <c r="C143" s="327">
        <f t="shared" si="20"/>
        <v>2.4182521958722365E-3</v>
      </c>
      <c r="D143" s="327">
        <f t="shared" si="20"/>
        <v>2.6302828340181439E-3</v>
      </c>
      <c r="E143" s="327">
        <f t="shared" si="20"/>
        <v>2.547717405587215E-3</v>
      </c>
      <c r="F143" s="327">
        <f t="shared" si="20"/>
        <v>2.9039733749587427E-3</v>
      </c>
      <c r="G143" s="327">
        <f t="shared" si="20"/>
        <v>3.3125154110186733E-3</v>
      </c>
      <c r="H143" s="327">
        <f t="shared" si="20"/>
        <v>2.670724310669983E-3</v>
      </c>
      <c r="I143" s="327">
        <f t="shared" si="20"/>
        <v>3.9665528747689308E-3</v>
      </c>
      <c r="J143" s="327">
        <f t="shared" si="20"/>
        <v>5.5502448178057478E-3</v>
      </c>
      <c r="K143" s="327">
        <f t="shared" si="20"/>
        <v>4.8434217274909864E-3</v>
      </c>
      <c r="L143" s="327">
        <f t="shared" si="20"/>
        <v>4.6001062997112754E-3</v>
      </c>
      <c r="M143" s="327">
        <f t="shared" si="20"/>
        <v>4.9771260811105845E-3</v>
      </c>
      <c r="N143" s="327">
        <f t="shared" si="20"/>
        <v>4.9691997740772776E-3</v>
      </c>
      <c r="O143" s="327">
        <f t="shared" si="20"/>
        <v>5.3274801827659611E-3</v>
      </c>
      <c r="P143" s="327">
        <f t="shared" si="20"/>
        <v>5.659068318071424E-3</v>
      </c>
      <c r="Q143" s="327">
        <f t="shared" si="20"/>
        <v>5.768596455075577E-3</v>
      </c>
      <c r="R143" s="327">
        <f t="shared" si="20"/>
        <v>5.9484660075668329E-3</v>
      </c>
      <c r="S143" s="327">
        <f t="shared" si="20"/>
        <v>5.9796355322889764E-3</v>
      </c>
      <c r="T143" s="327">
        <f t="shared" si="20"/>
        <v>5.7339452116017507E-3</v>
      </c>
      <c r="U143" s="327">
        <f t="shared" si="20"/>
        <v>5.8584663546642586E-3</v>
      </c>
      <c r="V143" s="327">
        <f t="shared" si="20"/>
        <v>6.3350372369791776E-3</v>
      </c>
      <c r="W143" s="327">
        <f t="shared" si="20"/>
        <v>6.1336944505398748E-3</v>
      </c>
      <c r="X143" s="327">
        <f t="shared" si="20"/>
        <v>5.6666029815719476E-3</v>
      </c>
      <c r="Y143" s="327">
        <f t="shared" si="20"/>
        <v>6.2112712439322051E-3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0.75158340787538702</v>
      </c>
      <c r="C144" s="310">
        <f t="shared" si="21"/>
        <v>0.75706506858084688</v>
      </c>
      <c r="D144" s="310">
        <f t="shared" si="21"/>
        <v>0.74620056714344063</v>
      </c>
      <c r="E144" s="310">
        <f t="shared" si="21"/>
        <v>0.75196912972167651</v>
      </c>
      <c r="F144" s="310">
        <f t="shared" si="21"/>
        <v>0.71942193271930577</v>
      </c>
      <c r="G144" s="310">
        <f t="shared" si="21"/>
        <v>0.70707975195913519</v>
      </c>
      <c r="H144" s="310">
        <f t="shared" si="21"/>
        <v>0.70854706385197719</v>
      </c>
      <c r="I144" s="310">
        <f t="shared" si="21"/>
        <v>0.72267400724270647</v>
      </c>
      <c r="J144" s="310">
        <f t="shared" si="21"/>
        <v>0.69662344895086881</v>
      </c>
      <c r="K144" s="310">
        <f t="shared" si="21"/>
        <v>0.70703256067223752</v>
      </c>
      <c r="L144" s="310">
        <f t="shared" si="21"/>
        <v>0.70507091906717856</v>
      </c>
      <c r="M144" s="310">
        <f t="shared" si="21"/>
        <v>0.70324870410438434</v>
      </c>
      <c r="N144" s="310">
        <f t="shared" si="21"/>
        <v>0.70344723466729886</v>
      </c>
      <c r="O144" s="310">
        <f t="shared" si="21"/>
        <v>0.70836320806489772</v>
      </c>
      <c r="P144" s="310">
        <f t="shared" si="21"/>
        <v>0.68775635277090241</v>
      </c>
      <c r="Q144" s="310">
        <f t="shared" si="21"/>
        <v>0.68313229476008464</v>
      </c>
      <c r="R144" s="310">
        <f t="shared" si="21"/>
        <v>0.67000502125026329</v>
      </c>
      <c r="S144" s="310">
        <f t="shared" si="21"/>
        <v>0.64926766100756106</v>
      </c>
      <c r="T144" s="310">
        <f t="shared" si="21"/>
        <v>0.65294934608898958</v>
      </c>
      <c r="U144" s="310">
        <f t="shared" si="21"/>
        <v>0.65103870495003935</v>
      </c>
      <c r="V144" s="310">
        <f t="shared" si="21"/>
        <v>0.62708151669397327</v>
      </c>
      <c r="W144" s="310">
        <f t="shared" si="21"/>
        <v>0.62346559960878511</v>
      </c>
      <c r="X144" s="310">
        <f t="shared" si="21"/>
        <v>0.63454012244487779</v>
      </c>
      <c r="Y144" s="310">
        <f t="shared" si="21"/>
        <v>0.60893053294936261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0.99999999999999989</v>
      </c>
      <c r="H146" s="232">
        <f t="shared" si="22"/>
        <v>1</v>
      </c>
      <c r="I146" s="232">
        <f t="shared" si="22"/>
        <v>0.99999999999999978</v>
      </c>
      <c r="J146" s="232">
        <f t="shared" si="22"/>
        <v>0.99999999999999978</v>
      </c>
      <c r="K146" s="232">
        <f t="shared" si="22"/>
        <v>1.0000000000000002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1.0000000000000002</v>
      </c>
      <c r="P146" s="232">
        <f t="shared" si="22"/>
        <v>0.99999999999999978</v>
      </c>
      <c r="Q146" s="232">
        <f t="shared" si="22"/>
        <v>1</v>
      </c>
      <c r="R146" s="232">
        <f t="shared" si="22"/>
        <v>0.99999999999999989</v>
      </c>
      <c r="S146" s="232">
        <f t="shared" si="22"/>
        <v>1</v>
      </c>
      <c r="T146" s="232">
        <f t="shared" si="22"/>
        <v>1</v>
      </c>
      <c r="U146" s="232">
        <f t="shared" si="22"/>
        <v>0.99999999999999978</v>
      </c>
      <c r="V146" s="232">
        <f t="shared" si="22"/>
        <v>1</v>
      </c>
      <c r="W146" s="232">
        <f t="shared" si="22"/>
        <v>0.99999999999999989</v>
      </c>
      <c r="X146" s="232">
        <f t="shared" si="22"/>
        <v>1.0000000000000002</v>
      </c>
      <c r="Y146" s="232">
        <f t="shared" si="22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4.1538328739721495E-3</v>
      </c>
      <c r="C151" s="268">
        <f t="shared" si="27"/>
        <v>4.0731381121578E-3</v>
      </c>
      <c r="D151" s="268">
        <f t="shared" si="27"/>
        <v>4.0819154017915273E-3</v>
      </c>
      <c r="E151" s="268">
        <f t="shared" si="27"/>
        <v>3.8423903343766494E-3</v>
      </c>
      <c r="F151" s="268">
        <f t="shared" si="27"/>
        <v>3.5794416218232067E-3</v>
      </c>
      <c r="G151" s="268">
        <f t="shared" si="27"/>
        <v>3.2170584220337379E-3</v>
      </c>
      <c r="H151" s="268">
        <f t="shared" si="27"/>
        <v>3.2178106644416321E-3</v>
      </c>
      <c r="I151" s="268">
        <f t="shared" si="27"/>
        <v>3.2552879674230878E-3</v>
      </c>
      <c r="J151" s="268">
        <f t="shared" si="27"/>
        <v>3.2435441701128514E-3</v>
      </c>
      <c r="K151" s="268">
        <f t="shared" si="27"/>
        <v>2.9144097103379267E-3</v>
      </c>
      <c r="L151" s="268">
        <f t="shared" si="27"/>
        <v>3.0520583508259111E-3</v>
      </c>
      <c r="M151" s="268">
        <f t="shared" si="27"/>
        <v>2.6042410225808337E-3</v>
      </c>
      <c r="N151" s="268">
        <f t="shared" si="27"/>
        <v>2.5959510992465931E-3</v>
      </c>
      <c r="O151" s="268">
        <f t="shared" si="27"/>
        <v>2.5532172239262122E-3</v>
      </c>
      <c r="P151" s="268">
        <f t="shared" si="27"/>
        <v>2.4275579994684077E-3</v>
      </c>
      <c r="Q151" s="268">
        <f t="shared" si="27"/>
        <v>2.4861848850218494E-3</v>
      </c>
      <c r="R151" s="268">
        <f t="shared" si="27"/>
        <v>2.4433121144837697E-3</v>
      </c>
      <c r="S151" s="268">
        <f t="shared" si="27"/>
        <v>2.3584769450306952E-3</v>
      </c>
      <c r="T151" s="268">
        <f t="shared" si="27"/>
        <v>2.1816922601670644E-3</v>
      </c>
      <c r="U151" s="268">
        <f t="shared" si="27"/>
        <v>2.3312903797456336E-3</v>
      </c>
      <c r="V151" s="268">
        <f t="shared" si="27"/>
        <v>2.275893065895707E-3</v>
      </c>
      <c r="W151" s="268">
        <f t="shared" si="27"/>
        <v>1.9886105663248837E-3</v>
      </c>
      <c r="X151" s="268">
        <f t="shared" si="27"/>
        <v>1.5838165140968355E-3</v>
      </c>
      <c r="Y151" s="268">
        <f t="shared" si="27"/>
        <v>1.4025000325607316E-3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0.10980511287167191</v>
      </c>
      <c r="C153" s="269">
        <f t="shared" si="29"/>
        <v>0.11086356641002092</v>
      </c>
      <c r="D153" s="269">
        <f t="shared" si="29"/>
        <v>0.10736474138655168</v>
      </c>
      <c r="E153" s="269">
        <f t="shared" si="29"/>
        <v>0.1036990638804071</v>
      </c>
      <c r="F153" s="269">
        <f t="shared" si="29"/>
        <v>9.7457801783353976E-2</v>
      </c>
      <c r="G153" s="269">
        <f t="shared" si="29"/>
        <v>9.2343563565473491E-2</v>
      </c>
      <c r="H153" s="269">
        <f t="shared" si="29"/>
        <v>8.930966405717522E-2</v>
      </c>
      <c r="I153" s="269">
        <f t="shared" si="29"/>
        <v>9.9824005604836313E-2</v>
      </c>
      <c r="J153" s="269">
        <f t="shared" si="29"/>
        <v>0.10180834096235741</v>
      </c>
      <c r="K153" s="269">
        <f t="shared" si="29"/>
        <v>9.0326248232889497E-2</v>
      </c>
      <c r="L153" s="269">
        <f t="shared" si="29"/>
        <v>9.2510658101190316E-2</v>
      </c>
      <c r="M153" s="269">
        <f t="shared" si="29"/>
        <v>9.1594809127688276E-2</v>
      </c>
      <c r="N153" s="269">
        <f t="shared" si="29"/>
        <v>9.0125923271581213E-2</v>
      </c>
      <c r="O153" s="269">
        <f t="shared" si="29"/>
        <v>8.6896729506965212E-2</v>
      </c>
      <c r="P153" s="269">
        <f t="shared" si="29"/>
        <v>8.7912693039522857E-2</v>
      </c>
      <c r="Q153" s="269">
        <f t="shared" si="29"/>
        <v>9.0190367171892785E-2</v>
      </c>
      <c r="R153" s="269">
        <f t="shared" si="29"/>
        <v>9.1069549713350892E-2</v>
      </c>
      <c r="S153" s="269">
        <f t="shared" si="29"/>
        <v>8.9495559393306112E-2</v>
      </c>
      <c r="T153" s="269">
        <f t="shared" si="29"/>
        <v>8.9009433052552919E-2</v>
      </c>
      <c r="U153" s="269">
        <f t="shared" si="29"/>
        <v>9.7122874289661848E-2</v>
      </c>
      <c r="V153" s="269">
        <f t="shared" si="29"/>
        <v>9.7233500887005983E-2</v>
      </c>
      <c r="W153" s="269">
        <f t="shared" si="29"/>
        <v>8.9371374399682027E-2</v>
      </c>
      <c r="X153" s="269">
        <f t="shared" si="29"/>
        <v>8.7461332762517371E-2</v>
      </c>
      <c r="Y153" s="269">
        <f t="shared" si="29"/>
        <v>8.5661714683801959E-2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9.7553762887546788E-2</v>
      </c>
      <c r="C154" s="318">
        <f t="shared" si="30"/>
        <v>0.10000633890032261</v>
      </c>
      <c r="D154" s="318">
        <f t="shared" si="30"/>
        <v>9.6517145007230021E-2</v>
      </c>
      <c r="E154" s="318">
        <f t="shared" si="30"/>
        <v>9.3136800174098575E-2</v>
      </c>
      <c r="F154" s="318">
        <f t="shared" si="30"/>
        <v>8.6871989152946458E-2</v>
      </c>
      <c r="G154" s="318">
        <f t="shared" si="30"/>
        <v>8.1029676111793278E-2</v>
      </c>
      <c r="H154" s="318">
        <f t="shared" si="30"/>
        <v>8.0304003292036658E-2</v>
      </c>
      <c r="I154" s="318">
        <f t="shared" si="30"/>
        <v>8.5110657407419188E-2</v>
      </c>
      <c r="J154" s="318">
        <f t="shared" si="30"/>
        <v>8.3002336400058677E-2</v>
      </c>
      <c r="K154" s="318">
        <f t="shared" si="30"/>
        <v>7.3639316277879049E-2</v>
      </c>
      <c r="L154" s="318">
        <f t="shared" si="30"/>
        <v>7.6529871222429491E-2</v>
      </c>
      <c r="M154" s="318">
        <f t="shared" si="30"/>
        <v>7.5169646288046926E-2</v>
      </c>
      <c r="N154" s="318">
        <f t="shared" si="30"/>
        <v>7.3448988211338898E-2</v>
      </c>
      <c r="O154" s="318">
        <f t="shared" si="30"/>
        <v>6.9312545212530247E-2</v>
      </c>
      <c r="P154" s="318">
        <f t="shared" si="30"/>
        <v>6.9583565096825922E-2</v>
      </c>
      <c r="Q154" s="318">
        <f t="shared" si="30"/>
        <v>7.0812000020432961E-2</v>
      </c>
      <c r="R154" s="318">
        <f t="shared" si="30"/>
        <v>7.133118747957605E-2</v>
      </c>
      <c r="S154" s="318">
        <f t="shared" si="30"/>
        <v>7.1410518389835143E-2</v>
      </c>
      <c r="T154" s="318">
        <f t="shared" si="30"/>
        <v>7.0703731224968244E-2</v>
      </c>
      <c r="U154" s="318">
        <f t="shared" si="30"/>
        <v>7.7190515130002718E-2</v>
      </c>
      <c r="V154" s="318">
        <f t="shared" si="30"/>
        <v>7.6620694909760173E-2</v>
      </c>
      <c r="W154" s="318">
        <f t="shared" si="30"/>
        <v>7.1254090444511239E-2</v>
      </c>
      <c r="X154" s="318">
        <f t="shared" si="30"/>
        <v>7.0293524047980241E-2</v>
      </c>
      <c r="Y154" s="318">
        <f t="shared" si="30"/>
        <v>6.84845098151836E-2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1.2251349984125129E-2</v>
      </c>
      <c r="C155" s="318">
        <f t="shared" si="31"/>
        <v>1.0857227509698321E-2</v>
      </c>
      <c r="D155" s="318">
        <f t="shared" si="31"/>
        <v>1.0847596379321674E-2</v>
      </c>
      <c r="E155" s="318">
        <f t="shared" si="31"/>
        <v>1.0562263706308545E-2</v>
      </c>
      <c r="F155" s="318">
        <f t="shared" si="31"/>
        <v>1.0585812630407528E-2</v>
      </c>
      <c r="G155" s="318">
        <f t="shared" si="31"/>
        <v>1.1313887453680217E-2</v>
      </c>
      <c r="H155" s="318">
        <f t="shared" si="31"/>
        <v>9.0056607651385623E-3</v>
      </c>
      <c r="I155" s="318">
        <f t="shared" si="31"/>
        <v>1.4713348197417129E-2</v>
      </c>
      <c r="J155" s="318">
        <f t="shared" si="31"/>
        <v>1.8806004562298733E-2</v>
      </c>
      <c r="K155" s="318">
        <f t="shared" si="31"/>
        <v>1.6686931955010455E-2</v>
      </c>
      <c r="L155" s="318">
        <f t="shared" si="31"/>
        <v>1.5980786878760825E-2</v>
      </c>
      <c r="M155" s="318">
        <f t="shared" si="31"/>
        <v>1.6425162839641357E-2</v>
      </c>
      <c r="N155" s="318">
        <f t="shared" si="31"/>
        <v>1.6676935060242305E-2</v>
      </c>
      <c r="O155" s="318">
        <f t="shared" si="31"/>
        <v>1.7584184294434972E-2</v>
      </c>
      <c r="P155" s="318">
        <f t="shared" si="31"/>
        <v>1.8329127942696932E-2</v>
      </c>
      <c r="Q155" s="318">
        <f t="shared" si="31"/>
        <v>1.9378367151459831E-2</v>
      </c>
      <c r="R155" s="318">
        <f t="shared" si="31"/>
        <v>1.9738362233774839E-2</v>
      </c>
      <c r="S155" s="318">
        <f t="shared" si="31"/>
        <v>1.8085041003470966E-2</v>
      </c>
      <c r="T155" s="318">
        <f t="shared" si="31"/>
        <v>1.8305701827584661E-2</v>
      </c>
      <c r="U155" s="318">
        <f t="shared" si="31"/>
        <v>1.993235915965914E-2</v>
      </c>
      <c r="V155" s="318">
        <f t="shared" si="31"/>
        <v>2.0612805977245807E-2</v>
      </c>
      <c r="W155" s="318">
        <f t="shared" si="31"/>
        <v>1.811728395517077E-2</v>
      </c>
      <c r="X155" s="318">
        <f t="shared" si="31"/>
        <v>1.7167808714537124E-2</v>
      </c>
      <c r="Y155" s="318">
        <f t="shared" si="31"/>
        <v>1.7177204868618359E-2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0.50226752371424843</v>
      </c>
      <c r="C157" s="269">
        <f t="shared" si="33"/>
        <v>0.5293134988144047</v>
      </c>
      <c r="D157" s="269">
        <f t="shared" si="33"/>
        <v>0.50768778774981216</v>
      </c>
      <c r="E157" s="269">
        <f t="shared" si="33"/>
        <v>0.49885783314517257</v>
      </c>
      <c r="F157" s="269">
        <f t="shared" si="33"/>
        <v>0.49623648962392408</v>
      </c>
      <c r="G157" s="269">
        <f t="shared" si="33"/>
        <v>0.48503357543882381</v>
      </c>
      <c r="H157" s="269">
        <f t="shared" si="33"/>
        <v>0.47747307029152541</v>
      </c>
      <c r="I157" s="269">
        <f t="shared" si="33"/>
        <v>0.49722474926654447</v>
      </c>
      <c r="J157" s="269">
        <f t="shared" si="33"/>
        <v>0.49484216178576701</v>
      </c>
      <c r="K157" s="269">
        <f t="shared" si="33"/>
        <v>0.48686338201277035</v>
      </c>
      <c r="L157" s="269">
        <f t="shared" si="33"/>
        <v>0.49464868210881946</v>
      </c>
      <c r="M157" s="269">
        <f t="shared" si="33"/>
        <v>0.47233628648400378</v>
      </c>
      <c r="N157" s="269">
        <f t="shared" si="33"/>
        <v>0.48004496867484292</v>
      </c>
      <c r="O157" s="269">
        <f t="shared" si="33"/>
        <v>0.46356446174745569</v>
      </c>
      <c r="P157" s="269">
        <f t="shared" si="33"/>
        <v>0.48719095889098363</v>
      </c>
      <c r="Q157" s="269">
        <f t="shared" si="33"/>
        <v>0.51276422007110822</v>
      </c>
      <c r="R157" s="269">
        <f t="shared" si="33"/>
        <v>0.52761564621692369</v>
      </c>
      <c r="S157" s="269">
        <f t="shared" si="33"/>
        <v>0.51163445468362811</v>
      </c>
      <c r="T157" s="269">
        <f t="shared" si="33"/>
        <v>0.53478135656604064</v>
      </c>
      <c r="U157" s="269">
        <f t="shared" si="33"/>
        <v>0.57291008377014785</v>
      </c>
      <c r="V157" s="269">
        <f t="shared" si="33"/>
        <v>0.58543019128884555</v>
      </c>
      <c r="W157" s="269">
        <f t="shared" si="33"/>
        <v>0.53701252928639109</v>
      </c>
      <c r="X157" s="269">
        <f t="shared" si="33"/>
        <v>0.53517646926416429</v>
      </c>
      <c r="Y157" s="269">
        <f t="shared" si="33"/>
        <v>0.52259530346757566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0.50226752371424843</v>
      </c>
      <c r="C158" s="318">
        <f t="shared" si="34"/>
        <v>0.5293134988144047</v>
      </c>
      <c r="D158" s="318">
        <f t="shared" si="34"/>
        <v>0.50768778774981216</v>
      </c>
      <c r="E158" s="318">
        <f t="shared" si="34"/>
        <v>0.49885783314517257</v>
      </c>
      <c r="F158" s="318">
        <f t="shared" si="34"/>
        <v>0.49623648962392408</v>
      </c>
      <c r="G158" s="318">
        <f t="shared" si="34"/>
        <v>0.48503357543882381</v>
      </c>
      <c r="H158" s="318">
        <f t="shared" si="34"/>
        <v>0.47747307029152541</v>
      </c>
      <c r="I158" s="318">
        <f t="shared" si="34"/>
        <v>0.49722474926654447</v>
      </c>
      <c r="J158" s="318">
        <f t="shared" si="34"/>
        <v>0.49484216178576701</v>
      </c>
      <c r="K158" s="318">
        <f t="shared" si="34"/>
        <v>0.48686338201277035</v>
      </c>
      <c r="L158" s="318">
        <f t="shared" si="34"/>
        <v>0.49464868210881946</v>
      </c>
      <c r="M158" s="318">
        <f t="shared" si="34"/>
        <v>0.47233628648400378</v>
      </c>
      <c r="N158" s="318">
        <f t="shared" si="34"/>
        <v>0.48004496867484292</v>
      </c>
      <c r="O158" s="318">
        <f t="shared" si="34"/>
        <v>0.46356446174745569</v>
      </c>
      <c r="P158" s="318">
        <f t="shared" si="34"/>
        <v>0.48719095889098363</v>
      </c>
      <c r="Q158" s="318">
        <f t="shared" si="34"/>
        <v>0.51276422007110822</v>
      </c>
      <c r="R158" s="318">
        <f t="shared" si="34"/>
        <v>0.52761564621692369</v>
      </c>
      <c r="S158" s="318">
        <f t="shared" si="34"/>
        <v>0.51163445468362811</v>
      </c>
      <c r="T158" s="318">
        <f t="shared" si="34"/>
        <v>0.53478135656604064</v>
      </c>
      <c r="U158" s="318">
        <f t="shared" si="34"/>
        <v>0.57291008377014785</v>
      </c>
      <c r="V158" s="318">
        <f t="shared" si="34"/>
        <v>0.58543019128884555</v>
      </c>
      <c r="W158" s="318">
        <f t="shared" si="34"/>
        <v>0.53701252928639109</v>
      </c>
      <c r="X158" s="318">
        <f t="shared" si="34"/>
        <v>0.53517646926416429</v>
      </c>
      <c r="Y158" s="318">
        <f t="shared" si="34"/>
        <v>0.52259530346757566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5.1974270708818375E-2</v>
      </c>
      <c r="C160" s="269">
        <f t="shared" si="36"/>
        <v>5.32809435202906E-2</v>
      </c>
      <c r="D160" s="269">
        <f t="shared" si="36"/>
        <v>5.1421985930267144E-2</v>
      </c>
      <c r="E160" s="269">
        <f t="shared" si="36"/>
        <v>4.9621020470340671E-2</v>
      </c>
      <c r="F160" s="269">
        <f t="shared" si="36"/>
        <v>4.6283281624446157E-2</v>
      </c>
      <c r="G160" s="269">
        <f t="shared" si="36"/>
        <v>4.3170639419997492E-2</v>
      </c>
      <c r="H160" s="269">
        <f t="shared" si="36"/>
        <v>4.2784018602269117E-2</v>
      </c>
      <c r="I160" s="269">
        <f t="shared" si="36"/>
        <v>4.5344886935810791E-2</v>
      </c>
      <c r="J160" s="269">
        <f t="shared" si="36"/>
        <v>4.42216248131189E-2</v>
      </c>
      <c r="K160" s="269">
        <f t="shared" si="36"/>
        <v>3.9233235559049444E-2</v>
      </c>
      <c r="L160" s="269">
        <f t="shared" si="36"/>
        <v>4.0773252886315038E-2</v>
      </c>
      <c r="M160" s="269">
        <f t="shared" si="36"/>
        <v>4.0048558144955053E-2</v>
      </c>
      <c r="N160" s="269">
        <f t="shared" si="36"/>
        <v>3.9131833397194907E-2</v>
      </c>
      <c r="O160" s="269">
        <f t="shared" si="36"/>
        <v>3.6928037235692657E-2</v>
      </c>
      <c r="P160" s="269">
        <f t="shared" si="36"/>
        <v>3.7072430034257427E-2</v>
      </c>
      <c r="Q160" s="269">
        <f t="shared" si="36"/>
        <v>3.7726910265238514E-2</v>
      </c>
      <c r="R160" s="269">
        <f t="shared" si="36"/>
        <v>3.8003520708048723E-2</v>
      </c>
      <c r="S160" s="269">
        <f t="shared" si="36"/>
        <v>3.8045786286365117E-2</v>
      </c>
      <c r="T160" s="269">
        <f t="shared" si="36"/>
        <v>3.7669227285943442E-2</v>
      </c>
      <c r="U160" s="269">
        <f t="shared" si="36"/>
        <v>4.1125227882235195E-2</v>
      </c>
      <c r="V160" s="269">
        <f t="shared" si="36"/>
        <v>4.0821641536556451E-2</v>
      </c>
      <c r="W160" s="269">
        <f t="shared" si="36"/>
        <v>3.7962445284070209E-2</v>
      </c>
      <c r="X160" s="269">
        <f t="shared" si="36"/>
        <v>3.7450678885221543E-2</v>
      </c>
      <c r="Y160" s="269">
        <f t="shared" si="36"/>
        <v>3.6486880127813717E-2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5.1974270708818375E-2</v>
      </c>
      <c r="C161" s="318">
        <f t="shared" si="37"/>
        <v>5.32809435202906E-2</v>
      </c>
      <c r="D161" s="318">
        <f t="shared" si="37"/>
        <v>5.1421985930267144E-2</v>
      </c>
      <c r="E161" s="318">
        <f t="shared" si="37"/>
        <v>4.9621020470340671E-2</v>
      </c>
      <c r="F161" s="318">
        <f t="shared" si="37"/>
        <v>4.6283281624446157E-2</v>
      </c>
      <c r="G161" s="318">
        <f t="shared" si="37"/>
        <v>4.3170639419997492E-2</v>
      </c>
      <c r="H161" s="318">
        <f t="shared" si="37"/>
        <v>4.2784018602269117E-2</v>
      </c>
      <c r="I161" s="318">
        <f t="shared" si="37"/>
        <v>4.5344886935810791E-2</v>
      </c>
      <c r="J161" s="318">
        <f t="shared" si="37"/>
        <v>4.42216248131189E-2</v>
      </c>
      <c r="K161" s="318">
        <f t="shared" si="37"/>
        <v>3.9233235559049444E-2</v>
      </c>
      <c r="L161" s="318">
        <f t="shared" si="37"/>
        <v>4.0773252886315038E-2</v>
      </c>
      <c r="M161" s="318">
        <f t="shared" si="37"/>
        <v>4.0048558144955053E-2</v>
      </c>
      <c r="N161" s="318">
        <f t="shared" si="37"/>
        <v>3.9131833397194907E-2</v>
      </c>
      <c r="O161" s="318">
        <f t="shared" si="37"/>
        <v>3.6928037235692657E-2</v>
      </c>
      <c r="P161" s="318">
        <f t="shared" si="37"/>
        <v>3.7072430034257427E-2</v>
      </c>
      <c r="Q161" s="318">
        <f t="shared" si="37"/>
        <v>3.7726910265238514E-2</v>
      </c>
      <c r="R161" s="318">
        <f t="shared" si="37"/>
        <v>3.8003520708048723E-2</v>
      </c>
      <c r="S161" s="318">
        <f t="shared" si="37"/>
        <v>3.8045786286365117E-2</v>
      </c>
      <c r="T161" s="318">
        <f t="shared" si="37"/>
        <v>3.7669227285943442E-2</v>
      </c>
      <c r="U161" s="318">
        <f t="shared" si="37"/>
        <v>4.1125227882235195E-2</v>
      </c>
      <c r="V161" s="318">
        <f t="shared" si="37"/>
        <v>4.0821641536556451E-2</v>
      </c>
      <c r="W161" s="318">
        <f t="shared" si="37"/>
        <v>3.7962445284070209E-2</v>
      </c>
      <c r="X161" s="318">
        <f t="shared" si="37"/>
        <v>3.7450678885221543E-2</v>
      </c>
      <c r="Y161" s="318">
        <f t="shared" si="37"/>
        <v>3.6486880127813717E-2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0.33179925983128916</v>
      </c>
      <c r="C163" s="310">
        <f t="shared" si="39"/>
        <v>0.3024688531431261</v>
      </c>
      <c r="D163" s="310">
        <f t="shared" si="39"/>
        <v>0.3294435695315775</v>
      </c>
      <c r="E163" s="310">
        <f t="shared" si="39"/>
        <v>0.34397969216970309</v>
      </c>
      <c r="F163" s="310">
        <f t="shared" si="39"/>
        <v>0.35644298534645263</v>
      </c>
      <c r="G163" s="310">
        <f t="shared" si="39"/>
        <v>0.37623516315367145</v>
      </c>
      <c r="H163" s="310">
        <f t="shared" si="39"/>
        <v>0.38721543638458866</v>
      </c>
      <c r="I163" s="310">
        <f t="shared" si="39"/>
        <v>0.3543510702253852</v>
      </c>
      <c r="J163" s="310">
        <f t="shared" si="39"/>
        <v>0.35588432826864375</v>
      </c>
      <c r="K163" s="310">
        <f t="shared" si="39"/>
        <v>0.38066272448495292</v>
      </c>
      <c r="L163" s="310">
        <f t="shared" si="39"/>
        <v>0.36901534855284929</v>
      </c>
      <c r="M163" s="310">
        <f t="shared" si="39"/>
        <v>0.39341610522077214</v>
      </c>
      <c r="N163" s="310">
        <f t="shared" si="39"/>
        <v>0.38810132355713434</v>
      </c>
      <c r="O163" s="310">
        <f t="shared" si="39"/>
        <v>0.4100575542859603</v>
      </c>
      <c r="P163" s="310">
        <f t="shared" si="39"/>
        <v>0.38539636003576755</v>
      </c>
      <c r="Q163" s="310">
        <f t="shared" si="39"/>
        <v>0.35683231760673872</v>
      </c>
      <c r="R163" s="310">
        <f t="shared" si="39"/>
        <v>0.34086797124719281</v>
      </c>
      <c r="S163" s="310">
        <f t="shared" si="39"/>
        <v>0.35846572269166993</v>
      </c>
      <c r="T163" s="310">
        <f t="shared" si="39"/>
        <v>0.33635829083529595</v>
      </c>
      <c r="U163" s="310">
        <f t="shared" si="39"/>
        <v>0.28651052367820934</v>
      </c>
      <c r="V163" s="310">
        <f t="shared" si="39"/>
        <v>0.27423877322169632</v>
      </c>
      <c r="W163" s="310">
        <f t="shared" si="39"/>
        <v>0.33366504046353174</v>
      </c>
      <c r="X163" s="310">
        <f t="shared" si="39"/>
        <v>0.33832770257400008</v>
      </c>
      <c r="Y163" s="310">
        <f t="shared" si="39"/>
        <v>0.35385360168824803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0.99999999999999978</v>
      </c>
      <c r="E165" s="232">
        <f t="shared" si="40"/>
        <v>1.0000000000000002</v>
      </c>
      <c r="F165" s="232">
        <f t="shared" si="40"/>
        <v>0.99999999999999989</v>
      </c>
      <c r="G165" s="232">
        <f t="shared" si="40"/>
        <v>1</v>
      </c>
      <c r="H165" s="232">
        <f t="shared" si="40"/>
        <v>1</v>
      </c>
      <c r="I165" s="232">
        <f t="shared" si="40"/>
        <v>0.99999999999999989</v>
      </c>
      <c r="J165" s="232">
        <f t="shared" si="40"/>
        <v>1</v>
      </c>
      <c r="K165" s="232">
        <f t="shared" si="40"/>
        <v>0.99999999999999989</v>
      </c>
      <c r="L165" s="232">
        <f t="shared" si="40"/>
        <v>1.0000000000000002</v>
      </c>
      <c r="M165" s="232">
        <f t="shared" si="40"/>
        <v>0.99999999999999989</v>
      </c>
      <c r="N165" s="232">
        <f t="shared" si="40"/>
        <v>1</v>
      </c>
      <c r="O165" s="232">
        <f t="shared" si="40"/>
        <v>1.0000000000000002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5.8494803678044872E-3</v>
      </c>
      <c r="C170" s="268">
        <f t="shared" si="45"/>
        <v>5.525959035159466E-3</v>
      </c>
      <c r="D170" s="268">
        <f t="shared" si="45"/>
        <v>5.7579649531881629E-3</v>
      </c>
      <c r="E170" s="268">
        <f t="shared" si="45"/>
        <v>5.4281595057031774E-3</v>
      </c>
      <c r="F170" s="268">
        <f t="shared" si="45"/>
        <v>5.4527738918655772E-3</v>
      </c>
      <c r="G170" s="268">
        <f t="shared" si="45"/>
        <v>5.1426811388073351E-3</v>
      </c>
      <c r="H170" s="268">
        <f t="shared" si="45"/>
        <v>5.2660855949471959E-3</v>
      </c>
      <c r="I170" s="268">
        <f t="shared" si="45"/>
        <v>5.0002496696098346E-3</v>
      </c>
      <c r="J170" s="268">
        <f t="shared" si="45"/>
        <v>5.2127265320881357E-3</v>
      </c>
      <c r="K170" s="268">
        <f t="shared" si="45"/>
        <v>5.2558890900812694E-3</v>
      </c>
      <c r="L170" s="268">
        <f t="shared" si="45"/>
        <v>5.5695069855232308E-3</v>
      </c>
      <c r="M170" s="268">
        <f t="shared" si="45"/>
        <v>4.691524893574512E-3</v>
      </c>
      <c r="N170" s="268">
        <f t="shared" si="45"/>
        <v>4.9748161392578769E-3</v>
      </c>
      <c r="O170" s="268">
        <f t="shared" si="45"/>
        <v>5.0965342964421614E-3</v>
      </c>
      <c r="P170" s="268">
        <f t="shared" si="45"/>
        <v>4.7263860700934648E-3</v>
      </c>
      <c r="Q170" s="268">
        <f t="shared" si="45"/>
        <v>4.711892714393393E-3</v>
      </c>
      <c r="R170" s="268">
        <f t="shared" si="45"/>
        <v>4.7294599917593501E-3</v>
      </c>
      <c r="S170" s="268">
        <f t="shared" si="45"/>
        <v>4.5240841475342125E-3</v>
      </c>
      <c r="T170" s="268">
        <f t="shared" si="45"/>
        <v>4.2241318726777485E-3</v>
      </c>
      <c r="U170" s="268">
        <f t="shared" si="45"/>
        <v>3.9494659607526121E-3</v>
      </c>
      <c r="V170" s="268">
        <f t="shared" si="45"/>
        <v>3.9292141472993944E-3</v>
      </c>
      <c r="W170" s="268">
        <f t="shared" si="45"/>
        <v>3.6586840464586639E-3</v>
      </c>
      <c r="X170" s="268">
        <f t="shared" si="45"/>
        <v>2.929342544140295E-3</v>
      </c>
      <c r="Y170" s="268">
        <f t="shared" si="45"/>
        <v>2.7311977132638719E-3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0.73002158907985149</v>
      </c>
      <c r="C171" s="269">
        <f t="shared" si="46"/>
        <v>0.72099036758212631</v>
      </c>
      <c r="D171" s="269">
        <f t="shared" si="46"/>
        <v>0.72349060133284748</v>
      </c>
      <c r="E171" s="269">
        <f t="shared" si="46"/>
        <v>0.69919102048320025</v>
      </c>
      <c r="F171" s="269">
        <f t="shared" si="46"/>
        <v>0.7032429397597183</v>
      </c>
      <c r="G171" s="269">
        <f t="shared" si="46"/>
        <v>0.68833232027062763</v>
      </c>
      <c r="H171" s="269">
        <f t="shared" si="46"/>
        <v>0.69837395190357254</v>
      </c>
      <c r="I171" s="269">
        <f t="shared" si="46"/>
        <v>0.69471972726648468</v>
      </c>
      <c r="J171" s="269">
        <f t="shared" si="46"/>
        <v>0.70885735827302765</v>
      </c>
      <c r="K171" s="269">
        <f t="shared" si="46"/>
        <v>0.7057140173272638</v>
      </c>
      <c r="L171" s="269">
        <f t="shared" si="46"/>
        <v>0.74212713679159981</v>
      </c>
      <c r="M171" s="269">
        <f t="shared" si="46"/>
        <v>0.71961261046691272</v>
      </c>
      <c r="N171" s="269">
        <f t="shared" si="46"/>
        <v>0.74797960155027698</v>
      </c>
      <c r="O171" s="269">
        <f t="shared" si="46"/>
        <v>0.73522868315581691</v>
      </c>
      <c r="P171" s="269">
        <f t="shared" si="46"/>
        <v>0.71992899323982673</v>
      </c>
      <c r="Q171" s="269">
        <f t="shared" si="46"/>
        <v>0.71316864641140065</v>
      </c>
      <c r="R171" s="269">
        <f t="shared" si="46"/>
        <v>0.7337286390603992</v>
      </c>
      <c r="S171" s="269">
        <f t="shared" si="46"/>
        <v>0.72792164588009722</v>
      </c>
      <c r="T171" s="269">
        <f t="shared" si="46"/>
        <v>0.72746100721773532</v>
      </c>
      <c r="U171" s="269">
        <f t="shared" si="46"/>
        <v>0.69491126519764268</v>
      </c>
      <c r="V171" s="269">
        <f t="shared" si="46"/>
        <v>0.70294823078708013</v>
      </c>
      <c r="W171" s="269">
        <f t="shared" si="46"/>
        <v>0.69663994646245497</v>
      </c>
      <c r="X171" s="269">
        <f t="shared" si="46"/>
        <v>0.69088222279784817</v>
      </c>
      <c r="Y171" s="269">
        <f t="shared" si="46"/>
        <v>0.70870585550995435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0.73002158907985149</v>
      </c>
      <c r="C172" s="318">
        <f t="shared" si="47"/>
        <v>0.72099036758212631</v>
      </c>
      <c r="D172" s="318">
        <f t="shared" si="47"/>
        <v>0.72349060133284748</v>
      </c>
      <c r="E172" s="318">
        <f t="shared" si="47"/>
        <v>0.69919102048320025</v>
      </c>
      <c r="F172" s="318">
        <f t="shared" si="47"/>
        <v>0.7032429397597183</v>
      </c>
      <c r="G172" s="318">
        <f t="shared" si="47"/>
        <v>0.68833232027062763</v>
      </c>
      <c r="H172" s="318">
        <f t="shared" si="47"/>
        <v>0.69837395190357254</v>
      </c>
      <c r="I172" s="318">
        <f t="shared" si="47"/>
        <v>0.69471972726648468</v>
      </c>
      <c r="J172" s="318">
        <f t="shared" si="47"/>
        <v>0.70885735827302765</v>
      </c>
      <c r="K172" s="318">
        <f t="shared" si="47"/>
        <v>0.7057140173272638</v>
      </c>
      <c r="L172" s="318">
        <f t="shared" si="47"/>
        <v>0.74212713679159981</v>
      </c>
      <c r="M172" s="318">
        <f t="shared" si="47"/>
        <v>0.71961261046691272</v>
      </c>
      <c r="N172" s="318">
        <f t="shared" si="47"/>
        <v>0.74797960155027698</v>
      </c>
      <c r="O172" s="318">
        <f t="shared" si="47"/>
        <v>0.73522868315581691</v>
      </c>
      <c r="P172" s="318">
        <f t="shared" si="47"/>
        <v>0.71992899323982673</v>
      </c>
      <c r="Q172" s="318">
        <f t="shared" si="47"/>
        <v>0.71316864641140065</v>
      </c>
      <c r="R172" s="318">
        <f t="shared" si="47"/>
        <v>0.7337286390603992</v>
      </c>
      <c r="S172" s="318">
        <f t="shared" si="47"/>
        <v>0.72792164588009722</v>
      </c>
      <c r="T172" s="318">
        <f t="shared" si="47"/>
        <v>0.72746100721773532</v>
      </c>
      <c r="U172" s="318">
        <f t="shared" si="47"/>
        <v>0.69491126519764268</v>
      </c>
      <c r="V172" s="318">
        <f t="shared" si="47"/>
        <v>0.70294823078708013</v>
      </c>
      <c r="W172" s="318">
        <f t="shared" si="47"/>
        <v>0.69663994646245497</v>
      </c>
      <c r="X172" s="318">
        <f t="shared" si="47"/>
        <v>0.69088222279784817</v>
      </c>
      <c r="Y172" s="318">
        <f t="shared" si="47"/>
        <v>0.70870585550995435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6.1048388156474134E-2</v>
      </c>
      <c r="C175" s="269">
        <f t="shared" si="50"/>
        <v>6.0293148141976553E-2</v>
      </c>
      <c r="D175" s="269">
        <f t="shared" si="50"/>
        <v>6.0502231329075631E-2</v>
      </c>
      <c r="E175" s="269">
        <f t="shared" si="50"/>
        <v>5.8470167803915098E-2</v>
      </c>
      <c r="F175" s="269">
        <f t="shared" si="50"/>
        <v>5.8809011400422107E-2</v>
      </c>
      <c r="G175" s="269">
        <f t="shared" si="50"/>
        <v>5.7562104048858941E-2</v>
      </c>
      <c r="H175" s="269">
        <f t="shared" si="50"/>
        <v>5.8401840071494959E-2</v>
      </c>
      <c r="I175" s="269">
        <f t="shared" si="50"/>
        <v>5.8096253870493608E-2</v>
      </c>
      <c r="J175" s="269">
        <f t="shared" si="50"/>
        <v>5.9278519707848212E-2</v>
      </c>
      <c r="K175" s="269">
        <f t="shared" si="50"/>
        <v>5.9015656388412663E-2</v>
      </c>
      <c r="L175" s="269">
        <f t="shared" si="50"/>
        <v>6.2060720102006091E-2</v>
      </c>
      <c r="M175" s="269">
        <f t="shared" si="50"/>
        <v>6.017793257518636E-2</v>
      </c>
      <c r="N175" s="269">
        <f t="shared" si="50"/>
        <v>6.2550135135211002E-2</v>
      </c>
      <c r="O175" s="269">
        <f t="shared" si="50"/>
        <v>6.1483833772154474E-2</v>
      </c>
      <c r="P175" s="269">
        <f t="shared" si="50"/>
        <v>6.0204390228789775E-2</v>
      </c>
      <c r="Q175" s="269">
        <f t="shared" si="50"/>
        <v>5.9639053143657368E-2</v>
      </c>
      <c r="R175" s="269">
        <f t="shared" si="50"/>
        <v>6.1358391900901976E-2</v>
      </c>
      <c r="S175" s="269">
        <f t="shared" si="50"/>
        <v>6.0872779449166282E-2</v>
      </c>
      <c r="T175" s="269">
        <f t="shared" si="50"/>
        <v>6.0834258331050849E-2</v>
      </c>
      <c r="U175" s="269">
        <f t="shared" si="50"/>
        <v>5.8112271317296467E-2</v>
      </c>
      <c r="V175" s="269">
        <f t="shared" si="50"/>
        <v>5.8784366228246426E-2</v>
      </c>
      <c r="W175" s="269">
        <f t="shared" si="50"/>
        <v>5.8256833076060444E-2</v>
      </c>
      <c r="X175" s="269">
        <f t="shared" si="50"/>
        <v>5.7775340810033542E-2</v>
      </c>
      <c r="Y175" s="269">
        <f t="shared" si="50"/>
        <v>5.9265850220225888E-2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6.1048388156474134E-2</v>
      </c>
      <c r="C176" s="318">
        <f t="shared" si="51"/>
        <v>6.0293148141976553E-2</v>
      </c>
      <c r="D176" s="318">
        <f t="shared" si="51"/>
        <v>6.0502231329075631E-2</v>
      </c>
      <c r="E176" s="318">
        <f t="shared" si="51"/>
        <v>5.8470167803915098E-2</v>
      </c>
      <c r="F176" s="318">
        <f t="shared" si="51"/>
        <v>5.8809011400422107E-2</v>
      </c>
      <c r="G176" s="318">
        <f t="shared" si="51"/>
        <v>5.7562104048858941E-2</v>
      </c>
      <c r="H176" s="318">
        <f t="shared" si="51"/>
        <v>5.8401840071494959E-2</v>
      </c>
      <c r="I176" s="318">
        <f t="shared" si="51"/>
        <v>5.8096253870493608E-2</v>
      </c>
      <c r="J176" s="318">
        <f t="shared" si="51"/>
        <v>5.9278519707848212E-2</v>
      </c>
      <c r="K176" s="318">
        <f t="shared" si="51"/>
        <v>5.9015656388412663E-2</v>
      </c>
      <c r="L176" s="318">
        <f t="shared" si="51"/>
        <v>6.2060720102006091E-2</v>
      </c>
      <c r="M176" s="318">
        <f t="shared" si="51"/>
        <v>6.017793257518636E-2</v>
      </c>
      <c r="N176" s="318">
        <f t="shared" si="51"/>
        <v>6.2550135135211002E-2</v>
      </c>
      <c r="O176" s="318">
        <f t="shared" si="51"/>
        <v>6.1483833772154474E-2</v>
      </c>
      <c r="P176" s="318">
        <f t="shared" si="51"/>
        <v>6.0204390228789775E-2</v>
      </c>
      <c r="Q176" s="318">
        <f t="shared" si="51"/>
        <v>5.9639053143657368E-2</v>
      </c>
      <c r="R176" s="318">
        <f t="shared" si="51"/>
        <v>6.1358391900901976E-2</v>
      </c>
      <c r="S176" s="318">
        <f t="shared" si="51"/>
        <v>6.0872779449166282E-2</v>
      </c>
      <c r="T176" s="318">
        <f t="shared" si="51"/>
        <v>6.0834258331050849E-2</v>
      </c>
      <c r="U176" s="318">
        <f t="shared" si="51"/>
        <v>5.8112271317296467E-2</v>
      </c>
      <c r="V176" s="318">
        <f t="shared" si="51"/>
        <v>5.8784366228246426E-2</v>
      </c>
      <c r="W176" s="318">
        <f t="shared" si="51"/>
        <v>5.8256833076060444E-2</v>
      </c>
      <c r="X176" s="318">
        <f t="shared" si="51"/>
        <v>5.7775340810033542E-2</v>
      </c>
      <c r="Y176" s="318">
        <f t="shared" si="51"/>
        <v>5.9265850220225888E-2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0.20308054239586987</v>
      </c>
      <c r="C179" s="310">
        <f t="shared" si="54"/>
        <v>0.21319052524073764</v>
      </c>
      <c r="D179" s="310">
        <f t="shared" si="54"/>
        <v>0.21024920238488853</v>
      </c>
      <c r="E179" s="310">
        <f t="shared" si="54"/>
        <v>0.23691065220718158</v>
      </c>
      <c r="F179" s="310">
        <f t="shared" si="54"/>
        <v>0.23249527494799396</v>
      </c>
      <c r="G179" s="310">
        <f t="shared" si="54"/>
        <v>0.24896289454170603</v>
      </c>
      <c r="H179" s="310">
        <f t="shared" si="54"/>
        <v>0.23795812242998529</v>
      </c>
      <c r="I179" s="310">
        <f t="shared" si="54"/>
        <v>0.24218376919341175</v>
      </c>
      <c r="J179" s="310">
        <f t="shared" si="54"/>
        <v>0.226651395487036</v>
      </c>
      <c r="K179" s="310">
        <f t="shared" si="54"/>
        <v>0.23001443719424222</v>
      </c>
      <c r="L179" s="310">
        <f t="shared" si="54"/>
        <v>0.19024263612087094</v>
      </c>
      <c r="M179" s="310">
        <f t="shared" si="54"/>
        <v>0.21551793206432635</v>
      </c>
      <c r="N179" s="310">
        <f t="shared" si="54"/>
        <v>0.18449544717525418</v>
      </c>
      <c r="O179" s="310">
        <f t="shared" si="54"/>
        <v>0.19819094877558655</v>
      </c>
      <c r="P179" s="310">
        <f t="shared" si="54"/>
        <v>0.21514023046129011</v>
      </c>
      <c r="Q179" s="310">
        <f t="shared" si="54"/>
        <v>0.22248040773054856</v>
      </c>
      <c r="R179" s="310">
        <f t="shared" si="54"/>
        <v>0.20018350904693952</v>
      </c>
      <c r="S179" s="310">
        <f t="shared" si="54"/>
        <v>0.20668149052320228</v>
      </c>
      <c r="T179" s="310">
        <f t="shared" si="54"/>
        <v>0.20748060257853612</v>
      </c>
      <c r="U179" s="310">
        <f t="shared" si="54"/>
        <v>0.24302699752430817</v>
      </c>
      <c r="V179" s="310">
        <f t="shared" si="54"/>
        <v>0.23433818883737395</v>
      </c>
      <c r="W179" s="310">
        <f t="shared" si="54"/>
        <v>0.24144453641502589</v>
      </c>
      <c r="X179" s="310">
        <f t="shared" si="54"/>
        <v>0.24841309384797805</v>
      </c>
      <c r="Y179" s="310">
        <f t="shared" si="54"/>
        <v>0.22929709655655578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223.31514470867569</v>
      </c>
      <c r="C183" s="320">
        <f t="shared" si="55"/>
        <v>221.99278496027571</v>
      </c>
      <c r="D183" s="320">
        <f t="shared" si="55"/>
        <v>234.5872213979988</v>
      </c>
      <c r="E183" s="320">
        <f t="shared" si="55"/>
        <v>215.95608650404839</v>
      </c>
      <c r="F183" s="320">
        <f t="shared" si="55"/>
        <v>248.08981773749699</v>
      </c>
      <c r="G183" s="320">
        <f t="shared" si="55"/>
        <v>248.61471414955503</v>
      </c>
      <c r="H183" s="320">
        <f t="shared" si="55"/>
        <v>243.23015466707005</v>
      </c>
      <c r="I183" s="320">
        <f t="shared" si="55"/>
        <v>222.26168757171951</v>
      </c>
      <c r="J183" s="320">
        <f t="shared" si="55"/>
        <v>253.17552149324246</v>
      </c>
      <c r="K183" s="320">
        <f t="shared" si="55"/>
        <v>265.36422876513365</v>
      </c>
      <c r="L183" s="320">
        <f t="shared" si="55"/>
        <v>263.03246620553296</v>
      </c>
      <c r="M183" s="320">
        <f t="shared" si="55"/>
        <v>257.85022861130841</v>
      </c>
      <c r="N183" s="320">
        <f t="shared" si="55"/>
        <v>259.59510129859393</v>
      </c>
      <c r="O183" s="320">
        <f t="shared" si="55"/>
        <v>249.35391992729609</v>
      </c>
      <c r="P183" s="320">
        <f t="shared" si="55"/>
        <v>259.98211711718807</v>
      </c>
      <c r="Q183" s="320">
        <f t="shared" si="55"/>
        <v>266.17450412266356</v>
      </c>
      <c r="R183" s="320">
        <f t="shared" si="55"/>
        <v>292.41608605572605</v>
      </c>
      <c r="S183" s="320">
        <f t="shared" si="55"/>
        <v>321.63800608464959</v>
      </c>
      <c r="T183" s="320">
        <f t="shared" si="55"/>
        <v>314.14039847074758</v>
      </c>
      <c r="U183" s="320">
        <f t="shared" si="55"/>
        <v>311.81577128778912</v>
      </c>
      <c r="V183" s="320">
        <f t="shared" si="55"/>
        <v>334.91239623896467</v>
      </c>
      <c r="W183" s="320">
        <f t="shared" si="55"/>
        <v>335.78975576631467</v>
      </c>
      <c r="X183" s="320">
        <f t="shared" si="55"/>
        <v>309.1850341514932</v>
      </c>
      <c r="Y183" s="320">
        <f t="shared" si="55"/>
        <v>334.51445944589511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0.62183215284101767</v>
      </c>
      <c r="C188" s="275">
        <f>IF(C$10=0,0,C$10/NMM!C$9*1000)</f>
        <v>0.57636448866230872</v>
      </c>
      <c r="D188" s="275">
        <f>IF(D$10=0,0,D$10/NMM!D$9*1000)</f>
        <v>0.63603815556882004</v>
      </c>
      <c r="E188" s="275">
        <f>IF(E$10=0,0,E$10/NMM!E$9*1000)</f>
        <v>0.56103760681448345</v>
      </c>
      <c r="F188" s="275">
        <f>IF(F$10=0,0,F$10/NMM!F$9*1000)</f>
        <v>0.60363646169009266</v>
      </c>
      <c r="G188" s="275">
        <f>IF(G$10=0,0,G$10/NMM!G$9*1000)</f>
        <v>0.55580054603438911</v>
      </c>
      <c r="H188" s="275">
        <f>IF(H$10=0,0,H$10/NMM!H$9*1000)</f>
        <v>0.55368081658160451</v>
      </c>
      <c r="I188" s="275">
        <f>IF(I$10=0,0,I$10/NMM!I$9*1000)</f>
        <v>0.48899195247459032</v>
      </c>
      <c r="J188" s="275">
        <f>IF(J$10=0,0,J$10/NMM!J$9*1000)</f>
        <v>0.55540739200347256</v>
      </c>
      <c r="K188" s="275">
        <f>IF(K$10=0,0,K$10/NMM!K$9*1000)</f>
        <v>0.53270399384468081</v>
      </c>
      <c r="L188" s="275">
        <f>IF(L$10=0,0,L$10/NMM!L$9*1000)</f>
        <v>0.54474196414910392</v>
      </c>
      <c r="M188" s="275">
        <f>IF(M$10=0,0,M$10/NMM!M$9*1000)</f>
        <v>0.47671801457700785</v>
      </c>
      <c r="N188" s="275">
        <f>IF(N$10=0,0,N$10/NMM!N$9*1000)</f>
        <v>0.47075807018569599</v>
      </c>
      <c r="O188" s="275">
        <f>IF(O$10=0,0,O$10/NMM!O$9*1000)</f>
        <v>0.45983052943323732</v>
      </c>
      <c r="P188" s="275">
        <f>IF(P$10=0,0,P$10/NMM!P$9*1000)</f>
        <v>0.43386952531754375</v>
      </c>
      <c r="Q188" s="275">
        <f>IF(Q$10=0,0,Q$10/NMM!Q$9*1000)</f>
        <v>0.43222651799402673</v>
      </c>
      <c r="R188" s="275">
        <f>IF(R$10=0,0,R$10/NMM!R$9*1000)</f>
        <v>0.45363157777025753</v>
      </c>
      <c r="S188" s="275">
        <f>IF(S$10=0,0,S$10/NMM!S$9*1000)</f>
        <v>0.49718146960573512</v>
      </c>
      <c r="T188" s="275">
        <f>IF(T$10=0,0,T$10/NMM!T$9*1000)</f>
        <v>0.43005906038596836</v>
      </c>
      <c r="U188" s="275">
        <f>IF(U$10=0,0,U$10/NMM!U$9*1000)</f>
        <v>0.42567579698557223</v>
      </c>
      <c r="V188" s="275">
        <f>IF(V$10=0,0,V$10/NMM!V$9*1000)</f>
        <v>0.43673475616884405</v>
      </c>
      <c r="W188" s="275">
        <f>IF(W$10=0,0,W$10/NMM!W$9*1000)</f>
        <v>0.41742466274724932</v>
      </c>
      <c r="X188" s="275">
        <f>IF(X$10=0,0,X$10/NMM!X$9*1000)</f>
        <v>0.30748793469808644</v>
      </c>
      <c r="Y188" s="275">
        <f>IF(Y$10=0,0,Y$10/NMM!Y$9*1000)</f>
        <v>0.30159795879110007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131.13173114572893</v>
      </c>
      <c r="C190" s="276">
        <f>IF(C$17=0,0,C$17/NMM!C$9*1000)</f>
        <v>130.62598847782337</v>
      </c>
      <c r="D190" s="276">
        <f>IF(D$17=0,0,D$17/NMM!D$9*1000)</f>
        <v>137.96357139329527</v>
      </c>
      <c r="E190" s="276">
        <f>IF(E$17=0,0,E$17/NMM!E$9*1000)</f>
        <v>127.03278802921176</v>
      </c>
      <c r="F190" s="276">
        <f>IF(F$17=0,0,F$17/NMM!F$9*1000)</f>
        <v>145.94775487104559</v>
      </c>
      <c r="G190" s="276">
        <f>IF(G$17=0,0,G$17/NMM!G$9*1000)</f>
        <v>146.14378994605127</v>
      </c>
      <c r="H190" s="276">
        <f>IF(H$17=0,0,H$17/NMM!H$9*1000)</f>
        <v>143.28357665947703</v>
      </c>
      <c r="I190" s="276">
        <f>IF(I$17=0,0,I$17/NMM!I$9*1000)</f>
        <v>130.26075108157215</v>
      </c>
      <c r="J190" s="276">
        <f>IF(J$17=0,0,J$17/NMM!J$9*1000)</f>
        <v>147.77707841612289</v>
      </c>
      <c r="K190" s="276">
        <f>IF(K$17=0,0,K$17/NMM!K$9*1000)</f>
        <v>155.19974409679946</v>
      </c>
      <c r="L190" s="276">
        <f>IF(L$17=0,0,L$17/NMM!L$9*1000)</f>
        <v>153.97258388270572</v>
      </c>
      <c r="M190" s="276">
        <f>IF(M$17=0,0,M$17/NMM!M$9*1000)</f>
        <v>150.7926732448326</v>
      </c>
      <c r="N190" s="276">
        <f>IF(N$17=0,0,N$17/NMM!N$9*1000)</f>
        <v>151.82095902112226</v>
      </c>
      <c r="O190" s="276">
        <f>IF(O$17=0,0,O$17/NMM!O$9*1000)</f>
        <v>145.60245989776934</v>
      </c>
      <c r="P190" s="276">
        <f>IF(P$17=0,0,P$17/NMM!P$9*1000)</f>
        <v>151.85786634849921</v>
      </c>
      <c r="Q190" s="276">
        <f>IF(Q$17=0,0,Q$17/NMM!Q$9*1000)</f>
        <v>155.46915610929508</v>
      </c>
      <c r="R190" s="276">
        <f>IF(R$17=0,0,R$17/NMM!R$9*1000)</f>
        <v>170.84038356498834</v>
      </c>
      <c r="S190" s="276">
        <f>IF(S$17=0,0,S$17/NMM!S$9*1000)</f>
        <v>188.10122477435971</v>
      </c>
      <c r="T190" s="276">
        <f>IF(T$17=0,0,T$17/NMM!T$9*1000)</f>
        <v>183.84821219680907</v>
      </c>
      <c r="U190" s="276">
        <f>IF(U$17=0,0,U$17/NMM!U$9*1000)</f>
        <v>182.43896267787039</v>
      </c>
      <c r="V190" s="276">
        <f>IF(V$17=0,0,V$17/NMM!V$9*1000)</f>
        <v>195.92486671032643</v>
      </c>
      <c r="W190" s="276">
        <f>IF(W$17=0,0,W$17/NMM!W$9*1000)</f>
        <v>196.58995463241394</v>
      </c>
      <c r="X190" s="276">
        <f>IF(X$17=0,0,X$17/NMM!X$9*1000)</f>
        <v>181.20441051547226</v>
      </c>
      <c r="Y190" s="276">
        <f>IF(Y$17=0,0,Y$17/NMM!Y$9*1000)</f>
        <v>195.99254934053778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88.923600982929671</v>
      </c>
      <c r="C191" s="276">
        <f>IF(C$25=0,0,C$25/NMM!C$9*1000)</f>
        <v>88.580644638130863</v>
      </c>
      <c r="D191" s="276">
        <f>IF(D$25=0,0,D$25/NMM!D$9*1000)</f>
        <v>93.556437222074365</v>
      </c>
      <c r="E191" s="276">
        <f>IF(E$25=0,0,E$25/NMM!E$9*1000)</f>
        <v>86.144008439155257</v>
      </c>
      <c r="F191" s="276">
        <f>IF(F$25=0,0,F$25/NMM!F$9*1000)</f>
        <v>98.97070529850923</v>
      </c>
      <c r="G191" s="276">
        <f>IF(G$25=0,0,G$25/NMM!G$9*1000)</f>
        <v>99.103641427973557</v>
      </c>
      <c r="H191" s="276">
        <f>IF(H$25=0,0,H$25/NMM!H$9*1000)</f>
        <v>97.164061565806222</v>
      </c>
      <c r="I191" s="276">
        <f>IF(I$25=0,0,I$25/NMM!I$9*1000)</f>
        <v>88.33296831902399</v>
      </c>
      <c r="J191" s="276">
        <f>IF(J$25=0,0,J$25/NMM!J$9*1000)</f>
        <v>100.21121387389255</v>
      </c>
      <c r="K191" s="276">
        <f>IF(K$25=0,0,K$25/NMM!K$9*1000)</f>
        <v>105.24470314038167</v>
      </c>
      <c r="L191" s="276">
        <f>IF(L$25=0,0,L$25/NMM!L$9*1000)</f>
        <v>104.41253609532893</v>
      </c>
      <c r="M191" s="276">
        <f>IF(M$25=0,0,M$25/NMM!M$9*1000)</f>
        <v>102.25616172085083</v>
      </c>
      <c r="N191" s="276">
        <f>IF(N$25=0,0,N$25/NMM!N$9*1000)</f>
        <v>102.95346719579791</v>
      </c>
      <c r="O191" s="276">
        <f>IF(O$25=0,0,O$25/NMM!O$9*1000)</f>
        <v>98.736552419135606</v>
      </c>
      <c r="P191" s="276">
        <f>IF(P$25=0,0,P$25/NMM!P$9*1000)</f>
        <v>102.97849494784796</v>
      </c>
      <c r="Q191" s="276">
        <f>IF(Q$25=0,0,Q$25/NMM!Q$9*1000)</f>
        <v>105.4273979472744</v>
      </c>
      <c r="R191" s="276">
        <f>IF(R$25=0,0,R$25/NMM!R$9*1000)</f>
        <v>115.85099935133807</v>
      </c>
      <c r="S191" s="276">
        <f>IF(S$25=0,0,S$25/NMM!S$9*1000)</f>
        <v>127.55599358058444</v>
      </c>
      <c r="T191" s="276">
        <f>IF(T$25=0,0,T$25/NMM!T$9*1000)</f>
        <v>124.67192280597384</v>
      </c>
      <c r="U191" s="276">
        <f>IF(U$25=0,0,U$25/NMM!U$9*1000)</f>
        <v>123.71627659576542</v>
      </c>
      <c r="V191" s="276">
        <f>IF(V$25=0,0,V$25/NMM!V$9*1000)</f>
        <v>132.86139455156737</v>
      </c>
      <c r="W191" s="276">
        <f>IF(W$25=0,0,W$25/NMM!W$9*1000)</f>
        <v>133.31240677023891</v>
      </c>
      <c r="X191" s="276">
        <f>IF(X$25=0,0,X$25/NMM!X$9*1000)</f>
        <v>122.87909689164253</v>
      </c>
      <c r="Y191" s="276">
        <f>IF(Y$25=0,0,Y$25/NMM!Y$9*1000)</f>
        <v>132.90729178139728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2.637980427176049</v>
      </c>
      <c r="C192" s="277">
        <f>IF(C$33=0,0,C$33/NMM!C$9*1000)</f>
        <v>2.2097873556592016</v>
      </c>
      <c r="D192" s="277">
        <f>IF(D$33=0,0,D$33/NMM!D$9*1000)</f>
        <v>2.4311746270603343</v>
      </c>
      <c r="E192" s="277">
        <f>IF(E$33=0,0,E$33/NMM!E$9*1000)</f>
        <v>2.2182524288669008</v>
      </c>
      <c r="F192" s="277">
        <f>IF(F$33=0,0,F$33/NMM!F$9*1000)</f>
        <v>2.5677211062520939</v>
      </c>
      <c r="G192" s="277">
        <f>IF(G$33=0,0,G$33/NMM!G$9*1000)</f>
        <v>2.8114822294958337</v>
      </c>
      <c r="H192" s="277">
        <f>IF(H$33=0,0,H$33/NMM!H$9*1000)</f>
        <v>2.2288356252051797</v>
      </c>
      <c r="I192" s="277">
        <f>IF(I$33=0,0,I$33/NMM!I$9*1000)</f>
        <v>3.1789762186487724</v>
      </c>
      <c r="J192" s="277">
        <f>IF(J$33=0,0,J$33/NMM!J$9*1000)</f>
        <v>4.631821811223535</v>
      </c>
      <c r="K192" s="277">
        <f>IF(K$33=0,0,K$33/NMM!K$9*1000)</f>
        <v>4.3870775341078696</v>
      </c>
      <c r="L192" s="277">
        <f>IF(L$33=0,0,L$33/NMM!L$9*1000)</f>
        <v>4.1026042633492361</v>
      </c>
      <c r="M192" s="277">
        <f>IF(M$33=0,0,M$33/NMM!M$9*1000)</f>
        <v>4.3246756310479508</v>
      </c>
      <c r="N192" s="277">
        <f>IF(N$33=0,0,N$33/NMM!N$9*1000)</f>
        <v>4.3499170114880519</v>
      </c>
      <c r="O192" s="277">
        <f>IF(O$33=0,0,O$33/NMM!O$9*1000)</f>
        <v>4.5550770809579291</v>
      </c>
      <c r="P192" s="277">
        <f>IF(P$33=0,0,P$33/NMM!P$9*1000)</f>
        <v>4.711886295523354</v>
      </c>
      <c r="Q192" s="277">
        <f>IF(Q$33=0,0,Q$33/NMM!Q$9*1000)</f>
        <v>4.8457235481000929</v>
      </c>
      <c r="R192" s="277">
        <f>IF(R$33=0,0,R$33/NMM!R$9*1000)</f>
        <v>5.2710715616293653</v>
      </c>
      <c r="S192" s="277">
        <f>IF(S$33=0,0,S$33/NMM!S$9*1000)</f>
        <v>5.4836062600997018</v>
      </c>
      <c r="T192" s="277">
        <f>IF(T$33=0,0,T$33/NMM!T$9*1000)</f>
        <v>5.1902044075787384</v>
      </c>
      <c r="U192" s="277">
        <f>IF(U$33=0,0,U$33/NMM!U$9*1000)</f>
        <v>5.2348562171677546</v>
      </c>
      <c r="V192" s="277">
        <f>IF(V$33=0,0,V$33/NMM!V$9*1000)</f>
        <v>5.6894002209020504</v>
      </c>
      <c r="W192" s="277">
        <f>IF(W$33=0,0,W$33/NMM!W$9*1000)</f>
        <v>5.4699697009145787</v>
      </c>
      <c r="X192" s="277">
        <f>IF(X$33=0,0,X$33/NMM!X$9*1000)</f>
        <v>4.7940388096803268</v>
      </c>
      <c r="Y192" s="277">
        <f>IF(Y$33=0,0,Y$33/NMM!Y$9*1000)</f>
        <v>5.3130203651689767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140.43215943376796</v>
      </c>
      <c r="C194" s="320">
        <f t="shared" si="56"/>
        <v>132.04144586781956</v>
      </c>
      <c r="D194" s="320">
        <f t="shared" si="56"/>
        <v>140.06075101696788</v>
      </c>
      <c r="E194" s="320">
        <f t="shared" si="56"/>
        <v>127.2824594724046</v>
      </c>
      <c r="F194" s="320">
        <f t="shared" si="56"/>
        <v>144.93384542779285</v>
      </c>
      <c r="G194" s="320">
        <f t="shared" si="56"/>
        <v>143.51010827283631</v>
      </c>
      <c r="H194" s="320">
        <f t="shared" si="56"/>
        <v>144.73337690110321</v>
      </c>
      <c r="I194" s="320">
        <f t="shared" si="56"/>
        <v>145.05504876076145</v>
      </c>
      <c r="J194" s="320">
        <f t="shared" si="56"/>
        <v>165.80482616131081</v>
      </c>
      <c r="K194" s="320">
        <f t="shared" si="56"/>
        <v>172.23968395003371</v>
      </c>
      <c r="L194" s="320">
        <f t="shared" si="56"/>
        <v>171.38945926803237</v>
      </c>
      <c r="M194" s="320">
        <f t="shared" si="56"/>
        <v>166.83062096425698</v>
      </c>
      <c r="N194" s="320">
        <f t="shared" si="56"/>
        <v>168.44450267509612</v>
      </c>
      <c r="O194" s="320">
        <f t="shared" si="56"/>
        <v>161.51779339870984</v>
      </c>
      <c r="P194" s="320">
        <f t="shared" si="56"/>
        <v>166.56169507096311</v>
      </c>
      <c r="Q194" s="320">
        <f t="shared" si="56"/>
        <v>170.18334115849092</v>
      </c>
      <c r="R194" s="320">
        <f t="shared" si="56"/>
        <v>164.31757092888461</v>
      </c>
      <c r="S194" s="320">
        <f t="shared" si="56"/>
        <v>181.18874124202128</v>
      </c>
      <c r="T194" s="320">
        <f t="shared" si="56"/>
        <v>175.51858821151336</v>
      </c>
      <c r="U194" s="320">
        <f t="shared" si="56"/>
        <v>178.52825328975268</v>
      </c>
      <c r="V194" s="320">
        <f t="shared" si="56"/>
        <v>191.15177433365506</v>
      </c>
      <c r="W194" s="320">
        <f t="shared" si="56"/>
        <v>190.88272588728341</v>
      </c>
      <c r="X194" s="320">
        <f t="shared" si="56"/>
        <v>174.81307490266369</v>
      </c>
      <c r="Y194" s="320">
        <f t="shared" si="56"/>
        <v>179.59997975557988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0.8729887372941264</v>
      </c>
      <c r="C199" s="275">
        <f>IF(C$53=0,0,C$53/NMM!C$10*1000)</f>
        <v>0.77103803603911691</v>
      </c>
      <c r="D199" s="275">
        <f>IF(D$53=0,0,D$53/NMM!D$10*1000)</f>
        <v>0.85259958861817597</v>
      </c>
      <c r="E199" s="275">
        <f>IF(E$53=0,0,E$53/NMM!E$10*1000)</f>
        <v>0.74550876882148309</v>
      </c>
      <c r="F199" s="275">
        <f>IF(F$53=0,0,F$53/NMM!F$10*1000)</f>
        <v>0.8061169825247172</v>
      </c>
      <c r="G199" s="275">
        <f>IF(G$53=0,0,G$53/NMM!G$10*1000)</f>
        <v>0.74015137627875272</v>
      </c>
      <c r="H199" s="275">
        <f>IF(H$53=0,0,H$53/NMM!H$10*1000)</f>
        <v>0.76001360240744031</v>
      </c>
      <c r="I199" s="275">
        <f>IF(I$53=0,0,I$53/NMM!I$10*1000)</f>
        <v>0.73135094486985663</v>
      </c>
      <c r="J199" s="275">
        <f>IF(J$53=0,0,J$53/NMM!J$10*1000)</f>
        <v>0.83493586769364436</v>
      </c>
      <c r="K199" s="275">
        <f>IF(K$53=0,0,K$53/NMM!K$10*1000)</f>
        <v>0.81050669361385452</v>
      </c>
      <c r="L199" s="275">
        <f>IF(L$53=0,0,L$53/NMM!L$10*1000)</f>
        <v>0.82900690088552487</v>
      </c>
      <c r="M199" s="275">
        <f>IF(M$53=0,0,M$53/NMM!M$10*1000)</f>
        <v>0.71625236125974068</v>
      </c>
      <c r="N199" s="275">
        <f>IF(N$53=0,0,N$53/NMM!N$10*1000)</f>
        <v>0.71461780964040156</v>
      </c>
      <c r="O199" s="275">
        <f>IF(O$53=0,0,O$53/NMM!O$10*1000)</f>
        <v>0.69903431270656091</v>
      </c>
      <c r="P199" s="275">
        <f>IF(P$53=0,0,P$53/NMM!P$10*1000)</f>
        <v>0.65788444614168762</v>
      </c>
      <c r="Q199" s="275">
        <f>IF(Q$53=0,0,Q$53/NMM!Q$10*1000)</f>
        <v>0.65784905251512649</v>
      </c>
      <c r="R199" s="275">
        <f>IF(R$53=0,0,R$53/NMM!R$10*1000)</f>
        <v>0.60910272018302369</v>
      </c>
      <c r="S199" s="275">
        <f>IF(S$53=0,0,S$53/NMM!S$10*1000)</f>
        <v>0.66610543510063935</v>
      </c>
      <c r="T199" s="275">
        <f>IF(T$53=0,0,T$53/NMM!T$10*1000)</f>
        <v>0.5770094617749123</v>
      </c>
      <c r="U199" s="275">
        <f>IF(U$53=0,0,U$53/NMM!U$10*1000)</f>
        <v>0.58333193861920607</v>
      </c>
      <c r="V199" s="275">
        <f>IF(V$53=0,0,V$53/NMM!V$10*1000)</f>
        <v>0.59942716927824702</v>
      </c>
      <c r="W199" s="275">
        <f>IF(W$53=0,0,W$53/NMM!W$10*1000)</f>
        <v>0.56967055411952072</v>
      </c>
      <c r="X199" s="275">
        <f>IF(X$53=0,0,X$53/NMM!X$10*1000)</f>
        <v>0.41844253717128088</v>
      </c>
      <c r="Y199" s="275">
        <f>IF(Y$53=0,0,Y$53/NMM!Y$10*1000)</f>
        <v>0.38983267277081746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23.077150608280007</v>
      </c>
      <c r="C201" s="276">
        <f>IF(C$60=0,0,C$60/NMM!C$10*1000)</f>
        <v>20.986282360013206</v>
      </c>
      <c r="D201" s="276">
        <f>IF(D$60=0,0,D$60/NMM!D$10*1000)</f>
        <v>22.425534418987432</v>
      </c>
      <c r="E201" s="276">
        <f>IF(E$60=0,0,E$60/NMM!E$10*1000)</f>
        <v>20.119913573008816</v>
      </c>
      <c r="F201" s="276">
        <f>IF(F$60=0,0,F$60/NMM!F$10*1000)</f>
        <v>21.948224722568085</v>
      </c>
      <c r="G201" s="276">
        <f>IF(G$60=0,0,G$60/NMM!G$10*1000)</f>
        <v>21.245562466429124</v>
      </c>
      <c r="H201" s="276">
        <f>IF(H$60=0,0,H$60/NMM!H$10*1000)</f>
        <v>21.094019067051061</v>
      </c>
      <c r="I201" s="276">
        <f>IF(I$60=0,0,I$60/NMM!I$10*1000)</f>
        <v>22.42701154257125</v>
      </c>
      <c r="J201" s="276">
        <f>IF(J$60=0,0,J$60/NMM!J$10*1000)</f>
        <v>26.206960979014134</v>
      </c>
      <c r="K201" s="276">
        <f>IF(K$60=0,0,K$60/NMM!K$10*1000)</f>
        <v>25.120019516162955</v>
      </c>
      <c r="L201" s="276">
        <f>IF(L$60=0,0,L$60/NMM!L$10*1000)</f>
        <v>25.127951420258633</v>
      </c>
      <c r="M201" s="276">
        <f>IF(M$60=0,0,M$60/NMM!M$10*1000)</f>
        <v>25.191600066197658</v>
      </c>
      <c r="N201" s="276">
        <f>IF(N$60=0,0,N$60/NMM!N$10*1000)</f>
        <v>24.810016605801358</v>
      </c>
      <c r="O201" s="276">
        <f>IF(O$60=0,0,O$60/NMM!O$10*1000)</f>
        <v>23.791080139252909</v>
      </c>
      <c r="P201" s="276">
        <f>IF(P$60=0,0,P$60/NMM!P$10*1000)</f>
        <v>23.824927512255456</v>
      </c>
      <c r="Q201" s="276">
        <f>IF(Q$60=0,0,Q$60/NMM!Q$10*1000)</f>
        <v>23.864535557056779</v>
      </c>
      <c r="R201" s="276">
        <f>IF(R$60=0,0,R$60/NMM!R$10*1000)</f>
        <v>22.703080022981492</v>
      </c>
      <c r="S201" s="276">
        <f>IF(S$60=0,0,S$60/NMM!S$10*1000)</f>
        <v>25.276260874569385</v>
      </c>
      <c r="T201" s="276">
        <f>IF(T$60=0,0,T$60/NMM!T$10*1000)</f>
        <v>23.541030967681383</v>
      </c>
      <c r="U201" s="276">
        <f>IF(U$60=0,0,U$60/NMM!U$10*1000)</f>
        <v>24.301938117996048</v>
      </c>
      <c r="V201" s="276">
        <f>IF(V$60=0,0,V$60/NMM!V$10*1000)</f>
        <v>25.609464288592729</v>
      </c>
      <c r="W201" s="276">
        <f>IF(W$60=0,0,W$60/NMM!W$10*1000)</f>
        <v>25.601915849607508</v>
      </c>
      <c r="X201" s="276">
        <f>IF(X$60=0,0,X$60/NMM!X$10*1000)</f>
        <v>23.107185497683126</v>
      </c>
      <c r="Y201" s="276">
        <f>IF(Y$60=0,0,Y$60/NMM!Y$10*1000)</f>
        <v>23.810149314824827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105.55886686212625</v>
      </c>
      <c r="C202" s="276">
        <f>IF(C$79=0,0,C$79/NMM!C$10*1000)</f>
        <v>100.19813454315803</v>
      </c>
      <c r="D202" s="276">
        <f>IF(D$79=0,0,D$79/NMM!D$10*1000)</f>
        <v>106.04198185782698</v>
      </c>
      <c r="E202" s="276">
        <f>IF(E$79=0,0,E$79/NMM!E$10*1000)</f>
        <v>96.789460893057395</v>
      </c>
      <c r="F202" s="276">
        <f>IF(F$79=0,0,F$79/NMM!F$10*1000)</f>
        <v>111.75616308292834</v>
      </c>
      <c r="G202" s="276">
        <f>IF(G$79=0,0,G$79/NMM!G$10*1000)</f>
        <v>111.59208858118922</v>
      </c>
      <c r="H202" s="276">
        <f>IF(H$79=0,0,H$79/NMM!H$10*1000)</f>
        <v>112.77420148266327</v>
      </c>
      <c r="I202" s="276">
        <f>IF(I$79=0,0,I$79/NMM!I$10*1000)</f>
        <v>111.709253936336</v>
      </c>
      <c r="J202" s="276">
        <f>IF(J$79=0,0,J$79/NMM!J$10*1000)</f>
        <v>127.37963414496161</v>
      </c>
      <c r="K202" s="276">
        <f>IF(K$79=0,0,K$79/NMM!K$10*1000)</f>
        <v>135.39826902068438</v>
      </c>
      <c r="L202" s="276">
        <f>IF(L$79=0,0,L$79/NMM!L$10*1000)</f>
        <v>134.35757899948871</v>
      </c>
      <c r="M202" s="276">
        <f>IF(M$79=0,0,M$79/NMM!M$10*1000)</f>
        <v>129.90809129008875</v>
      </c>
      <c r="N202" s="276">
        <f>IF(N$79=0,0,N$79/NMM!N$10*1000)</f>
        <v>132.14759097075148</v>
      </c>
      <c r="O202" s="276">
        <f>IF(O$79=0,0,O$79/NMM!O$10*1000)</f>
        <v>126.91731117750929</v>
      </c>
      <c r="P202" s="276">
        <f>IF(P$79=0,0,P$79/NMM!P$10*1000)</f>
        <v>132.03200674316315</v>
      </c>
      <c r="Q202" s="276">
        <f>IF(Q$79=0,0,Q$79/NMM!Q$10*1000)</f>
        <v>135.67834732229576</v>
      </c>
      <c r="R202" s="276">
        <f>IF(R$79=0,0,R$79/NMM!R$10*1000)</f>
        <v>131.53134362850429</v>
      </c>
      <c r="S202" s="276">
        <f>IF(S$79=0,0,S$79/NMM!S$10*1000)</f>
        <v>144.50109074315372</v>
      </c>
      <c r="T202" s="276">
        <f>IF(T$79=0,0,T$79/NMM!T$10*1000)</f>
        <v>141.43786837094953</v>
      </c>
      <c r="U202" s="276">
        <f>IF(U$79=0,0,U$79/NMM!U$10*1000)</f>
        <v>143.35269116350759</v>
      </c>
      <c r="V202" s="276">
        <f>IF(V$79=0,0,V$79/NMM!V$10*1000)</f>
        <v>154.19123491910867</v>
      </c>
      <c r="W202" s="276">
        <f>IF(W$79=0,0,W$79/NMM!W$10*1000)</f>
        <v>153.83616596841762</v>
      </c>
      <c r="X202" s="276">
        <f>IF(X$79=0,0,X$79/NMM!X$10*1000)</f>
        <v>141.3930197343384</v>
      </c>
      <c r="Y202" s="276">
        <f>IF(Y$79=0,0,Y$79/NMM!Y$10*1000)</f>
        <v>145.2582668082182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10.92315322606758</v>
      </c>
      <c r="C203" s="277">
        <f>IF(C$89=0,0,C$89/NMM!C$10*1000)</f>
        <v>10.085990928609199</v>
      </c>
      <c r="D203" s="277">
        <f>IF(D$89=0,0,D$89/NMM!D$10*1000)</f>
        <v>10.740635151535296</v>
      </c>
      <c r="E203" s="277">
        <f>IF(E$89=0,0,E$89/NMM!E$10*1000)</f>
        <v>9.6275762375169087</v>
      </c>
      <c r="F203" s="277">
        <f>IF(F$89=0,0,F$89/NMM!F$10*1000)</f>
        <v>10.42334063977172</v>
      </c>
      <c r="G203" s="277">
        <f>IF(G$89=0,0,G$89/NMM!G$10*1000)</f>
        <v>9.9323058489392348</v>
      </c>
      <c r="H203" s="277">
        <f>IF(H$89=0,0,H$89/NMM!H$10*1000)</f>
        <v>10.105142748981436</v>
      </c>
      <c r="I203" s="277">
        <f>IF(I$89=0,0,I$89/NMM!I$10*1000)</f>
        <v>10.187432336984353</v>
      </c>
      <c r="J203" s="277">
        <f>IF(J$89=0,0,J$89/NMM!J$10*1000)</f>
        <v>11.383295169641425</v>
      </c>
      <c r="K203" s="277">
        <f>IF(K$89=0,0,K$89/NMM!K$10*1000)</f>
        <v>10.91088871957251</v>
      </c>
      <c r="L203" s="277">
        <f>IF(L$89=0,0,L$89/NMM!L$10*1000)</f>
        <v>11.074921947399503</v>
      </c>
      <c r="M203" s="277">
        <f>IF(M$89=0,0,M$89/NMM!M$10*1000)</f>
        <v>11.014677246710837</v>
      </c>
      <c r="N203" s="277">
        <f>IF(N$89=0,0,N$89/NMM!N$10*1000)</f>
        <v>10.772277288902879</v>
      </c>
      <c r="O203" s="277">
        <f>IF(O$89=0,0,O$89/NMM!O$10*1000)</f>
        <v>10.110367769241057</v>
      </c>
      <c r="P203" s="277">
        <f>IF(P$89=0,0,P$89/NMM!P$10*1000)</f>
        <v>10.046876369402813</v>
      </c>
      <c r="Q203" s="277">
        <f>IF(Q$89=0,0,Q$89/NMM!Q$10*1000)</f>
        <v>9.9826092266232429</v>
      </c>
      <c r="R203" s="277">
        <f>IF(R$89=0,0,R$89/NMM!R$10*1000)</f>
        <v>9.4740445572157856</v>
      </c>
      <c r="S203" s="277">
        <f>IF(S$89=0,0,S$89/NMM!S$10*1000)</f>
        <v>10.745284189197513</v>
      </c>
      <c r="T203" s="277">
        <f>IF(T$89=0,0,T$89/NMM!T$10*1000)</f>
        <v>9.9626794111075299</v>
      </c>
      <c r="U203" s="277">
        <f>IF(U$89=0,0,U$89/NMM!U$10*1000)</f>
        <v>10.290292069629864</v>
      </c>
      <c r="V203" s="277">
        <f>IF(V$89=0,0,V$89/NMM!V$10*1000)</f>
        <v>10.751647956675425</v>
      </c>
      <c r="W203" s="277">
        <f>IF(W$89=0,0,W$89/NMM!W$10*1000)</f>
        <v>10.874973515138791</v>
      </c>
      <c r="X203" s="277">
        <f>IF(X$89=0,0,X$89/NMM!X$10*1000)</f>
        <v>9.8944271334708969</v>
      </c>
      <c r="Y203" s="277">
        <f>IF(Y$89=0,0,Y$89/NMM!Y$10*1000)</f>
        <v>10.141730959766038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453.01211847163574</v>
      </c>
      <c r="C205" s="320">
        <f t="shared" si="57"/>
        <v>426.05471888010038</v>
      </c>
      <c r="D205" s="320">
        <f t="shared" si="57"/>
        <v>433.63010391136049</v>
      </c>
      <c r="E205" s="320">
        <f t="shared" si="57"/>
        <v>371.83863048844808</v>
      </c>
      <c r="F205" s="320">
        <f t="shared" si="57"/>
        <v>381.09269504224346</v>
      </c>
      <c r="G205" s="320">
        <f t="shared" si="57"/>
        <v>348.24948252497734</v>
      </c>
      <c r="H205" s="320">
        <f t="shared" si="57"/>
        <v>369.69365470870417</v>
      </c>
      <c r="I205" s="320">
        <f t="shared" si="57"/>
        <v>361.22896252660416</v>
      </c>
      <c r="J205" s="320">
        <f t="shared" si="57"/>
        <v>393.89513000760599</v>
      </c>
      <c r="K205" s="320">
        <f t="shared" si="57"/>
        <v>386.44810784961317</v>
      </c>
      <c r="L205" s="320">
        <f t="shared" si="57"/>
        <v>396.28280753474155</v>
      </c>
      <c r="M205" s="320">
        <f t="shared" si="57"/>
        <v>364.93012293496133</v>
      </c>
      <c r="N205" s="320">
        <f t="shared" si="57"/>
        <v>380.39593963469434</v>
      </c>
      <c r="O205" s="320">
        <f t="shared" si="57"/>
        <v>350.41253381482176</v>
      </c>
      <c r="P205" s="320">
        <f t="shared" si="57"/>
        <v>335.75843734380561</v>
      </c>
      <c r="Q205" s="320">
        <f t="shared" si="57"/>
        <v>330.94927173756503</v>
      </c>
      <c r="R205" s="320">
        <f t="shared" si="57"/>
        <v>356.97261755258421</v>
      </c>
      <c r="S205" s="320">
        <f t="shared" si="57"/>
        <v>390.29650040181656</v>
      </c>
      <c r="T205" s="320">
        <f t="shared" si="57"/>
        <v>364.07262493179473</v>
      </c>
      <c r="U205" s="320">
        <f t="shared" si="57"/>
        <v>379.35607311182355</v>
      </c>
      <c r="V205" s="320">
        <f t="shared" si="57"/>
        <v>393.83358831094381</v>
      </c>
      <c r="W205" s="320">
        <f t="shared" si="57"/>
        <v>376.63132032156562</v>
      </c>
      <c r="X205" s="320">
        <f t="shared" si="57"/>
        <v>339.80996019329427</v>
      </c>
      <c r="Y205" s="320">
        <f t="shared" si="57"/>
        <v>376.6621556762139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3.3251609909789468</v>
      </c>
      <c r="C210" s="275">
        <f>IF(C$104=0,0,C$104/NMM!C$11*1000)</f>
        <v>2.9922884749045169</v>
      </c>
      <c r="D210" s="275">
        <f>IF(D$104=0,0,D$104/NMM!D$11*1000)</f>
        <v>3.161537726215498</v>
      </c>
      <c r="E210" s="275">
        <f>IF(E$104=0,0,E$104/NMM!E$11*1000)</f>
        <v>2.6450367869917155</v>
      </c>
      <c r="F210" s="275">
        <f>IF(F$104=0,0,F$104/NMM!F$11*1000)</f>
        <v>2.7074912115573357</v>
      </c>
      <c r="G210" s="275">
        <f>IF(G$104=0,0,G$104/NMM!G$11*1000)</f>
        <v>2.384617261070956</v>
      </c>
      <c r="H210" s="275">
        <f>IF(H$104=0,0,H$104/NMM!H$11*1000)</f>
        <v>2.5547656722133598</v>
      </c>
      <c r="I210" s="275">
        <f>IF(I$104=0,0,I$104/NMM!I$11*1000)</f>
        <v>2.3834736273788621</v>
      </c>
      <c r="J210" s="275">
        <f>IF(J$104=0,0,J$104/NMM!J$11*1000)</f>
        <v>2.655034977846829</v>
      </c>
      <c r="K210" s="275">
        <f>IF(K$104=0,0,K$104/NMM!K$11*1000)</f>
        <v>2.6378785422003026</v>
      </c>
      <c r="L210" s="275">
        <f>IF(L$104=0,0,L$104/NMM!L$11*1000)</f>
        <v>2.7256311127995505</v>
      </c>
      <c r="M210" s="275">
        <f>IF(M$104=0,0,M$104/NMM!M$11*1000)</f>
        <v>2.1824319842897495</v>
      </c>
      <c r="N210" s="275">
        <f>IF(N$104=0,0,N$104/NMM!N$11*1000)</f>
        <v>2.3205264191940373</v>
      </c>
      <c r="O210" s="275">
        <f>IF(O$104=0,0,O$104/NMM!O$11*1000)</f>
        <v>2.2273251889128343</v>
      </c>
      <c r="P210" s="275">
        <f>IF(P$104=0,0,P$104/NMM!P$11*1000)</f>
        <v>2.0219204280413101</v>
      </c>
      <c r="Q210" s="275">
        <f>IF(Q$104=0,0,Q$104/NMM!Q$11*1000)</f>
        <v>2.0056053607374804</v>
      </c>
      <c r="R210" s="275">
        <f>IF(R$104=0,0,R$104/NMM!R$11*1000)</f>
        <v>2.1108438397622891</v>
      </c>
      <c r="S210" s="275">
        <f>IF(S$104=0,0,S$104/NMM!S$11*1000)</f>
        <v>2.2257569805984483</v>
      </c>
      <c r="T210" s="275">
        <f>IF(T$104=0,0,T$104/NMM!T$11*1000)</f>
        <v>1.940508691582209</v>
      </c>
      <c r="U210" s="275">
        <f>IF(U$104=0,0,U$104/NMM!U$11*1000)</f>
        <v>1.9792699248980665</v>
      </c>
      <c r="V210" s="275">
        <f>IF(V$104=0,0,V$104/NMM!V$11*1000)</f>
        <v>2.0210705096069721</v>
      </c>
      <c r="W210" s="275">
        <f>IF(W$104=0,0,W$104/NMM!W$11*1000)</f>
        <v>1.8165777839695345</v>
      </c>
      <c r="X210" s="275">
        <f>IF(X$104=0,0,X$104/NMM!X$11*1000)</f>
        <v>1.3244240488610848</v>
      </c>
      <c r="Y210" s="275">
        <f>IF(Y$104=0,0,Y$104/NMM!Y$11*1000)</f>
        <v>1.3348059461818378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414.98375205110511</v>
      </c>
      <c r="C211" s="276">
        <f>IF(C$110=0,0,C$110/NMM!C$11*1000)</f>
        <v>390.41389082083742</v>
      </c>
      <c r="D211" s="276">
        <f>IF(D$110=0,0,D$110/NMM!D$11*1000)</f>
        <v>397.24848089074271</v>
      </c>
      <c r="E211" s="276">
        <f>IF(E$110=0,0,E$110/NMM!E$11*1000)</f>
        <v>340.70221561640881</v>
      </c>
      <c r="F211" s="276">
        <f>IF(F$110=0,0,F$110/NMM!F$11*1000)</f>
        <v>349.18449155384866</v>
      </c>
      <c r="G211" s="276">
        <f>IF(G$110=0,0,G$110/NMM!G$11*1000)</f>
        <v>319.1738099187358</v>
      </c>
      <c r="H211" s="276">
        <f>IF(H$110=0,0,H$110/NMM!H$11*1000)</f>
        <v>338.80607645328666</v>
      </c>
      <c r="I211" s="276">
        <f>IF(I$110=0,0,I$110/NMM!I$11*1000)</f>
        <v>331.15269391912312</v>
      </c>
      <c r="J211" s="276">
        <f>IF(J$110=0,0,J$110/NMM!J$11*1000)</f>
        <v>361.04734613136782</v>
      </c>
      <c r="K211" s="276">
        <f>IF(K$110=0,0,K$110/NMM!K$11*1000)</f>
        <v>354.19085740425635</v>
      </c>
      <c r="L211" s="276">
        <f>IF(L$110=0,0,L$110/NMM!L$11*1000)</f>
        <v>363.18561390618356</v>
      </c>
      <c r="M211" s="276">
        <f>IF(M$110=0,0,M$110/NMM!M$11*1000)</f>
        <v>334.75375555018093</v>
      </c>
      <c r="N211" s="276">
        <f>IF(N$110=0,0,N$110/NMM!N$11*1000)</f>
        <v>348.89860807490527</v>
      </c>
      <c r="O211" s="276">
        <f>IF(O$110=0,0,O$110/NMM!O$11*1000)</f>
        <v>321.31508793090075</v>
      </c>
      <c r="P211" s="276">
        <f>IF(P$110=0,0,P$110/NMM!P$11*1000)</f>
        <v>307.98142948615163</v>
      </c>
      <c r="Q211" s="276">
        <f>IF(Q$110=0,0,Q$110/NMM!Q$11*1000)</f>
        <v>303.55845242048099</v>
      </c>
      <c r="R211" s="276">
        <f>IF(R$110=0,0,R$110/NMM!R$11*1000)</f>
        <v>327.47640967815147</v>
      </c>
      <c r="S211" s="276">
        <f>IF(S$110=0,0,S$110/NMM!S$11*1000)</f>
        <v>358.12257946824269</v>
      </c>
      <c r="T211" s="276">
        <f>IF(T$110=0,0,T$110/NMM!T$11*1000)</f>
        <v>334.18568592137689</v>
      </c>
      <c r="U211" s="276">
        <f>IF(U$110=0,0,U$110/NMM!U$11*1000)</f>
        <v>348.25391112282392</v>
      </c>
      <c r="V211" s="276">
        <f>IF(V$110=0,0,V$110/NMM!V$11*1000)</f>
        <v>361.5755939392198</v>
      </c>
      <c r="W211" s="276">
        <f>IF(W$110=0,0,W$110/NMM!W$11*1000)</f>
        <v>345.8895696102353</v>
      </c>
      <c r="X211" s="276">
        <f>IF(X$110=0,0,X$110/NMM!X$11*1000)</f>
        <v>312.36395778787721</v>
      </c>
      <c r="Y211" s="276">
        <f>IF(Y$110=0,0,Y$110/NMM!Y$11*1000)</f>
        <v>346.36261792197024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34.70320542955173</v>
      </c>
      <c r="C213" s="276">
        <f>IF(C$119=0,0,C$119/NMM!C$11*1000)</f>
        <v>32.64853958435846</v>
      </c>
      <c r="D213" s="276">
        <f>IF(D$119=0,0,D$119/NMM!D$11*1000)</f>
        <v>33.220085294402288</v>
      </c>
      <c r="E213" s="276">
        <f>IF(E$119=0,0,E$119/NMM!E$11*1000)</f>
        <v>28.49137808504755</v>
      </c>
      <c r="F213" s="276">
        <f>IF(F$119=0,0,F$119/NMM!F$11*1000)</f>
        <v>29.200712276837475</v>
      </c>
      <c r="G213" s="276">
        <f>IF(G$119=0,0,G$119/NMM!G$11*1000)</f>
        <v>26.691055345170568</v>
      </c>
      <c r="H213" s="276">
        <f>IF(H$119=0,0,H$119/NMM!H$11*1000)</f>
        <v>28.332812583204138</v>
      </c>
      <c r="I213" s="276">
        <f>IF(I$119=0,0,I$119/NMM!I$11*1000)</f>
        <v>27.69279498010215</v>
      </c>
      <c r="J213" s="276">
        <f>IF(J$119=0,0,J$119/NMM!J$11*1000)</f>
        <v>30.192748898391379</v>
      </c>
      <c r="K213" s="276">
        <f>IF(K$119=0,0,K$119/NMM!K$11*1000)</f>
        <v>29.619371903156505</v>
      </c>
      <c r="L213" s="276">
        <f>IF(L$119=0,0,L$119/NMM!L$11*1000)</f>
        <v>30.37156251575847</v>
      </c>
      <c r="M213" s="276">
        <f>IF(M$119=0,0,M$119/NMM!M$11*1000)</f>
        <v>27.99393540049066</v>
      </c>
      <c r="N213" s="276">
        <f>IF(N$119=0,0,N$119/NMM!N$11*1000)</f>
        <v>29.176805140595029</v>
      </c>
      <c r="O213" s="276">
        <f>IF(O$119=0,0,O$119/NMM!O$11*1000)</f>
        <v>26.87012069500814</v>
      </c>
      <c r="P213" s="276">
        <f>IF(P$119=0,0,P$119/NMM!P$11*1000)</f>
        <v>25.755087429612686</v>
      </c>
      <c r="Q213" s="276">
        <f>IF(Q$119=0,0,Q$119/NMM!Q$11*1000)</f>
        <v>25.385213956346529</v>
      </c>
      <c r="R213" s="276">
        <f>IF(R$119=0,0,R$119/NMM!R$11*1000)</f>
        <v>27.385364034670442</v>
      </c>
      <c r="S213" s="276">
        <f>IF(S$119=0,0,S$119/NMM!S$11*1000)</f>
        <v>29.948163952975413</v>
      </c>
      <c r="T213" s="276">
        <f>IF(T$119=0,0,T$119/NMM!T$11*1000)</f>
        <v>27.946430318835684</v>
      </c>
      <c r="U213" s="276">
        <f>IF(U$119=0,0,U$119/NMM!U$11*1000)</f>
        <v>29.122892064101553</v>
      </c>
      <c r="V213" s="276">
        <f>IF(V$119=0,0,V$119/NMM!V$11*1000)</f>
        <v>30.236923862117031</v>
      </c>
      <c r="W213" s="276">
        <f>IF(W$119=0,0,W$119/NMM!W$11*1000)</f>
        <v>28.925172927360787</v>
      </c>
      <c r="X213" s="276">
        <f>IF(X$119=0,0,X$119/NMM!X$11*1000)</f>
        <v>26.121578356555951</v>
      </c>
      <c r="Y213" s="276">
        <f>IF(Y$119=0,0,Y$119/NMM!Y$11*1000)</f>
        <v>28.964731808061789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CZ: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1569.509535847912</v>
      </c>
      <c r="C3" s="203">
        <f t="shared" si="0"/>
        <v>1608.4680999953962</v>
      </c>
      <c r="D3" s="203">
        <f t="shared" si="0"/>
        <v>1680.190780304978</v>
      </c>
      <c r="E3" s="203">
        <f t="shared" si="0"/>
        <v>1546.1230765010832</v>
      </c>
      <c r="F3" s="203">
        <f t="shared" si="0"/>
        <v>1830.9137936091074</v>
      </c>
      <c r="G3" s="203">
        <f t="shared" si="0"/>
        <v>1836.4119454350482</v>
      </c>
      <c r="H3" s="203">
        <f t="shared" si="0"/>
        <v>1993.6640412895924</v>
      </c>
      <c r="I3" s="203">
        <f t="shared" si="0"/>
        <v>2141.7661962088159</v>
      </c>
      <c r="J3" s="203">
        <f t="shared" si="0"/>
        <v>1997.4583654816306</v>
      </c>
      <c r="K3" s="203">
        <f t="shared" si="0"/>
        <v>1782.8693872568965</v>
      </c>
      <c r="L3" s="203">
        <f t="shared" si="0"/>
        <v>1926.8045599151646</v>
      </c>
      <c r="M3" s="203">
        <f t="shared" si="0"/>
        <v>1795.0022022290859</v>
      </c>
      <c r="N3" s="203">
        <f t="shared" si="0"/>
        <v>1634.6581621747664</v>
      </c>
      <c r="O3" s="203">
        <f t="shared" si="0"/>
        <v>1603.505050143267</v>
      </c>
      <c r="P3" s="203">
        <f t="shared" si="0"/>
        <v>1771.673956596032</v>
      </c>
      <c r="Q3" s="203">
        <f t="shared" si="0"/>
        <v>1954.3809600000002</v>
      </c>
      <c r="R3" s="203">
        <f t="shared" si="0"/>
        <v>2024.4914060210599</v>
      </c>
      <c r="S3" s="203">
        <f t="shared" si="0"/>
        <v>2091.0763489284409</v>
      </c>
      <c r="T3" s="203">
        <f t="shared" si="0"/>
        <v>2081.9767366033457</v>
      </c>
      <c r="U3" s="203">
        <f t="shared" si="0"/>
        <v>2146.9563351133138</v>
      </c>
      <c r="V3" s="203">
        <f t="shared" si="0"/>
        <v>2042.0391214962638</v>
      </c>
      <c r="W3" s="203">
        <f t="shared" si="0"/>
        <v>2045.0158290851075</v>
      </c>
      <c r="X3" s="203">
        <f t="shared" si="0"/>
        <v>2056.9712989566005</v>
      </c>
      <c r="Y3" s="203">
        <f t="shared" si="0"/>
        <v>1955.8000000000004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978.58386085549591</v>
      </c>
      <c r="C4" s="241">
        <f t="shared" si="1"/>
        <v>1033.5347912158741</v>
      </c>
      <c r="D4" s="241">
        <f t="shared" si="1"/>
        <v>962.43084958123063</v>
      </c>
      <c r="E4" s="241">
        <f t="shared" si="1"/>
        <v>870.90474805935753</v>
      </c>
      <c r="F4" s="241">
        <f t="shared" si="1"/>
        <v>1059.6838254702518</v>
      </c>
      <c r="G4" s="241">
        <f t="shared" si="1"/>
        <v>1054.3226963265918</v>
      </c>
      <c r="H4" s="241">
        <f t="shared" si="1"/>
        <v>1096.3908936651583</v>
      </c>
      <c r="I4" s="241">
        <f t="shared" si="1"/>
        <v>1100.04125450468</v>
      </c>
      <c r="J4" s="241">
        <f t="shared" si="1"/>
        <v>940.7643539675945</v>
      </c>
      <c r="K4" s="241">
        <f t="shared" si="1"/>
        <v>879.05136300756783</v>
      </c>
      <c r="L4" s="241">
        <f t="shared" si="1"/>
        <v>941.96500530222704</v>
      </c>
      <c r="M4" s="241">
        <f t="shared" si="1"/>
        <v>893.84227972913357</v>
      </c>
      <c r="N4" s="241">
        <f t="shared" si="1"/>
        <v>860.30489866506036</v>
      </c>
      <c r="O4" s="241">
        <f t="shared" si="1"/>
        <v>851.25139684813769</v>
      </c>
      <c r="P4" s="241">
        <f t="shared" si="1"/>
        <v>982.91614091453243</v>
      </c>
      <c r="Q4" s="241">
        <f t="shared" si="1"/>
        <v>1124.256024</v>
      </c>
      <c r="R4" s="241">
        <f t="shared" si="1"/>
        <v>1176.9893254146559</v>
      </c>
      <c r="S4" s="241">
        <f t="shared" si="1"/>
        <v>1259.9042759369704</v>
      </c>
      <c r="T4" s="241">
        <f t="shared" si="1"/>
        <v>1226.2319464133825</v>
      </c>
      <c r="U4" s="241">
        <f t="shared" si="1"/>
        <v>1318.0348808094227</v>
      </c>
      <c r="V4" s="241">
        <f t="shared" si="1"/>
        <v>1302.3035651607076</v>
      </c>
      <c r="W4" s="241">
        <f t="shared" si="1"/>
        <v>1246.3137798186558</v>
      </c>
      <c r="X4" s="241">
        <f t="shared" si="1"/>
        <v>1248.3972588427755</v>
      </c>
      <c r="Y4" s="241">
        <f t="shared" si="1"/>
        <v>1208.8000000000004</v>
      </c>
      <c r="DA4" s="83"/>
    </row>
    <row r="5" spans="1:105" ht="12" customHeight="1" x14ac:dyDescent="0.25">
      <c r="A5" s="99" t="s">
        <v>54</v>
      </c>
      <c r="B5" s="282">
        <v>87.407642573411906</v>
      </c>
      <c r="C5" s="282">
        <v>92.243428101945</v>
      </c>
      <c r="D5" s="282">
        <v>87.549842591221235</v>
      </c>
      <c r="E5" s="282">
        <v>76.625840256358288</v>
      </c>
      <c r="F5" s="282">
        <v>93.628590408035606</v>
      </c>
      <c r="G5" s="282">
        <v>92.366126127593844</v>
      </c>
      <c r="H5" s="282">
        <v>90.390054208857251</v>
      </c>
      <c r="I5" s="282">
        <v>94.557485842404958</v>
      </c>
      <c r="J5" s="282">
        <v>79.430690585385392</v>
      </c>
      <c r="K5" s="282">
        <v>83.099434669447845</v>
      </c>
      <c r="L5" s="282">
        <v>90.654898975537705</v>
      </c>
      <c r="M5" s="282">
        <v>84.362858948845883</v>
      </c>
      <c r="N5" s="282">
        <v>80.144682961090666</v>
      </c>
      <c r="O5" s="282">
        <v>71.724727124742614</v>
      </c>
      <c r="P5" s="282">
        <v>75.781655638756064</v>
      </c>
      <c r="Q5" s="282">
        <v>81.141958946539091</v>
      </c>
      <c r="R5" s="282">
        <v>82.629033575455054</v>
      </c>
      <c r="S5" s="282">
        <v>82.050186884579588</v>
      </c>
      <c r="T5" s="282">
        <v>68.815828240320528</v>
      </c>
      <c r="U5" s="282">
        <v>99.757608189701543</v>
      </c>
      <c r="V5" s="282">
        <v>106.5020588321877</v>
      </c>
      <c r="W5" s="282">
        <v>99.143183365764685</v>
      </c>
      <c r="X5" s="282">
        <v>99.087789406622392</v>
      </c>
      <c r="Y5" s="282">
        <v>92.227031142922399</v>
      </c>
      <c r="DA5" s="94" t="s">
        <v>1810</v>
      </c>
    </row>
    <row r="6" spans="1:105" ht="12" customHeight="1" x14ac:dyDescent="0.25">
      <c r="A6" s="99" t="s">
        <v>61</v>
      </c>
      <c r="B6" s="282">
        <v>891.17621828208405</v>
      </c>
      <c r="C6" s="282">
        <v>941.29136311392904</v>
      </c>
      <c r="D6" s="282">
        <v>874.88100699000938</v>
      </c>
      <c r="E6" s="282">
        <v>794.27890780299924</v>
      </c>
      <c r="F6" s="282">
        <v>966.05523506221618</v>
      </c>
      <c r="G6" s="282">
        <v>961.95657019899795</v>
      </c>
      <c r="H6" s="282">
        <v>1006.000839456301</v>
      </c>
      <c r="I6" s="282">
        <v>1005.483768662275</v>
      </c>
      <c r="J6" s="282">
        <v>861.33366338220912</v>
      </c>
      <c r="K6" s="282">
        <v>795.95192833811996</v>
      </c>
      <c r="L6" s="282">
        <v>851.31010632668938</v>
      </c>
      <c r="M6" s="282">
        <v>809.47942078028768</v>
      </c>
      <c r="N6" s="282">
        <v>780.1602157039697</v>
      </c>
      <c r="O6" s="282">
        <v>779.52666972339512</v>
      </c>
      <c r="P6" s="282">
        <v>907.13448527577634</v>
      </c>
      <c r="Q6" s="282">
        <v>1043.114065053461</v>
      </c>
      <c r="R6" s="282">
        <v>1094.360291839201</v>
      </c>
      <c r="S6" s="282">
        <v>1177.8540890523909</v>
      </c>
      <c r="T6" s="282">
        <v>1157.4161181730619</v>
      </c>
      <c r="U6" s="282">
        <v>1218.2772726197211</v>
      </c>
      <c r="V6" s="282">
        <v>1195.80150632852</v>
      </c>
      <c r="W6" s="282">
        <v>1147.170596452891</v>
      </c>
      <c r="X6" s="282">
        <v>1149.309469436153</v>
      </c>
      <c r="Y6" s="282">
        <v>1116.572968857078</v>
      </c>
      <c r="DA6" s="94" t="s">
        <v>1811</v>
      </c>
    </row>
    <row r="7" spans="1:105" ht="12" customHeight="1" x14ac:dyDescent="0.25">
      <c r="A7" s="49" t="s">
        <v>62</v>
      </c>
      <c r="B7" s="242">
        <v>590.92567499241613</v>
      </c>
      <c r="C7" s="242">
        <v>574.93330877952201</v>
      </c>
      <c r="D7" s="242">
        <v>717.7599307237474</v>
      </c>
      <c r="E7" s="242">
        <v>675.2183284417257</v>
      </c>
      <c r="F7" s="242">
        <v>771.22996813885561</v>
      </c>
      <c r="G7" s="242">
        <v>782.08924910845644</v>
      </c>
      <c r="H7" s="242">
        <v>897.27314762443416</v>
      </c>
      <c r="I7" s="242">
        <v>1041.724941704136</v>
      </c>
      <c r="J7" s="242">
        <v>1056.694011514036</v>
      </c>
      <c r="K7" s="242">
        <v>903.81802424932857</v>
      </c>
      <c r="L7" s="242">
        <v>984.8395546129376</v>
      </c>
      <c r="M7" s="242">
        <v>901.15992249995236</v>
      </c>
      <c r="N7" s="242">
        <v>774.35326350970604</v>
      </c>
      <c r="O7" s="242">
        <v>752.25365329512931</v>
      </c>
      <c r="P7" s="242">
        <v>788.75781568149944</v>
      </c>
      <c r="Q7" s="242">
        <v>830.12493600000016</v>
      </c>
      <c r="R7" s="242">
        <v>847.50208060640409</v>
      </c>
      <c r="S7" s="242">
        <v>831.17207299147037</v>
      </c>
      <c r="T7" s="242">
        <v>855.74479018996317</v>
      </c>
      <c r="U7" s="242">
        <v>828.92145430389121</v>
      </c>
      <c r="V7" s="242">
        <v>739.73555633555611</v>
      </c>
      <c r="W7" s="242">
        <v>798.7020492664517</v>
      </c>
      <c r="X7" s="242">
        <v>808.57404011382528</v>
      </c>
      <c r="Y7" s="242">
        <v>747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637</v>
      </c>
      <c r="C10" s="241">
        <v>684</v>
      </c>
      <c r="D10" s="241">
        <v>702</v>
      </c>
      <c r="E10" s="241">
        <v>718</v>
      </c>
      <c r="F10" s="241">
        <v>732</v>
      </c>
      <c r="G10" s="241">
        <v>753</v>
      </c>
      <c r="H10" s="241">
        <v>762</v>
      </c>
      <c r="I10" s="241">
        <v>780</v>
      </c>
      <c r="J10" s="241">
        <v>698</v>
      </c>
      <c r="K10" s="241">
        <v>728.22</v>
      </c>
      <c r="L10" s="241">
        <v>718</v>
      </c>
      <c r="M10" s="241">
        <v>699.5</v>
      </c>
      <c r="N10" s="241">
        <v>689</v>
      </c>
      <c r="O10" s="241">
        <v>456</v>
      </c>
      <c r="P10" s="241">
        <v>445.5</v>
      </c>
      <c r="Q10" s="241">
        <v>435.23</v>
      </c>
      <c r="R10" s="241">
        <v>448.5</v>
      </c>
      <c r="S10" s="241">
        <v>460.26</v>
      </c>
      <c r="T10" s="241">
        <v>348.28</v>
      </c>
      <c r="U10" s="241">
        <v>556.87</v>
      </c>
      <c r="V10" s="241">
        <v>590</v>
      </c>
      <c r="W10" s="241">
        <v>614</v>
      </c>
      <c r="X10" s="241">
        <v>637</v>
      </c>
      <c r="Y10" s="241">
        <v>501</v>
      </c>
      <c r="DA10" s="83" t="s">
        <v>1814</v>
      </c>
    </row>
    <row r="11" spans="1:105" ht="12" customHeight="1" x14ac:dyDescent="0.25">
      <c r="A11" s="107" t="s">
        <v>1815</v>
      </c>
      <c r="B11" s="282">
        <v>804</v>
      </c>
      <c r="C11" s="282">
        <v>864</v>
      </c>
      <c r="D11" s="282">
        <v>870</v>
      </c>
      <c r="E11" s="282">
        <v>920</v>
      </c>
      <c r="F11" s="282">
        <v>934</v>
      </c>
      <c r="G11" s="282">
        <v>969</v>
      </c>
      <c r="H11" s="282">
        <v>1042</v>
      </c>
      <c r="I11" s="282">
        <v>1023</v>
      </c>
      <c r="J11" s="282">
        <v>932</v>
      </c>
      <c r="K11" s="282">
        <v>804.79</v>
      </c>
      <c r="L11" s="282">
        <v>769</v>
      </c>
      <c r="M11" s="282">
        <v>775.2</v>
      </c>
      <c r="N11" s="282">
        <v>781</v>
      </c>
      <c r="O11" s="282">
        <v>610.9</v>
      </c>
      <c r="P11" s="282">
        <v>686.1</v>
      </c>
      <c r="Q11" s="282">
        <v>740.32</v>
      </c>
      <c r="R11" s="282">
        <v>794.6</v>
      </c>
      <c r="S11" s="282">
        <v>908.41</v>
      </c>
      <c r="T11" s="282">
        <v>843.41</v>
      </c>
      <c r="U11" s="282">
        <v>882.12</v>
      </c>
      <c r="V11" s="282">
        <v>829</v>
      </c>
      <c r="W11" s="282">
        <v>901</v>
      </c>
      <c r="X11" s="282">
        <v>938</v>
      </c>
      <c r="Y11" s="282">
        <v>784</v>
      </c>
      <c r="DA11" s="94" t="s">
        <v>1816</v>
      </c>
    </row>
    <row r="12" spans="1:105" ht="12" customHeight="1" x14ac:dyDescent="0.25">
      <c r="A12" s="49" t="s">
        <v>1817</v>
      </c>
      <c r="B12" s="242">
        <v>113.76315789473669</v>
      </c>
      <c r="C12" s="242">
        <v>122.21052631578929</v>
      </c>
      <c r="D12" s="242">
        <v>124.1052631578946</v>
      </c>
      <c r="E12" s="242">
        <v>129.31578947368399</v>
      </c>
      <c r="F12" s="242">
        <v>131.5263157894735</v>
      </c>
      <c r="G12" s="242">
        <v>135.9473684210524</v>
      </c>
      <c r="H12" s="242">
        <v>157.49206349206329</v>
      </c>
      <c r="I12" s="242">
        <v>172.62765957446791</v>
      </c>
      <c r="J12" s="242">
        <v>156.06382978723391</v>
      </c>
      <c r="K12" s="242">
        <v>146.7775531914892</v>
      </c>
      <c r="L12" s="242">
        <v>167.8870967741934</v>
      </c>
      <c r="M12" s="242">
        <v>161.3942060085835</v>
      </c>
      <c r="N12" s="242">
        <v>191.73913043478251</v>
      </c>
      <c r="O12" s="242">
        <v>177.81666666666661</v>
      </c>
      <c r="P12" s="242">
        <v>188.59999999999991</v>
      </c>
      <c r="Q12" s="242">
        <v>163.80614754098349</v>
      </c>
      <c r="R12" s="242">
        <v>173.21885245901629</v>
      </c>
      <c r="S12" s="242">
        <v>178.52217391304339</v>
      </c>
      <c r="T12" s="242">
        <v>198.6149999999999</v>
      </c>
      <c r="U12" s="242">
        <v>200.5149999999999</v>
      </c>
      <c r="V12" s="242">
        <v>249.71229050279319</v>
      </c>
      <c r="W12" s="242">
        <v>280.87078651685403</v>
      </c>
      <c r="X12" s="242">
        <v>291.99438202247183</v>
      </c>
      <c r="Y12" s="242">
        <v>238.23033707865159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777.77777777777771</v>
      </c>
      <c r="C15" s="241">
        <v>777.77777777777771</v>
      </c>
      <c r="D15" s="241">
        <v>777.77777777777771</v>
      </c>
      <c r="E15" s="241">
        <v>777.77777777777771</v>
      </c>
      <c r="F15" s="241">
        <v>777.77777777777771</v>
      </c>
      <c r="G15" s="241">
        <v>843.29674295590553</v>
      </c>
      <c r="H15" s="241">
        <v>843.29674295590553</v>
      </c>
      <c r="I15" s="241">
        <v>843.29674295590553</v>
      </c>
      <c r="J15" s="241">
        <v>777.77777777777771</v>
      </c>
      <c r="K15" s="241">
        <v>777.77777777777771</v>
      </c>
      <c r="L15" s="241">
        <v>777.77777777777771</v>
      </c>
      <c r="M15" s="241">
        <v>777.77777777777771</v>
      </c>
      <c r="N15" s="241">
        <v>777.77777777777771</v>
      </c>
      <c r="O15" s="241">
        <v>777.77777777777771</v>
      </c>
      <c r="P15" s="241">
        <v>777.77777777777771</v>
      </c>
      <c r="Q15" s="241">
        <v>712.2588125996499</v>
      </c>
      <c r="R15" s="241">
        <v>712.2588125996499</v>
      </c>
      <c r="S15" s="241">
        <v>712.2588125996499</v>
      </c>
      <c r="T15" s="241">
        <v>712.2588125996499</v>
      </c>
      <c r="U15" s="241">
        <v>646.73984742152209</v>
      </c>
      <c r="V15" s="241">
        <v>646.73984742152209</v>
      </c>
      <c r="W15" s="241">
        <v>646.73984742152209</v>
      </c>
      <c r="X15" s="241">
        <v>712.2588125996499</v>
      </c>
      <c r="Y15" s="241">
        <v>712.2588125996499</v>
      </c>
      <c r="DA15" s="83" t="s">
        <v>1819</v>
      </c>
    </row>
    <row r="16" spans="1:105" ht="12" customHeight="1" x14ac:dyDescent="0.25">
      <c r="A16" s="107" t="s">
        <v>1815</v>
      </c>
      <c r="B16" s="282">
        <v>846.31578947368428</v>
      </c>
      <c r="C16" s="282">
        <v>935.56558592084525</v>
      </c>
      <c r="D16" s="282">
        <v>935.56558592084525</v>
      </c>
      <c r="E16" s="282">
        <v>1024.8153823680061</v>
      </c>
      <c r="F16" s="282">
        <v>1024.8153823680061</v>
      </c>
      <c r="G16" s="282">
        <v>1024.8153823680061</v>
      </c>
      <c r="H16" s="282">
        <v>1114.065178815167</v>
      </c>
      <c r="I16" s="282">
        <v>1114.065178815167</v>
      </c>
      <c r="J16" s="282">
        <v>1114.065178815167</v>
      </c>
      <c r="K16" s="282">
        <v>1024.8153823680061</v>
      </c>
      <c r="L16" s="282">
        <v>1024.8153823680061</v>
      </c>
      <c r="M16" s="282">
        <v>935.56558592084525</v>
      </c>
      <c r="N16" s="282">
        <v>935.56558592084525</v>
      </c>
      <c r="O16" s="282">
        <v>935.56558592084525</v>
      </c>
      <c r="P16" s="282">
        <v>846.31578947368416</v>
      </c>
      <c r="Q16" s="282">
        <v>846.31578947368416</v>
      </c>
      <c r="R16" s="282">
        <v>846.31578947368416</v>
      </c>
      <c r="S16" s="282">
        <v>1024.8153823680061</v>
      </c>
      <c r="T16" s="282">
        <v>1024.8153823680061</v>
      </c>
      <c r="U16" s="282">
        <v>935.56558592084525</v>
      </c>
      <c r="V16" s="282">
        <v>935.56558592084525</v>
      </c>
      <c r="W16" s="282">
        <v>1024.8153823680061</v>
      </c>
      <c r="X16" s="282">
        <v>1024.8153823680061</v>
      </c>
      <c r="Y16" s="282">
        <v>1024.8153823680061</v>
      </c>
      <c r="DA16" s="94" t="s">
        <v>1820</v>
      </c>
    </row>
    <row r="17" spans="1:105" ht="12" customHeight="1" x14ac:dyDescent="0.25">
      <c r="A17" s="49" t="s">
        <v>1817</v>
      </c>
      <c r="B17" s="242">
        <v>126.40350877192959</v>
      </c>
      <c r="C17" s="242">
        <v>139.11229546603661</v>
      </c>
      <c r="D17" s="242">
        <v>139.11229546603661</v>
      </c>
      <c r="E17" s="242">
        <v>139.11229546603661</v>
      </c>
      <c r="F17" s="242">
        <v>139.11229546603661</v>
      </c>
      <c r="G17" s="242">
        <v>151.8210821601435</v>
      </c>
      <c r="H17" s="242">
        <v>177.23865554835729</v>
      </c>
      <c r="I17" s="242">
        <v>189.94744224246421</v>
      </c>
      <c r="J17" s="242">
        <v>177.23865554835729</v>
      </c>
      <c r="K17" s="242">
        <v>177.23865554835729</v>
      </c>
      <c r="L17" s="242">
        <v>177.23865554835729</v>
      </c>
      <c r="M17" s="242">
        <v>177.23865554835729</v>
      </c>
      <c r="N17" s="242">
        <v>202.65622893657121</v>
      </c>
      <c r="O17" s="242">
        <v>202.65622893657121</v>
      </c>
      <c r="P17" s="242">
        <v>202.65622893657121</v>
      </c>
      <c r="Q17" s="242">
        <v>202.65622893657121</v>
      </c>
      <c r="R17" s="242">
        <v>189.94744224246421</v>
      </c>
      <c r="S17" s="242">
        <v>189.94744224246421</v>
      </c>
      <c r="T17" s="242">
        <v>215.36501563067799</v>
      </c>
      <c r="U17" s="242">
        <v>215.36501563067799</v>
      </c>
      <c r="V17" s="242">
        <v>266.20016240710572</v>
      </c>
      <c r="W17" s="242">
        <v>304.32652248942651</v>
      </c>
      <c r="X17" s="242">
        <v>317.03530918353329</v>
      </c>
      <c r="Y17" s="242">
        <v>317.03530918353329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65.518965178127786</v>
      </c>
      <c r="E19" s="241">
        <v>0</v>
      </c>
      <c r="F19" s="241">
        <v>0</v>
      </c>
      <c r="G19" s="241">
        <v>131.0379303562556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65.518965178127786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131.0379303562556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178.49959289432209</v>
      </c>
      <c r="D20" s="282">
        <v>0</v>
      </c>
      <c r="E20" s="282">
        <v>178.49959289432209</v>
      </c>
      <c r="F20" s="282">
        <v>0</v>
      </c>
      <c r="G20" s="282">
        <v>0</v>
      </c>
      <c r="H20" s="282">
        <v>178.49959289432209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267.74938934148309</v>
      </c>
      <c r="T20" s="282">
        <v>0</v>
      </c>
      <c r="U20" s="282">
        <v>0</v>
      </c>
      <c r="V20" s="282">
        <v>0</v>
      </c>
      <c r="W20" s="282">
        <v>89.249796447161032</v>
      </c>
      <c r="X20" s="282">
        <v>89.249796447161032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12.708786694106911</v>
      </c>
      <c r="D21" s="242">
        <v>12.708786694106911</v>
      </c>
      <c r="E21" s="242">
        <v>0</v>
      </c>
      <c r="F21" s="242">
        <v>12.708786694106911</v>
      </c>
      <c r="G21" s="242">
        <v>12.708786694106911</v>
      </c>
      <c r="H21" s="242">
        <v>38.126360082320737</v>
      </c>
      <c r="I21" s="242">
        <v>12.708786694106911</v>
      </c>
      <c r="J21" s="242">
        <v>0</v>
      </c>
      <c r="K21" s="242">
        <v>0</v>
      </c>
      <c r="L21" s="242">
        <v>12.708786694106911</v>
      </c>
      <c r="M21" s="242">
        <v>0</v>
      </c>
      <c r="N21" s="242">
        <v>38.126360082320737</v>
      </c>
      <c r="O21" s="242">
        <v>0</v>
      </c>
      <c r="P21" s="242">
        <v>12.708786694106911</v>
      </c>
      <c r="Q21" s="242">
        <v>0</v>
      </c>
      <c r="R21" s="242">
        <v>0</v>
      </c>
      <c r="S21" s="242">
        <v>0</v>
      </c>
      <c r="T21" s="242">
        <v>38.126360082320737</v>
      </c>
      <c r="U21" s="242">
        <v>0</v>
      </c>
      <c r="V21" s="242">
        <v>63.543933470534562</v>
      </c>
      <c r="W21" s="242">
        <v>38.126360082320737</v>
      </c>
      <c r="X21" s="242">
        <v>25.417573388213821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65.518965178127814</v>
      </c>
      <c r="E23" s="241">
        <f t="shared" si="2"/>
        <v>0</v>
      </c>
      <c r="F23" s="241">
        <f t="shared" si="2"/>
        <v>0</v>
      </c>
      <c r="G23" s="241">
        <f t="shared" si="2"/>
        <v>65.518965178127814</v>
      </c>
      <c r="H23" s="241">
        <f t="shared" si="2"/>
        <v>0</v>
      </c>
      <c r="I23" s="241">
        <f t="shared" si="2"/>
        <v>0</v>
      </c>
      <c r="J23" s="241">
        <f t="shared" si="2"/>
        <v>65.518965178127814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65.518965178127814</v>
      </c>
      <c r="O23" s="241">
        <f t="shared" si="2"/>
        <v>0</v>
      </c>
      <c r="P23" s="241">
        <f t="shared" si="2"/>
        <v>0</v>
      </c>
      <c r="Q23" s="241">
        <f t="shared" si="2"/>
        <v>65.518965178127814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65.518965178127814</v>
      </c>
      <c r="V23" s="241">
        <f t="shared" si="2"/>
        <v>0</v>
      </c>
      <c r="W23" s="241">
        <f t="shared" si="2"/>
        <v>0</v>
      </c>
      <c r="X23" s="241">
        <f t="shared" si="2"/>
        <v>65.518965178127814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89.249796447161089</v>
      </c>
      <c r="D24" s="282">
        <f t="shared" si="3"/>
        <v>0</v>
      </c>
      <c r="E24" s="282">
        <f t="shared" si="3"/>
        <v>89.249796447161316</v>
      </c>
      <c r="F24" s="282">
        <f t="shared" si="3"/>
        <v>0</v>
      </c>
      <c r="G24" s="282">
        <f t="shared" si="3"/>
        <v>0</v>
      </c>
      <c r="H24" s="282">
        <f t="shared" si="3"/>
        <v>89.249796447161316</v>
      </c>
      <c r="I24" s="282">
        <f t="shared" si="3"/>
        <v>0</v>
      </c>
      <c r="J24" s="282">
        <f t="shared" si="3"/>
        <v>0</v>
      </c>
      <c r="K24" s="282">
        <f t="shared" si="3"/>
        <v>89.249796447160861</v>
      </c>
      <c r="L24" s="282">
        <f t="shared" si="3"/>
        <v>0</v>
      </c>
      <c r="M24" s="282">
        <f t="shared" si="3"/>
        <v>89.249796447160861</v>
      </c>
      <c r="N24" s="282">
        <f t="shared" si="3"/>
        <v>0</v>
      </c>
      <c r="O24" s="282">
        <f t="shared" si="3"/>
        <v>0</v>
      </c>
      <c r="P24" s="282">
        <f t="shared" si="3"/>
        <v>89.249796447161089</v>
      </c>
      <c r="Q24" s="282">
        <f t="shared" si="3"/>
        <v>0</v>
      </c>
      <c r="R24" s="282">
        <f t="shared" si="3"/>
        <v>0</v>
      </c>
      <c r="S24" s="282">
        <f t="shared" si="3"/>
        <v>89.249796447161089</v>
      </c>
      <c r="T24" s="282">
        <f t="shared" si="3"/>
        <v>0</v>
      </c>
      <c r="U24" s="282">
        <f t="shared" si="3"/>
        <v>89.249796447160861</v>
      </c>
      <c r="V24" s="282">
        <f t="shared" si="3"/>
        <v>0</v>
      </c>
      <c r="W24" s="282">
        <f t="shared" si="3"/>
        <v>0</v>
      </c>
      <c r="X24" s="282">
        <f t="shared" si="3"/>
        <v>89.249796447161089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12.708786694106919</v>
      </c>
      <c r="E25" s="242">
        <f t="shared" si="4"/>
        <v>0</v>
      </c>
      <c r="F25" s="242">
        <f t="shared" si="4"/>
        <v>12.708786694106919</v>
      </c>
      <c r="G25" s="242">
        <f t="shared" si="4"/>
        <v>0</v>
      </c>
      <c r="H25" s="242">
        <f t="shared" si="4"/>
        <v>12.708786694106948</v>
      </c>
      <c r="I25" s="242">
        <f t="shared" si="4"/>
        <v>0</v>
      </c>
      <c r="J25" s="242">
        <f t="shared" si="4"/>
        <v>12.708786694106919</v>
      </c>
      <c r="K25" s="242">
        <f t="shared" si="4"/>
        <v>0</v>
      </c>
      <c r="L25" s="242">
        <f t="shared" si="4"/>
        <v>12.708786694106919</v>
      </c>
      <c r="M25" s="242">
        <f t="shared" si="4"/>
        <v>0</v>
      </c>
      <c r="N25" s="242">
        <f t="shared" si="4"/>
        <v>12.708786694106806</v>
      </c>
      <c r="O25" s="242">
        <f t="shared" si="4"/>
        <v>0</v>
      </c>
      <c r="P25" s="242">
        <f t="shared" si="4"/>
        <v>12.708786694106919</v>
      </c>
      <c r="Q25" s="242">
        <f t="shared" si="4"/>
        <v>0</v>
      </c>
      <c r="R25" s="242">
        <f t="shared" si="4"/>
        <v>12.708786694107005</v>
      </c>
      <c r="S25" s="242">
        <f t="shared" si="4"/>
        <v>0</v>
      </c>
      <c r="T25" s="242">
        <f t="shared" si="4"/>
        <v>12.708786694106948</v>
      </c>
      <c r="U25" s="242">
        <f t="shared" si="4"/>
        <v>0</v>
      </c>
      <c r="V25" s="242">
        <f t="shared" si="4"/>
        <v>12.708786694106834</v>
      </c>
      <c r="W25" s="242">
        <f t="shared" si="4"/>
        <v>0</v>
      </c>
      <c r="X25" s="242">
        <f t="shared" si="4"/>
        <v>12.708786694107062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140.77777777777771</v>
      </c>
      <c r="C27" s="241">
        <f t="shared" si="5"/>
        <v>93.777777777777715</v>
      </c>
      <c r="D27" s="241">
        <f t="shared" si="5"/>
        <v>75.777777777777715</v>
      </c>
      <c r="E27" s="241">
        <f t="shared" si="5"/>
        <v>59.777777777777715</v>
      </c>
      <c r="F27" s="241">
        <f t="shared" si="5"/>
        <v>45.777777777777715</v>
      </c>
      <c r="G27" s="241">
        <f t="shared" si="5"/>
        <v>90.296742955905529</v>
      </c>
      <c r="H27" s="241">
        <f t="shared" si="5"/>
        <v>81.296742955905529</v>
      </c>
      <c r="I27" s="241">
        <f t="shared" si="5"/>
        <v>63.296742955905529</v>
      </c>
      <c r="J27" s="241">
        <f t="shared" si="5"/>
        <v>79.777777777777715</v>
      </c>
      <c r="K27" s="241">
        <f t="shared" si="5"/>
        <v>49.557777777777687</v>
      </c>
      <c r="L27" s="241">
        <f t="shared" si="5"/>
        <v>59.777777777777715</v>
      </c>
      <c r="M27" s="241">
        <f t="shared" si="5"/>
        <v>78.277777777777715</v>
      </c>
      <c r="N27" s="241">
        <f t="shared" si="5"/>
        <v>88.777777777777715</v>
      </c>
      <c r="O27" s="241">
        <f t="shared" si="5"/>
        <v>321.77777777777771</v>
      </c>
      <c r="P27" s="241">
        <f t="shared" si="5"/>
        <v>332.27777777777771</v>
      </c>
      <c r="Q27" s="241">
        <f t="shared" si="5"/>
        <v>277.02881259964988</v>
      </c>
      <c r="R27" s="241">
        <f t="shared" si="5"/>
        <v>263.7588125996499</v>
      </c>
      <c r="S27" s="241">
        <f t="shared" si="5"/>
        <v>251.99881259964991</v>
      </c>
      <c r="T27" s="241">
        <f t="shared" si="5"/>
        <v>363.97881259964993</v>
      </c>
      <c r="U27" s="241">
        <f t="shared" si="5"/>
        <v>89.869847421522081</v>
      </c>
      <c r="V27" s="241">
        <f t="shared" si="5"/>
        <v>56.739847421522086</v>
      </c>
      <c r="W27" s="241">
        <f t="shared" si="5"/>
        <v>32.739847421522086</v>
      </c>
      <c r="X27" s="241">
        <f t="shared" si="5"/>
        <v>75.2588125996499</v>
      </c>
      <c r="Y27" s="241">
        <f t="shared" si="5"/>
        <v>211.2588125996499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42.315789473684276</v>
      </c>
      <c r="C28" s="282">
        <f t="shared" si="6"/>
        <v>71.565585920845251</v>
      </c>
      <c r="D28" s="282">
        <f t="shared" si="6"/>
        <v>65.565585920845251</v>
      </c>
      <c r="E28" s="282">
        <f t="shared" si="6"/>
        <v>104.81538236800611</v>
      </c>
      <c r="F28" s="282">
        <f t="shared" si="6"/>
        <v>90.815382368006112</v>
      </c>
      <c r="G28" s="282">
        <f t="shared" si="6"/>
        <v>55.815382368006112</v>
      </c>
      <c r="H28" s="282">
        <f t="shared" si="6"/>
        <v>72.065178815166973</v>
      </c>
      <c r="I28" s="282">
        <f t="shared" si="6"/>
        <v>91.065178815166973</v>
      </c>
      <c r="J28" s="282">
        <f t="shared" si="6"/>
        <v>182.06517881516697</v>
      </c>
      <c r="K28" s="282">
        <f t="shared" si="6"/>
        <v>220.02538236800615</v>
      </c>
      <c r="L28" s="282">
        <f t="shared" si="6"/>
        <v>255.81538236800611</v>
      </c>
      <c r="M28" s="282">
        <f t="shared" si="6"/>
        <v>160.36558592084521</v>
      </c>
      <c r="N28" s="282">
        <f t="shared" si="6"/>
        <v>154.56558592084525</v>
      </c>
      <c r="O28" s="282">
        <f t="shared" si="6"/>
        <v>324.66558592084527</v>
      </c>
      <c r="P28" s="282">
        <f t="shared" si="6"/>
        <v>160.21578947368414</v>
      </c>
      <c r="Q28" s="282">
        <f t="shared" si="6"/>
        <v>105.99578947368411</v>
      </c>
      <c r="R28" s="282">
        <f t="shared" si="6"/>
        <v>51.71578947368414</v>
      </c>
      <c r="S28" s="282">
        <f t="shared" si="6"/>
        <v>116.40538236800614</v>
      </c>
      <c r="T28" s="282">
        <f t="shared" si="6"/>
        <v>181.40538236800614</v>
      </c>
      <c r="U28" s="282">
        <f t="shared" si="6"/>
        <v>53.445585920845247</v>
      </c>
      <c r="V28" s="282">
        <f t="shared" si="6"/>
        <v>106.56558592084525</v>
      </c>
      <c r="W28" s="282">
        <f t="shared" si="6"/>
        <v>123.81538236800611</v>
      </c>
      <c r="X28" s="282">
        <f t="shared" si="6"/>
        <v>86.815382368006112</v>
      </c>
      <c r="Y28" s="282">
        <f t="shared" si="6"/>
        <v>240.81538236800611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12.640350877192901</v>
      </c>
      <c r="C29" s="242">
        <f t="shared" si="7"/>
        <v>16.901769150247318</v>
      </c>
      <c r="D29" s="242">
        <f t="shared" si="7"/>
        <v>15.007032308142016</v>
      </c>
      <c r="E29" s="242">
        <f t="shared" si="7"/>
        <v>9.7965059923526212</v>
      </c>
      <c r="F29" s="242">
        <f t="shared" si="7"/>
        <v>7.5859796765631131</v>
      </c>
      <c r="G29" s="242">
        <f t="shared" si="7"/>
        <v>15.873713739091102</v>
      </c>
      <c r="H29" s="242">
        <f t="shared" si="7"/>
        <v>19.746592056293991</v>
      </c>
      <c r="I29" s="242">
        <f t="shared" si="7"/>
        <v>17.319782667996293</v>
      </c>
      <c r="J29" s="242">
        <f t="shared" si="7"/>
        <v>21.174825761123373</v>
      </c>
      <c r="K29" s="242">
        <f t="shared" si="7"/>
        <v>30.461102356868082</v>
      </c>
      <c r="L29" s="242">
        <f t="shared" si="7"/>
        <v>9.351558774163891</v>
      </c>
      <c r="M29" s="242">
        <f t="shared" si="7"/>
        <v>15.844449539773791</v>
      </c>
      <c r="N29" s="242">
        <f t="shared" si="7"/>
        <v>10.917098501788701</v>
      </c>
      <c r="O29" s="242">
        <f t="shared" si="7"/>
        <v>24.839562269904604</v>
      </c>
      <c r="P29" s="242">
        <f t="shared" si="7"/>
        <v>14.056228936571301</v>
      </c>
      <c r="Q29" s="242">
        <f t="shared" si="7"/>
        <v>38.850081395587722</v>
      </c>
      <c r="R29" s="242">
        <f t="shared" si="7"/>
        <v>16.728589783447916</v>
      </c>
      <c r="S29" s="242">
        <f t="shared" si="7"/>
        <v>11.425268329420817</v>
      </c>
      <c r="T29" s="242">
        <f t="shared" si="7"/>
        <v>16.750015630678092</v>
      </c>
      <c r="U29" s="242">
        <f t="shared" si="7"/>
        <v>14.850015630678087</v>
      </c>
      <c r="V29" s="242">
        <f t="shared" si="7"/>
        <v>16.487871904312527</v>
      </c>
      <c r="W29" s="242">
        <f t="shared" si="7"/>
        <v>23.455735972572484</v>
      </c>
      <c r="X29" s="242">
        <f t="shared" si="7"/>
        <v>25.040927161061461</v>
      </c>
      <c r="Y29" s="242">
        <f t="shared" si="7"/>
        <v>78.804972104881699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485.01429356623947</v>
      </c>
      <c r="C32" s="210">
        <v>534.26977474310218</v>
      </c>
      <c r="D32" s="210">
        <v>625.23201610871001</v>
      </c>
      <c r="E32" s="210">
        <v>403.97535527826273</v>
      </c>
      <c r="F32" s="210">
        <v>428.13364682987378</v>
      </c>
      <c r="G32" s="210">
        <v>630.09004604556912</v>
      </c>
      <c r="H32" s="210">
        <v>629.81387779856152</v>
      </c>
      <c r="I32" s="210">
        <v>661.38524541645734</v>
      </c>
      <c r="J32" s="210">
        <v>611.67719614703071</v>
      </c>
      <c r="K32" s="210">
        <v>593.4290886935504</v>
      </c>
      <c r="L32" s="210">
        <v>589.62532434945456</v>
      </c>
      <c r="M32" s="210">
        <v>581.70771913492831</v>
      </c>
      <c r="N32" s="210">
        <v>587.34487496338477</v>
      </c>
      <c r="O32" s="210">
        <v>574.35910812904876</v>
      </c>
      <c r="P32" s="210">
        <v>603.08702404008511</v>
      </c>
      <c r="Q32" s="210">
        <v>609.4944828721849</v>
      </c>
      <c r="R32" s="210">
        <v>594.28971422442771</v>
      </c>
      <c r="S32" s="210">
        <v>600.68855490034707</v>
      </c>
      <c r="T32" s="210">
        <v>588.80616164058574</v>
      </c>
      <c r="U32" s="210">
        <v>676.87066885461286</v>
      </c>
      <c r="V32" s="210">
        <v>705.35870476834646</v>
      </c>
      <c r="W32" s="210">
        <v>751.94815043184065</v>
      </c>
      <c r="X32" s="210">
        <v>717.16026996711867</v>
      </c>
      <c r="Y32" s="210">
        <v>636.50778642455919</v>
      </c>
      <c r="DA32" s="109" t="s">
        <v>1825</v>
      </c>
    </row>
    <row r="33" spans="1:105" ht="12" customHeight="1" x14ac:dyDescent="0.25">
      <c r="A33" s="24" t="s">
        <v>28</v>
      </c>
      <c r="B33" s="213">
        <v>79.631814273430777</v>
      </c>
      <c r="C33" s="213">
        <v>62.516852966466033</v>
      </c>
      <c r="D33" s="213">
        <v>59.799570077386058</v>
      </c>
      <c r="E33" s="213">
        <v>62.13043852106621</v>
      </c>
      <c r="F33" s="213">
        <v>28.24772141014617</v>
      </c>
      <c r="G33" s="213">
        <v>72.413499570077377</v>
      </c>
      <c r="H33" s="213">
        <v>65.816079105760963</v>
      </c>
      <c r="I33" s="213">
        <v>75.981599312123819</v>
      </c>
      <c r="J33" s="213">
        <v>59.117196904557183</v>
      </c>
      <c r="K33" s="213">
        <v>75.282717110920032</v>
      </c>
      <c r="L33" s="213">
        <v>61.634135855545999</v>
      </c>
      <c r="M33" s="213">
        <v>50.876096302665523</v>
      </c>
      <c r="N33" s="213">
        <v>52.684006878761807</v>
      </c>
      <c r="O33" s="213">
        <v>41.212467755803949</v>
      </c>
      <c r="P33" s="213">
        <v>35.882631126397243</v>
      </c>
      <c r="Q33" s="213">
        <v>33.157437661220968</v>
      </c>
      <c r="R33" s="213">
        <v>34.138865004299227</v>
      </c>
      <c r="S33" s="213">
        <v>30.583920894239039</v>
      </c>
      <c r="T33" s="213">
        <v>32.654170249355111</v>
      </c>
      <c r="U33" s="213">
        <v>38.707222699914013</v>
      </c>
      <c r="V33" s="213">
        <v>39.92699914015477</v>
      </c>
      <c r="W33" s="213">
        <v>39.084350816852968</v>
      </c>
      <c r="X33" s="213">
        <v>35.694325021496127</v>
      </c>
      <c r="Y33" s="213">
        <v>29.41908856405847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15.908254514187444</v>
      </c>
      <c r="C34" s="204">
        <f t="shared" si="8"/>
        <v>58.85468615649183</v>
      </c>
      <c r="D34" s="204">
        <f t="shared" si="8"/>
        <v>46.593379191745477</v>
      </c>
      <c r="E34" s="204">
        <f t="shared" si="8"/>
        <v>8.6375752364574367</v>
      </c>
      <c r="F34" s="204">
        <f t="shared" si="8"/>
        <v>12.41908856405847</v>
      </c>
      <c r="G34" s="204">
        <f t="shared" si="8"/>
        <v>23.697076526225281</v>
      </c>
      <c r="H34" s="204">
        <f t="shared" si="8"/>
        <v>20.023989681857266</v>
      </c>
      <c r="I34" s="204">
        <f t="shared" si="8"/>
        <v>16.482717110920031</v>
      </c>
      <c r="J34" s="204">
        <f t="shared" si="8"/>
        <v>17.07222699914016</v>
      </c>
      <c r="K34" s="204">
        <f t="shared" si="8"/>
        <v>11.378073946689589</v>
      </c>
      <c r="L34" s="204">
        <f t="shared" si="8"/>
        <v>13.2426483233018</v>
      </c>
      <c r="M34" s="204">
        <f t="shared" si="8"/>
        <v>4.7150472914875321</v>
      </c>
      <c r="N34" s="204">
        <f t="shared" si="8"/>
        <v>4.7183147033533963</v>
      </c>
      <c r="O34" s="204">
        <f t="shared" si="8"/>
        <v>4.7141874462596727</v>
      </c>
      <c r="P34" s="204">
        <f t="shared" si="8"/>
        <v>0.94342218400687861</v>
      </c>
      <c r="Q34" s="204">
        <f t="shared" si="8"/>
        <v>4.0409286328460867</v>
      </c>
      <c r="R34" s="204">
        <f t="shared" si="8"/>
        <v>0.94342218400687861</v>
      </c>
      <c r="S34" s="204">
        <f t="shared" si="8"/>
        <v>1.886844368013757</v>
      </c>
      <c r="T34" s="204">
        <f t="shared" si="8"/>
        <v>2.9330180567497841</v>
      </c>
      <c r="U34" s="204">
        <f t="shared" si="8"/>
        <v>1.0461736887360269</v>
      </c>
      <c r="V34" s="204">
        <f t="shared" si="8"/>
        <v>3.0357695614789337</v>
      </c>
      <c r="W34" s="204">
        <f t="shared" si="8"/>
        <v>3.0356835769561474</v>
      </c>
      <c r="X34" s="204">
        <f t="shared" si="8"/>
        <v>4.9226139294926909</v>
      </c>
      <c r="Y34" s="204">
        <f t="shared" si="8"/>
        <v>5.1993981083404996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1.098710232158211</v>
      </c>
      <c r="C36" s="204">
        <v>1.0585554600171969</v>
      </c>
      <c r="D36" s="204">
        <v>1.059071367153912</v>
      </c>
      <c r="E36" s="204">
        <v>0</v>
      </c>
      <c r="F36" s="204">
        <v>0</v>
      </c>
      <c r="G36" s="204">
        <v>0</v>
      </c>
      <c r="H36" s="204">
        <v>1.093981083404987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1.0461736887360269</v>
      </c>
      <c r="R36" s="204">
        <v>0</v>
      </c>
      <c r="S36" s="204">
        <v>0</v>
      </c>
      <c r="T36" s="204">
        <v>1.0461736887360269</v>
      </c>
      <c r="U36" s="204">
        <v>1.0461736887360269</v>
      </c>
      <c r="V36" s="204">
        <v>2.0922613929492688</v>
      </c>
      <c r="W36" s="204">
        <v>2.0922613929492688</v>
      </c>
      <c r="X36" s="204">
        <v>2.0922613929492688</v>
      </c>
      <c r="Y36" s="204">
        <v>3.1384350816852971</v>
      </c>
      <c r="DA36" s="71" t="s">
        <v>1828</v>
      </c>
    </row>
    <row r="37" spans="1:105" ht="12" customHeight="1" x14ac:dyDescent="0.25">
      <c r="A37" s="18" t="s">
        <v>71</v>
      </c>
      <c r="B37" s="204">
        <v>5.0982803095442817</v>
      </c>
      <c r="C37" s="204">
        <v>4.0049871023215822</v>
      </c>
      <c r="D37" s="204">
        <v>1.001719690455718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2.0513327601031812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2.0609630266552021</v>
      </c>
      <c r="DA37" s="71" t="s">
        <v>1829</v>
      </c>
    </row>
    <row r="38" spans="1:105" ht="12" customHeight="1" x14ac:dyDescent="0.25">
      <c r="A38" s="18" t="s">
        <v>32</v>
      </c>
      <c r="B38" s="204">
        <v>9.7112639724849519</v>
      </c>
      <c r="C38" s="204">
        <v>53.791143594153048</v>
      </c>
      <c r="D38" s="204">
        <v>44.53258813413585</v>
      </c>
      <c r="E38" s="204">
        <v>8.6375752364574367</v>
      </c>
      <c r="F38" s="204">
        <v>12.41908856405847</v>
      </c>
      <c r="G38" s="204">
        <v>23.697076526225281</v>
      </c>
      <c r="H38" s="204">
        <v>18.930008598452279</v>
      </c>
      <c r="I38" s="204">
        <v>16.482717110920031</v>
      </c>
      <c r="J38" s="204">
        <v>17.07222699914016</v>
      </c>
      <c r="K38" s="204">
        <v>11.378073946689589</v>
      </c>
      <c r="L38" s="204">
        <v>13.2426483233018</v>
      </c>
      <c r="M38" s="204">
        <v>4.7150472914875321</v>
      </c>
      <c r="N38" s="204">
        <v>4.7183147033533963</v>
      </c>
      <c r="O38" s="204">
        <v>4.7141874462596727</v>
      </c>
      <c r="P38" s="204">
        <v>0.94342218400687861</v>
      </c>
      <c r="Q38" s="204">
        <v>0.94342218400687861</v>
      </c>
      <c r="R38" s="204">
        <v>0.94342218400687861</v>
      </c>
      <c r="S38" s="204">
        <v>1.886844368013757</v>
      </c>
      <c r="T38" s="204">
        <v>1.886844368013757</v>
      </c>
      <c r="U38" s="204">
        <v>0</v>
      </c>
      <c r="V38" s="204">
        <v>0.94350816852966468</v>
      </c>
      <c r="W38" s="204">
        <v>0.94342218400687861</v>
      </c>
      <c r="X38" s="204">
        <v>2.8303525365434221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85.210662080825443</v>
      </c>
      <c r="C40" s="204">
        <f t="shared" si="9"/>
        <v>78.28890799656061</v>
      </c>
      <c r="D40" s="204">
        <f t="shared" si="9"/>
        <v>82.115219260533095</v>
      </c>
      <c r="E40" s="204">
        <f t="shared" si="9"/>
        <v>73.129836629406697</v>
      </c>
      <c r="F40" s="204">
        <f t="shared" si="9"/>
        <v>55.524505588993968</v>
      </c>
      <c r="G40" s="204">
        <f t="shared" si="9"/>
        <v>97.635425623387789</v>
      </c>
      <c r="H40" s="204">
        <f t="shared" si="9"/>
        <v>89.402407566638004</v>
      </c>
      <c r="I40" s="204">
        <f t="shared" si="9"/>
        <v>90.713671539122956</v>
      </c>
      <c r="J40" s="204">
        <f t="shared" si="9"/>
        <v>96.603611349957006</v>
      </c>
      <c r="K40" s="204">
        <f t="shared" si="9"/>
        <v>86.027515047291487</v>
      </c>
      <c r="L40" s="204">
        <f t="shared" si="9"/>
        <v>97.678417884780728</v>
      </c>
      <c r="M40" s="204">
        <f t="shared" si="9"/>
        <v>106.2123817712812</v>
      </c>
      <c r="N40" s="204">
        <f t="shared" si="9"/>
        <v>104.8151332760103</v>
      </c>
      <c r="O40" s="204">
        <f t="shared" si="9"/>
        <v>103.22441960447119</v>
      </c>
      <c r="P40" s="204">
        <f t="shared" si="9"/>
        <v>102.51504729148751</v>
      </c>
      <c r="Q40" s="204">
        <f t="shared" si="9"/>
        <v>109.5872742906277</v>
      </c>
      <c r="R40" s="204">
        <f t="shared" si="9"/>
        <v>94.540240756663792</v>
      </c>
      <c r="S40" s="204">
        <f t="shared" si="9"/>
        <v>103.5468615649183</v>
      </c>
      <c r="T40" s="204">
        <f t="shared" si="9"/>
        <v>100.9802235597592</v>
      </c>
      <c r="U40" s="204">
        <f t="shared" si="9"/>
        <v>107.06947549441099</v>
      </c>
      <c r="V40" s="204">
        <f t="shared" si="9"/>
        <v>105.3879879658039</v>
      </c>
      <c r="W40" s="204">
        <f t="shared" si="9"/>
        <v>136.1409176855629</v>
      </c>
      <c r="X40" s="204">
        <f t="shared" si="9"/>
        <v>108.6626926845336</v>
      </c>
      <c r="Y40" s="204">
        <f t="shared" si="9"/>
        <v>92.014350949122459</v>
      </c>
      <c r="DA40" s="71"/>
    </row>
    <row r="41" spans="1:105" ht="12" customHeight="1" x14ac:dyDescent="0.25">
      <c r="A41" s="18" t="s">
        <v>73</v>
      </c>
      <c r="B41" s="204">
        <v>85.210662080825443</v>
      </c>
      <c r="C41" s="204">
        <v>78.28890799656061</v>
      </c>
      <c r="D41" s="204">
        <v>82.115219260533095</v>
      </c>
      <c r="E41" s="204">
        <v>73.129836629406697</v>
      </c>
      <c r="F41" s="204">
        <v>55.524505588993968</v>
      </c>
      <c r="G41" s="204">
        <v>97.635425623387789</v>
      </c>
      <c r="H41" s="204">
        <v>89.402407566638004</v>
      </c>
      <c r="I41" s="204">
        <v>90.713671539122956</v>
      </c>
      <c r="J41" s="204">
        <v>96.603611349957006</v>
      </c>
      <c r="K41" s="204">
        <v>86.027515047291487</v>
      </c>
      <c r="L41" s="204">
        <v>97.678417884780728</v>
      </c>
      <c r="M41" s="204">
        <v>106.2123817712812</v>
      </c>
      <c r="N41" s="204">
        <v>104.8151332760103</v>
      </c>
      <c r="O41" s="204">
        <v>103.22441960447119</v>
      </c>
      <c r="P41" s="204">
        <v>102.51504729148751</v>
      </c>
      <c r="Q41" s="204">
        <v>109.5872742906277</v>
      </c>
      <c r="R41" s="204">
        <v>94.540240756663792</v>
      </c>
      <c r="S41" s="204">
        <v>103.5468615649183</v>
      </c>
      <c r="T41" s="204">
        <v>100.9802235597592</v>
      </c>
      <c r="U41" s="204">
        <v>107.06947549441099</v>
      </c>
      <c r="V41" s="204">
        <v>105.3879879658039</v>
      </c>
      <c r="W41" s="204">
        <v>136.1409176855629</v>
      </c>
      <c r="X41" s="204">
        <v>108.6626926845336</v>
      </c>
      <c r="Y41" s="204">
        <v>92.014350949122459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126.61953862212943</v>
      </c>
      <c r="C43" s="204">
        <f t="shared" si="10"/>
        <v>119.93942220655873</v>
      </c>
      <c r="D43" s="204">
        <f t="shared" si="10"/>
        <v>228.08721817233871</v>
      </c>
      <c r="E43" s="204">
        <f t="shared" si="10"/>
        <v>95.694185888752855</v>
      </c>
      <c r="F43" s="204">
        <f t="shared" si="10"/>
        <v>114.88876290897959</v>
      </c>
      <c r="G43" s="204">
        <f t="shared" si="10"/>
        <v>233.04318448065084</v>
      </c>
      <c r="H43" s="204">
        <f t="shared" si="10"/>
        <v>249.77535673235346</v>
      </c>
      <c r="I43" s="204">
        <f t="shared" si="10"/>
        <v>273.89367189969039</v>
      </c>
      <c r="J43" s="204">
        <f t="shared" si="10"/>
        <v>243.87607834823447</v>
      </c>
      <c r="K43" s="204">
        <f t="shared" si="10"/>
        <v>249.65067080876969</v>
      </c>
      <c r="L43" s="204">
        <f t="shared" si="10"/>
        <v>258.24234928496617</v>
      </c>
      <c r="M43" s="204">
        <f t="shared" si="10"/>
        <v>262.11777932409439</v>
      </c>
      <c r="N43" s="204">
        <f t="shared" si="10"/>
        <v>265.3729919023358</v>
      </c>
      <c r="O43" s="204">
        <f t="shared" si="10"/>
        <v>286.55799033025249</v>
      </c>
      <c r="P43" s="204">
        <f t="shared" si="10"/>
        <v>297.20344708393719</v>
      </c>
      <c r="Q43" s="204">
        <f t="shared" si="10"/>
        <v>294.64254822042221</v>
      </c>
      <c r="R43" s="204">
        <f t="shared" si="10"/>
        <v>289.98481310662885</v>
      </c>
      <c r="S43" s="204">
        <f t="shared" si="10"/>
        <v>280.10257037756122</v>
      </c>
      <c r="T43" s="204">
        <f t="shared" si="10"/>
        <v>268.60495785726681</v>
      </c>
      <c r="U43" s="204">
        <f t="shared" si="10"/>
        <v>334.9177883730996</v>
      </c>
      <c r="V43" s="204">
        <f t="shared" si="10"/>
        <v>353.99143907253398</v>
      </c>
      <c r="W43" s="204">
        <f t="shared" si="10"/>
        <v>363.06570222177231</v>
      </c>
      <c r="X43" s="204">
        <f t="shared" si="10"/>
        <v>354.91219465145872</v>
      </c>
      <c r="Y43" s="204">
        <f t="shared" si="10"/>
        <v>319.02868912977885</v>
      </c>
      <c r="DA43" s="71"/>
    </row>
    <row r="44" spans="1:105" ht="12" customHeight="1" x14ac:dyDescent="0.25">
      <c r="A44" s="18" t="s">
        <v>38</v>
      </c>
      <c r="B44" s="204">
        <v>126.6122098022356</v>
      </c>
      <c r="C44" s="204">
        <v>119.92450558899399</v>
      </c>
      <c r="D44" s="204">
        <v>228.05004299226141</v>
      </c>
      <c r="E44" s="204">
        <v>95.657781599312116</v>
      </c>
      <c r="F44" s="204">
        <v>114.83714531384349</v>
      </c>
      <c r="G44" s="204">
        <v>232.94643164230439</v>
      </c>
      <c r="H44" s="204">
        <v>249.64170249355121</v>
      </c>
      <c r="I44" s="204">
        <v>273.86070507308682</v>
      </c>
      <c r="J44" s="204">
        <v>243.8139294926913</v>
      </c>
      <c r="K44" s="204">
        <v>249.52226999140149</v>
      </c>
      <c r="L44" s="204">
        <v>258.02519346517619</v>
      </c>
      <c r="M44" s="204">
        <v>261.77506448839199</v>
      </c>
      <c r="N44" s="204">
        <v>264.52184006878758</v>
      </c>
      <c r="O44" s="204">
        <v>285.68357695614787</v>
      </c>
      <c r="P44" s="204">
        <v>294.52089423903692</v>
      </c>
      <c r="Q44" s="204">
        <v>291.2247635425623</v>
      </c>
      <c r="R44" s="204">
        <v>285.89853826311258</v>
      </c>
      <c r="S44" s="204">
        <v>276.04101461736877</v>
      </c>
      <c r="T44" s="204">
        <v>264.14883920894238</v>
      </c>
      <c r="U44" s="204">
        <v>329.93748925193461</v>
      </c>
      <c r="V44" s="204">
        <v>348.33404987102318</v>
      </c>
      <c r="W44" s="204">
        <v>357.03430782459162</v>
      </c>
      <c r="X44" s="204">
        <v>347.5119518486672</v>
      </c>
      <c r="Y44" s="204">
        <v>311.36921754084273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0.40601891659501288</v>
      </c>
      <c r="O45" s="204">
        <v>0.28658641444539978</v>
      </c>
      <c r="P45" s="204">
        <v>1.958555460017197</v>
      </c>
      <c r="Q45" s="204">
        <v>2.5556319862424761</v>
      </c>
      <c r="R45" s="204">
        <v>3.0572656921754078</v>
      </c>
      <c r="S45" s="204">
        <v>2.9428202923473772</v>
      </c>
      <c r="T45" s="204">
        <v>3.1397248495270849</v>
      </c>
      <c r="U45" s="204">
        <v>3.1784178847807389</v>
      </c>
      <c r="V45" s="204">
        <v>3.4222441924075682</v>
      </c>
      <c r="W45" s="204">
        <v>3.4490221252711599</v>
      </c>
      <c r="X45" s="204">
        <v>3.4502909784070992</v>
      </c>
      <c r="Y45" s="204">
        <v>2.951599179854322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7.3288198938236274E-3</v>
      </c>
      <c r="C49" s="204">
        <v>1.4916617564734339E-2</v>
      </c>
      <c r="D49" s="204">
        <v>3.7175180077290287E-2</v>
      </c>
      <c r="E49" s="204">
        <v>3.6404289440736738E-2</v>
      </c>
      <c r="F49" s="204">
        <v>5.1617595136095609E-2</v>
      </c>
      <c r="G49" s="204">
        <v>9.6752838346453263E-2</v>
      </c>
      <c r="H49" s="204">
        <v>0.13365423880224669</v>
      </c>
      <c r="I49" s="204">
        <v>3.2966826603585547E-2</v>
      </c>
      <c r="J49" s="204">
        <v>6.2148855543158299E-2</v>
      </c>
      <c r="K49" s="204">
        <v>0.12840081736821249</v>
      </c>
      <c r="L49" s="204">
        <v>0.21715581978995729</v>
      </c>
      <c r="M49" s="204">
        <v>0.34271483570242001</v>
      </c>
      <c r="N49" s="204">
        <v>0.44513291695318602</v>
      </c>
      <c r="O49" s="204">
        <v>0.58782695965920451</v>
      </c>
      <c r="P49" s="204">
        <v>0.72399738488307352</v>
      </c>
      <c r="Q49" s="204">
        <v>0.86215269161744512</v>
      </c>
      <c r="R49" s="204">
        <v>1.029009151340879</v>
      </c>
      <c r="S49" s="204">
        <v>1.1187354678450481</v>
      </c>
      <c r="T49" s="204">
        <v>1.316393798797312</v>
      </c>
      <c r="U49" s="204">
        <v>1.8018812363842669</v>
      </c>
      <c r="V49" s="204">
        <v>2.2351450091032228</v>
      </c>
      <c r="W49" s="204">
        <v>2.5823722719095561</v>
      </c>
      <c r="X49" s="204">
        <v>3.9499518243844398</v>
      </c>
      <c r="Y49" s="204">
        <v>4.7078724090817872</v>
      </c>
      <c r="DA49" s="71" t="s">
        <v>1839</v>
      </c>
    </row>
    <row r="50" spans="1:105" ht="12" customHeight="1" x14ac:dyDescent="0.25">
      <c r="A50" s="14" t="s">
        <v>39</v>
      </c>
      <c r="B50" s="204">
        <v>39.982803095442819</v>
      </c>
      <c r="C50" s="204">
        <v>56.200429922613928</v>
      </c>
      <c r="D50" s="204">
        <v>47.243680137575232</v>
      </c>
      <c r="E50" s="204">
        <v>57.848495270851252</v>
      </c>
      <c r="F50" s="204">
        <v>65.204901117798784</v>
      </c>
      <c r="G50" s="204">
        <v>40.962080825451423</v>
      </c>
      <c r="H50" s="204">
        <v>41.08151332760103</v>
      </c>
      <c r="I50" s="204">
        <v>39.481255374032671</v>
      </c>
      <c r="J50" s="204">
        <v>38.000343938091142</v>
      </c>
      <c r="K50" s="204">
        <v>23.02476354256234</v>
      </c>
      <c r="L50" s="204">
        <v>17.12527944969905</v>
      </c>
      <c r="M50" s="204">
        <v>19.609286328460879</v>
      </c>
      <c r="N50" s="204">
        <v>17.364058469475491</v>
      </c>
      <c r="O50" s="204">
        <v>7.5236457437661217</v>
      </c>
      <c r="P50" s="204">
        <v>19.25098882201204</v>
      </c>
      <c r="Q50" s="204">
        <v>22.23654342218401</v>
      </c>
      <c r="R50" s="204">
        <v>24.983319002579531</v>
      </c>
      <c r="S50" s="204">
        <v>29.35924333619948</v>
      </c>
      <c r="T50" s="204">
        <v>27.9889939810834</v>
      </c>
      <c r="U50" s="204">
        <v>30.317712811693891</v>
      </c>
      <c r="V50" s="204">
        <v>31.381599312123821</v>
      </c>
      <c r="W50" s="204">
        <v>30.7189165950129</v>
      </c>
      <c r="X50" s="204">
        <v>29.487532244196039</v>
      </c>
      <c r="Y50" s="204">
        <v>26.491745485812551</v>
      </c>
      <c r="DA50" s="71" t="s">
        <v>1840</v>
      </c>
    </row>
    <row r="51" spans="1:105" ht="12" customHeight="1" x14ac:dyDescent="0.25">
      <c r="A51" s="21" t="s">
        <v>40</v>
      </c>
      <c r="B51" s="207">
        <v>137.66122098022359</v>
      </c>
      <c r="C51" s="207">
        <v>158.469475494411</v>
      </c>
      <c r="D51" s="207">
        <v>161.39294926913149</v>
      </c>
      <c r="E51" s="207">
        <v>106.5348237317283</v>
      </c>
      <c r="F51" s="207">
        <v>151.8486672398968</v>
      </c>
      <c r="G51" s="207">
        <v>162.33877901977641</v>
      </c>
      <c r="H51" s="207">
        <v>163.71453138435081</v>
      </c>
      <c r="I51" s="207">
        <v>164.83233018056751</v>
      </c>
      <c r="J51" s="207">
        <v>157.0077386070507</v>
      </c>
      <c r="K51" s="207">
        <v>148.06534823731729</v>
      </c>
      <c r="L51" s="207">
        <v>141.70249355116081</v>
      </c>
      <c r="M51" s="207">
        <v>138.17712811693889</v>
      </c>
      <c r="N51" s="207">
        <v>142.39036973344801</v>
      </c>
      <c r="O51" s="207">
        <v>131.12639724849529</v>
      </c>
      <c r="P51" s="207">
        <v>147.29148753224419</v>
      </c>
      <c r="Q51" s="207">
        <v>145.82975064488389</v>
      </c>
      <c r="R51" s="207">
        <v>149.69905417024941</v>
      </c>
      <c r="S51" s="207">
        <v>155.20911435941531</v>
      </c>
      <c r="T51" s="207">
        <v>155.64479793637139</v>
      </c>
      <c r="U51" s="207">
        <v>164.8122957867584</v>
      </c>
      <c r="V51" s="207">
        <v>171.63490971625109</v>
      </c>
      <c r="W51" s="207">
        <v>179.90257953568349</v>
      </c>
      <c r="X51" s="207">
        <v>183.48091143594149</v>
      </c>
      <c r="Y51" s="207">
        <v>164.35451418744631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485.01429356623959</v>
      </c>
      <c r="C52" s="284">
        <f t="shared" si="11"/>
        <v>534.2697747431024</v>
      </c>
      <c r="D52" s="284">
        <f t="shared" si="11"/>
        <v>625.2320161087099</v>
      </c>
      <c r="E52" s="284">
        <f t="shared" si="11"/>
        <v>403.97535527826267</v>
      </c>
      <c r="F52" s="284">
        <f t="shared" si="11"/>
        <v>428.13364682987361</v>
      </c>
      <c r="G52" s="284">
        <f t="shared" si="11"/>
        <v>630.09004604556924</v>
      </c>
      <c r="H52" s="284">
        <f t="shared" si="11"/>
        <v>629.81387779856163</v>
      </c>
      <c r="I52" s="284">
        <f t="shared" si="11"/>
        <v>661.38524541645756</v>
      </c>
      <c r="J52" s="284">
        <f t="shared" si="11"/>
        <v>611.67719614703094</v>
      </c>
      <c r="K52" s="284">
        <f t="shared" si="11"/>
        <v>593.42908869355063</v>
      </c>
      <c r="L52" s="284">
        <f t="shared" si="11"/>
        <v>589.62532434945444</v>
      </c>
      <c r="M52" s="284">
        <f t="shared" si="11"/>
        <v>581.70771913492831</v>
      </c>
      <c r="N52" s="284">
        <f t="shared" si="11"/>
        <v>587.34487496338488</v>
      </c>
      <c r="O52" s="284">
        <f t="shared" si="11"/>
        <v>574.35910812904888</v>
      </c>
      <c r="P52" s="284">
        <f t="shared" si="11"/>
        <v>603.08702404008488</v>
      </c>
      <c r="Q52" s="284">
        <f t="shared" si="11"/>
        <v>609.4944828721849</v>
      </c>
      <c r="R52" s="284">
        <f t="shared" si="11"/>
        <v>594.28971422442783</v>
      </c>
      <c r="S52" s="284">
        <f t="shared" si="11"/>
        <v>600.68855490034707</v>
      </c>
      <c r="T52" s="284">
        <f t="shared" si="11"/>
        <v>588.80616164058574</v>
      </c>
      <c r="U52" s="284">
        <f t="shared" si="11"/>
        <v>676.87066885461309</v>
      </c>
      <c r="V52" s="284">
        <f t="shared" si="11"/>
        <v>705.35870476834623</v>
      </c>
      <c r="W52" s="284">
        <f t="shared" si="11"/>
        <v>751.94815043184053</v>
      </c>
      <c r="X52" s="284">
        <f t="shared" si="11"/>
        <v>717.16026996711855</v>
      </c>
      <c r="Y52" s="284">
        <f t="shared" si="11"/>
        <v>636.5077864245593</v>
      </c>
      <c r="DA52" s="118"/>
    </row>
    <row r="53" spans="1:105" ht="12" customHeight="1" x14ac:dyDescent="0.25">
      <c r="A53" s="51" t="s">
        <v>54</v>
      </c>
      <c r="B53" s="241">
        <f>PPA_fec!B5</f>
        <v>243.6031092520758</v>
      </c>
      <c r="C53" s="241">
        <f>PPA_fec!C5</f>
        <v>273.7283913095535</v>
      </c>
      <c r="D53" s="241">
        <f>PPA_fec!D5</f>
        <v>319.84270014241838</v>
      </c>
      <c r="E53" s="241">
        <f>PPA_fec!E5</f>
        <v>209.57235278318129</v>
      </c>
      <c r="F53" s="241">
        <f>PPA_fec!F5</f>
        <v>222.545653313081</v>
      </c>
      <c r="G53" s="241">
        <f>PPA_fec!G5</f>
        <v>323.98228657188679</v>
      </c>
      <c r="H53" s="241">
        <f>PPA_fec!H5</f>
        <v>322.06387675100962</v>
      </c>
      <c r="I53" s="241">
        <f>PPA_fec!I5</f>
        <v>343.42493096289729</v>
      </c>
      <c r="J53" s="241">
        <f>PPA_fec!J5</f>
        <v>315.01801375791871</v>
      </c>
      <c r="K53" s="241">
        <f>PPA_fec!K5</f>
        <v>331.95603455736091</v>
      </c>
      <c r="L53" s="241">
        <f>PPA_fec!L5</f>
        <v>331.36555492802353</v>
      </c>
      <c r="M53" s="241">
        <f>PPA_fec!M5</f>
        <v>322.99205700405531</v>
      </c>
      <c r="N53" s="241">
        <f>PPA_fec!N5</f>
        <v>314.53639335569841</v>
      </c>
      <c r="O53" s="241">
        <f>PPA_fec!O5</f>
        <v>279.66335205315119</v>
      </c>
      <c r="P53" s="241">
        <f>PPA_fec!P5</f>
        <v>275.0459675156979</v>
      </c>
      <c r="Q53" s="241">
        <f>PPA_fec!Q5</f>
        <v>267.79531722081322</v>
      </c>
      <c r="R53" s="241">
        <f>PPA_fec!R5</f>
        <v>255.45681889935261</v>
      </c>
      <c r="S53" s="241">
        <f>PPA_fec!S5</f>
        <v>267.23852588416793</v>
      </c>
      <c r="T53" s="241">
        <f>PPA_fec!T5</f>
        <v>231.07756623156791</v>
      </c>
      <c r="U53" s="241">
        <f>PPA_fec!U5</f>
        <v>337.19417491195247</v>
      </c>
      <c r="V53" s="241">
        <f>PPA_fec!V5</f>
        <v>368.59525269642859</v>
      </c>
      <c r="W53" s="241">
        <f>PPA_fec!W5</f>
        <v>394.60837042590759</v>
      </c>
      <c r="X53" s="241">
        <f>PPA_fec!X5</f>
        <v>358.89073027186657</v>
      </c>
      <c r="Y53" s="241">
        <f>PPA_fec!Y5</f>
        <v>309.49959760338919</v>
      </c>
      <c r="DA53" s="83"/>
    </row>
    <row r="54" spans="1:105" ht="12" customHeight="1" x14ac:dyDescent="0.25">
      <c r="A54" s="99" t="s">
        <v>61</v>
      </c>
      <c r="B54" s="282">
        <f>PPA_fec!B32</f>
        <v>208.47829555116289</v>
      </c>
      <c r="C54" s="282">
        <f>PPA_fec!C32</f>
        <v>224.26400502543169</v>
      </c>
      <c r="D54" s="282">
        <f>PPA_fec!D32</f>
        <v>262.93552293232852</v>
      </c>
      <c r="E54" s="282">
        <f>PPA_fec!E32</f>
        <v>166.97272752204941</v>
      </c>
      <c r="F54" s="282">
        <f>PPA_fec!F32</f>
        <v>176.51734971561049</v>
      </c>
      <c r="G54" s="282">
        <f>PPA_fec!G32</f>
        <v>263.32410201790702</v>
      </c>
      <c r="H54" s="282">
        <f>PPA_fec!H32</f>
        <v>264.98509565388957</v>
      </c>
      <c r="I54" s="282">
        <f>PPA_fec!I32</f>
        <v>273.05168597452041</v>
      </c>
      <c r="J54" s="282">
        <f>PPA_fec!J32</f>
        <v>255.1257733189251</v>
      </c>
      <c r="K54" s="282">
        <f>PPA_fec!K32</f>
        <v>221.1787072975132</v>
      </c>
      <c r="L54" s="282">
        <f>PPA_fec!L32</f>
        <v>218.22370146172051</v>
      </c>
      <c r="M54" s="282">
        <f>PPA_fec!M32</f>
        <v>219.21720639261289</v>
      </c>
      <c r="N54" s="282">
        <f>PPA_fec!N32</f>
        <v>232.92725812773119</v>
      </c>
      <c r="O54" s="282">
        <f>PPA_fec!O32</f>
        <v>255.69627736167479</v>
      </c>
      <c r="P54" s="282">
        <f>PPA_fec!P32</f>
        <v>287.0909275476028</v>
      </c>
      <c r="Q54" s="282">
        <f>PPA_fec!Q32</f>
        <v>310.94297954264903</v>
      </c>
      <c r="R54" s="282">
        <f>PPA_fec!R32</f>
        <v>307.25030241402141</v>
      </c>
      <c r="S54" s="282">
        <f>PPA_fec!S32</f>
        <v>300.33882236670939</v>
      </c>
      <c r="T54" s="282">
        <f>PPA_fec!T32</f>
        <v>319.55385575104521</v>
      </c>
      <c r="U54" s="282">
        <f>PPA_fec!U32</f>
        <v>302.47146862499562</v>
      </c>
      <c r="V54" s="282">
        <f>PPA_fec!V32</f>
        <v>301.76297438012449</v>
      </c>
      <c r="W54" s="282">
        <f>PPA_fec!W32</f>
        <v>320.74858864260051</v>
      </c>
      <c r="X54" s="282">
        <f>PPA_fec!X32</f>
        <v>328.80550988728407</v>
      </c>
      <c r="Y54" s="282">
        <f>PPA_fec!Y32</f>
        <v>300.85771008218921</v>
      </c>
      <c r="DA54" s="94"/>
    </row>
    <row r="55" spans="1:105" ht="12" customHeight="1" x14ac:dyDescent="0.25">
      <c r="A55" s="52" t="s">
        <v>62</v>
      </c>
      <c r="B55" s="242">
        <f>PPA_fec!B83</f>
        <v>32.932888763000904</v>
      </c>
      <c r="C55" s="242">
        <f>PPA_fec!C83</f>
        <v>36.277378408117251</v>
      </c>
      <c r="D55" s="242">
        <f>PPA_fec!D83</f>
        <v>42.453793033963052</v>
      </c>
      <c r="E55" s="242">
        <f>PPA_fec!E83</f>
        <v>27.43027497303196</v>
      </c>
      <c r="F55" s="242">
        <f>PPA_fec!F83</f>
        <v>29.070643801182161</v>
      </c>
      <c r="G55" s="242">
        <f>PPA_fec!G83</f>
        <v>42.78365745577532</v>
      </c>
      <c r="H55" s="242">
        <f>PPA_fec!H83</f>
        <v>42.764905393662467</v>
      </c>
      <c r="I55" s="242">
        <f>PPA_fec!I83</f>
        <v>44.908628479039891</v>
      </c>
      <c r="J55" s="242">
        <f>PPA_fec!J83</f>
        <v>41.533409070187112</v>
      </c>
      <c r="K55" s="242">
        <f>PPA_fec!K83</f>
        <v>40.294346838676447</v>
      </c>
      <c r="L55" s="242">
        <f>PPA_fec!L83</f>
        <v>40.036067959710437</v>
      </c>
      <c r="M55" s="242">
        <f>PPA_fec!M83</f>
        <v>39.49845573826002</v>
      </c>
      <c r="N55" s="242">
        <f>PPA_fec!N83</f>
        <v>39.881223479955253</v>
      </c>
      <c r="O55" s="242">
        <f>PPA_fec!O83</f>
        <v>38.999478714222803</v>
      </c>
      <c r="P55" s="242">
        <f>PPA_fec!P83</f>
        <v>40.950128976784171</v>
      </c>
      <c r="Q55" s="242">
        <f>PPA_fec!Q83</f>
        <v>30.756186108722648</v>
      </c>
      <c r="R55" s="242">
        <f>PPA_fec!R83</f>
        <v>31.58259291105378</v>
      </c>
      <c r="S55" s="242">
        <f>PPA_fec!S83</f>
        <v>33.111206649469757</v>
      </c>
      <c r="T55" s="242">
        <f>PPA_fec!T83</f>
        <v>38.17473965797268</v>
      </c>
      <c r="U55" s="242">
        <f>PPA_fec!U83</f>
        <v>37.205025317665047</v>
      </c>
      <c r="V55" s="242">
        <f>PPA_fec!V83</f>
        <v>35.00047769179325</v>
      </c>
      <c r="W55" s="242">
        <f>PPA_fec!W83</f>
        <v>36.591191363332371</v>
      </c>
      <c r="X55" s="242">
        <f>PPA_fec!X83</f>
        <v>29.464029807967901</v>
      </c>
      <c r="Y55" s="242">
        <f>PPA_fec!Y83</f>
        <v>26.150478738980819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573.14256774042747</v>
      </c>
      <c r="C57" s="203">
        <f t="shared" si="12"/>
        <v>626.7455442131037</v>
      </c>
      <c r="D57" s="203">
        <f t="shared" si="12"/>
        <v>585.4730374526855</v>
      </c>
      <c r="E57" s="203">
        <f t="shared" si="12"/>
        <v>452.06455785077696</v>
      </c>
      <c r="F57" s="203">
        <f t="shared" si="12"/>
        <v>282.55812246061657</v>
      </c>
      <c r="G57" s="203">
        <f t="shared" si="12"/>
        <v>598.70919282134241</v>
      </c>
      <c r="H57" s="203">
        <f t="shared" si="12"/>
        <v>539.26657688276316</v>
      </c>
      <c r="I57" s="203">
        <f t="shared" si="12"/>
        <v>574.2954017974389</v>
      </c>
      <c r="J57" s="203">
        <f t="shared" si="12"/>
        <v>521.85338294748692</v>
      </c>
      <c r="K57" s="203">
        <f t="shared" si="12"/>
        <v>543.08762220514996</v>
      </c>
      <c r="L57" s="203">
        <f t="shared" si="12"/>
        <v>520.13169308783733</v>
      </c>
      <c r="M57" s="203">
        <f t="shared" si="12"/>
        <v>470.66445325321297</v>
      </c>
      <c r="N57" s="203">
        <f t="shared" si="12"/>
        <v>472.76253503625969</v>
      </c>
      <c r="O57" s="203">
        <f t="shared" si="12"/>
        <v>424.18221487094172</v>
      </c>
      <c r="P57" s="203">
        <f t="shared" si="12"/>
        <v>389.90619490271445</v>
      </c>
      <c r="Q57" s="203">
        <f t="shared" si="12"/>
        <v>404.39678144961795</v>
      </c>
      <c r="R57" s="203">
        <f t="shared" si="12"/>
        <v>363.63262453127811</v>
      </c>
      <c r="S57" s="203">
        <f t="shared" si="12"/>
        <v>373.77807730205495</v>
      </c>
      <c r="T57" s="203">
        <f t="shared" si="12"/>
        <v>378.92756975745084</v>
      </c>
      <c r="U57" s="203">
        <f t="shared" si="12"/>
        <v>411.90027441705979</v>
      </c>
      <c r="V57" s="203">
        <f t="shared" si="12"/>
        <v>418.53778793863171</v>
      </c>
      <c r="W57" s="203">
        <f t="shared" si="12"/>
        <v>486.97384432493749</v>
      </c>
      <c r="X57" s="203">
        <f t="shared" si="12"/>
        <v>414.74375222660677</v>
      </c>
      <c r="Y57" s="203">
        <f t="shared" si="12"/>
        <v>349.92246895053358</v>
      </c>
      <c r="DA57" s="112"/>
    </row>
    <row r="58" spans="1:105" ht="12" customHeight="1" x14ac:dyDescent="0.25">
      <c r="A58" s="51" t="s">
        <v>54</v>
      </c>
      <c r="B58" s="241">
        <f>PPA_emi!B5</f>
        <v>274.17309547205252</v>
      </c>
      <c r="C58" s="241">
        <f>PPA_emi!C5</f>
        <v>305.71361346773278</v>
      </c>
      <c r="D58" s="241">
        <f>PPA_emi!D5</f>
        <v>288.53577619866252</v>
      </c>
      <c r="E58" s="241">
        <f>PPA_emi!E5</f>
        <v>226.00077176940769</v>
      </c>
      <c r="F58" s="241">
        <f>PPA_emi!F5</f>
        <v>135.43195795361569</v>
      </c>
      <c r="G58" s="241">
        <f>PPA_emi!G5</f>
        <v>296.24167168375573</v>
      </c>
      <c r="H58" s="241">
        <f>PPA_emi!H5</f>
        <v>264.56322814439631</v>
      </c>
      <c r="I58" s="241">
        <f>PPA_emi!I5</f>
        <v>287.60026438688772</v>
      </c>
      <c r="J58" s="241">
        <f>PPA_emi!J5</f>
        <v>257.75064537093039</v>
      </c>
      <c r="K58" s="241">
        <f>PPA_emi!K5</f>
        <v>295.53899848860772</v>
      </c>
      <c r="L58" s="241">
        <f>PPA_emi!L5</f>
        <v>283.88297725656747</v>
      </c>
      <c r="M58" s="241">
        <f>PPA_emi!M5</f>
        <v>252.26939327918569</v>
      </c>
      <c r="N58" s="241">
        <f>PPA_emi!N5</f>
        <v>243.5497986185832</v>
      </c>
      <c r="O58" s="241">
        <f>PPA_emi!O5</f>
        <v>196.64942532712789</v>
      </c>
      <c r="P58" s="241">
        <f>PPA_emi!P5</f>
        <v>167.0663923490429</v>
      </c>
      <c r="Q58" s="241">
        <f>PPA_emi!Q5</f>
        <v>164.6100747041267</v>
      </c>
      <c r="R58" s="241">
        <f>PPA_emi!R5</f>
        <v>143.9806145307063</v>
      </c>
      <c r="S58" s="241">
        <f>PPA_emi!S5</f>
        <v>153.4866710856582</v>
      </c>
      <c r="T58" s="241">
        <f>PPA_emi!T5</f>
        <v>136.2775355017358</v>
      </c>
      <c r="U58" s="241">
        <f>PPA_emi!U5</f>
        <v>193.0720389360709</v>
      </c>
      <c r="V58" s="241">
        <f>PPA_emi!V5</f>
        <v>206.27682882642159</v>
      </c>
      <c r="W58" s="241">
        <f>PPA_emi!W5</f>
        <v>241.31324208489971</v>
      </c>
      <c r="X58" s="241">
        <f>PPA_emi!X5</f>
        <v>192.68168206987579</v>
      </c>
      <c r="Y58" s="241">
        <f>PPA_emi!Y5</f>
        <v>157.16664967891961</v>
      </c>
      <c r="DA58" s="83"/>
    </row>
    <row r="59" spans="1:105" ht="12" customHeight="1" x14ac:dyDescent="0.25">
      <c r="A59" s="99" t="s">
        <v>61</v>
      </c>
      <c r="B59" s="282">
        <f>PPA_emi!B32</f>
        <v>286.61410148910608</v>
      </c>
      <c r="C59" s="282">
        <f>PPA_emi!C32</f>
        <v>309.87254859731979</v>
      </c>
      <c r="D59" s="282">
        <f>PPA_emi!D32</f>
        <v>279.29813161417081</v>
      </c>
      <c r="E59" s="282">
        <f>PPA_emi!E32</f>
        <v>213.84300639120559</v>
      </c>
      <c r="F59" s="282">
        <f>PPA_emi!F32</f>
        <v>142.80539039103641</v>
      </c>
      <c r="G59" s="282">
        <f>PPA_emi!G32</f>
        <v>283.56806618631839</v>
      </c>
      <c r="H59" s="282">
        <f>PPA_emi!H32</f>
        <v>256.9200493398526</v>
      </c>
      <c r="I59" s="282">
        <f>PPA_emi!I32</f>
        <v>266.03573927010899</v>
      </c>
      <c r="J59" s="282">
        <f>PPA_emi!J32</f>
        <v>245.41773118414329</v>
      </c>
      <c r="K59" s="282">
        <f>PPA_emi!K32</f>
        <v>228.0261770401668</v>
      </c>
      <c r="L59" s="282">
        <f>PPA_emi!L32</f>
        <v>214.3237110038406</v>
      </c>
      <c r="M59" s="282">
        <f>PPA_emi!M32</f>
        <v>195.86143391242371</v>
      </c>
      <c r="N59" s="282">
        <f>PPA_emi!N32</f>
        <v>208.0263896078591</v>
      </c>
      <c r="O59" s="282">
        <f>PPA_emi!O32</f>
        <v>205.2038789438879</v>
      </c>
      <c r="P59" s="282">
        <f>PPA_emi!P32</f>
        <v>203.71874865876049</v>
      </c>
      <c r="Q59" s="282">
        <f>PPA_emi!Q32</f>
        <v>226.00569264733119</v>
      </c>
      <c r="R59" s="282">
        <f>PPA_emi!R32</f>
        <v>207.9861979544155</v>
      </c>
      <c r="S59" s="282">
        <f>PPA_emi!S32</f>
        <v>208.11271975919789</v>
      </c>
      <c r="T59" s="282">
        <f>PPA_emi!T32</f>
        <v>229.75376028438541</v>
      </c>
      <c r="U59" s="282">
        <f>PPA_emi!U32</f>
        <v>203.00656242413001</v>
      </c>
      <c r="V59" s="282">
        <f>PPA_emi!V32</f>
        <v>198.00224532798379</v>
      </c>
      <c r="W59" s="282">
        <f>PPA_emi!W32</f>
        <v>229.22556961911479</v>
      </c>
      <c r="X59" s="282">
        <f>PPA_emi!X32</f>
        <v>213.02930952789529</v>
      </c>
      <c r="Y59" s="282">
        <f>PPA_emi!Y32</f>
        <v>185.6528756874504</v>
      </c>
      <c r="DA59" s="94"/>
    </row>
    <row r="60" spans="1:105" ht="12" customHeight="1" x14ac:dyDescent="0.25">
      <c r="A60" s="52" t="s">
        <v>62</v>
      </c>
      <c r="B60" s="242">
        <f>PPA_emi!B83</f>
        <v>12.355370779268879</v>
      </c>
      <c r="C60" s="242">
        <f>PPA_emi!C83</f>
        <v>11.159382148051151</v>
      </c>
      <c r="D60" s="242">
        <f>PPA_emi!D83</f>
        <v>17.63912963985219</v>
      </c>
      <c r="E60" s="242">
        <f>PPA_emi!E83</f>
        <v>12.22077969016369</v>
      </c>
      <c r="F60" s="242">
        <f>PPA_emi!F83</f>
        <v>4.3207741159644586</v>
      </c>
      <c r="G60" s="242">
        <f>PPA_emi!G83</f>
        <v>18.899454951268311</v>
      </c>
      <c r="H60" s="242">
        <f>PPA_emi!H83</f>
        <v>17.783299398514309</v>
      </c>
      <c r="I60" s="242">
        <f>PPA_emi!I83</f>
        <v>20.65939814044215</v>
      </c>
      <c r="J60" s="242">
        <f>PPA_emi!J83</f>
        <v>18.685006392413211</v>
      </c>
      <c r="K60" s="242">
        <f>PPA_emi!K83</f>
        <v>19.522446676375491</v>
      </c>
      <c r="L60" s="242">
        <f>PPA_emi!L83</f>
        <v>21.925004827429209</v>
      </c>
      <c r="M60" s="242">
        <f>PPA_emi!M83</f>
        <v>22.533626061603581</v>
      </c>
      <c r="N60" s="242">
        <f>PPA_emi!N83</f>
        <v>21.186346809817419</v>
      </c>
      <c r="O60" s="242">
        <f>PPA_emi!O83</f>
        <v>22.328910599925958</v>
      </c>
      <c r="P60" s="242">
        <f>PPA_emi!P83</f>
        <v>19.121053894911011</v>
      </c>
      <c r="Q60" s="242">
        <f>PPA_emi!Q83</f>
        <v>13.781014098160099</v>
      </c>
      <c r="R60" s="242">
        <f>PPA_emi!R83</f>
        <v>11.66581204615628</v>
      </c>
      <c r="S60" s="242">
        <f>PPA_emi!S83</f>
        <v>12.178686457198859</v>
      </c>
      <c r="T60" s="242">
        <f>PPA_emi!T83</f>
        <v>12.89627397132967</v>
      </c>
      <c r="U60" s="242">
        <f>PPA_emi!U83</f>
        <v>15.821673056858939</v>
      </c>
      <c r="V60" s="242">
        <f>PPA_emi!V83</f>
        <v>14.258713784226311</v>
      </c>
      <c r="W60" s="242">
        <f>PPA_emi!W83</f>
        <v>16.435032620922971</v>
      </c>
      <c r="X60" s="242">
        <f>PPA_emi!X83</f>
        <v>9.0327606288356677</v>
      </c>
      <c r="Y60" s="242">
        <f>PPA_emi!Y83</f>
        <v>7.1029435841635538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137.21764925182404</v>
      </c>
      <c r="C63" s="287">
        <f t="shared" si="13"/>
        <v>134.85881301453946</v>
      </c>
      <c r="D63" s="287">
        <f t="shared" si="13"/>
        <v>124.71487548607013</v>
      </c>
      <c r="E63" s="287">
        <f t="shared" si="13"/>
        <v>106.72122598378591</v>
      </c>
      <c r="F63" s="287">
        <f t="shared" si="13"/>
        <v>127.90791039349125</v>
      </c>
      <c r="G63" s="287">
        <f t="shared" si="13"/>
        <v>122.66417812429461</v>
      </c>
      <c r="H63" s="287">
        <f t="shared" si="13"/>
        <v>118.62211838432709</v>
      </c>
      <c r="I63" s="287">
        <f t="shared" si="13"/>
        <v>121.22754595180123</v>
      </c>
      <c r="J63" s="287">
        <f t="shared" si="13"/>
        <v>113.7975509819275</v>
      </c>
      <c r="K63" s="287">
        <f t="shared" si="13"/>
        <v>114.11309037028349</v>
      </c>
      <c r="L63" s="287">
        <f t="shared" si="13"/>
        <v>126.26030497985752</v>
      </c>
      <c r="M63" s="287">
        <f t="shared" si="13"/>
        <v>120.60451600978682</v>
      </c>
      <c r="N63" s="287">
        <f t="shared" si="13"/>
        <v>116.32029457342621</v>
      </c>
      <c r="O63" s="287">
        <f t="shared" si="13"/>
        <v>157.29106825601448</v>
      </c>
      <c r="P63" s="287">
        <f t="shared" si="13"/>
        <v>170.10472646185423</v>
      </c>
      <c r="Q63" s="287">
        <f t="shared" si="13"/>
        <v>186.43466430746753</v>
      </c>
      <c r="R63" s="287">
        <f t="shared" si="13"/>
        <v>184.23418857403578</v>
      </c>
      <c r="S63" s="287">
        <f t="shared" si="13"/>
        <v>178.26921063003431</v>
      </c>
      <c r="T63" s="287">
        <f t="shared" si="13"/>
        <v>197.58765430205736</v>
      </c>
      <c r="U63" s="287">
        <f t="shared" si="13"/>
        <v>179.1398498567018</v>
      </c>
      <c r="V63" s="287">
        <f t="shared" si="13"/>
        <v>180.51196412235205</v>
      </c>
      <c r="W63" s="287">
        <f t="shared" si="13"/>
        <v>161.47098268039849</v>
      </c>
      <c r="X63" s="287">
        <f t="shared" si="13"/>
        <v>155.55382952374003</v>
      </c>
      <c r="Y63" s="287">
        <f t="shared" si="13"/>
        <v>184.08589050483511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1108.4281321916469</v>
      </c>
      <c r="C64" s="288">
        <f t="shared" si="14"/>
        <v>1089.4575961966771</v>
      </c>
      <c r="D64" s="288">
        <f t="shared" si="14"/>
        <v>1005.6103528620797</v>
      </c>
      <c r="E64" s="288">
        <f t="shared" si="14"/>
        <v>863.3466389163035</v>
      </c>
      <c r="F64" s="288">
        <f t="shared" si="14"/>
        <v>1034.3203801522659</v>
      </c>
      <c r="G64" s="288">
        <f t="shared" si="14"/>
        <v>992.73123859545706</v>
      </c>
      <c r="H64" s="288">
        <f t="shared" si="14"/>
        <v>965.4518612824387</v>
      </c>
      <c r="I64" s="288">
        <f t="shared" si="14"/>
        <v>982.87758422509773</v>
      </c>
      <c r="J64" s="288">
        <f t="shared" si="14"/>
        <v>924.17775041009565</v>
      </c>
      <c r="K64" s="288">
        <f t="shared" si="14"/>
        <v>989.01816416471377</v>
      </c>
      <c r="L64" s="288">
        <f t="shared" si="14"/>
        <v>1107.0352487993359</v>
      </c>
      <c r="M64" s="288">
        <f t="shared" si="14"/>
        <v>1044.2200990457786</v>
      </c>
      <c r="N64" s="288">
        <f t="shared" si="14"/>
        <v>998.92473201532619</v>
      </c>
      <c r="O64" s="288">
        <f t="shared" si="14"/>
        <v>1276.0299062422575</v>
      </c>
      <c r="P64" s="288">
        <f t="shared" si="14"/>
        <v>1322.16074227631</v>
      </c>
      <c r="Q64" s="288">
        <f t="shared" si="14"/>
        <v>1409.0043022658592</v>
      </c>
      <c r="R64" s="288">
        <f t="shared" si="14"/>
        <v>1377.2467805678341</v>
      </c>
      <c r="S64" s="288">
        <f t="shared" si="14"/>
        <v>1296.6106593414768</v>
      </c>
      <c r="T64" s="288">
        <f t="shared" si="14"/>
        <v>1372.3054246132508</v>
      </c>
      <c r="U64" s="288">
        <f t="shared" si="14"/>
        <v>1381.0788471179899</v>
      </c>
      <c r="V64" s="288">
        <f t="shared" si="14"/>
        <v>1442.4626131827745</v>
      </c>
      <c r="W64" s="288">
        <f t="shared" si="14"/>
        <v>1273.2193079388358</v>
      </c>
      <c r="X64" s="288">
        <f t="shared" si="14"/>
        <v>1225.2766198679669</v>
      </c>
      <c r="Y64" s="288">
        <f t="shared" si="14"/>
        <v>1424.200215378926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5194.3501387258484</v>
      </c>
      <c r="C65" s="289">
        <f t="shared" si="15"/>
        <v>4704.4499857066903</v>
      </c>
      <c r="D65" s="289">
        <f t="shared" si="15"/>
        <v>5783.4769651192601</v>
      </c>
      <c r="E65" s="289">
        <f t="shared" si="15"/>
        <v>5221.4685553084291</v>
      </c>
      <c r="F65" s="289">
        <f t="shared" si="15"/>
        <v>5863.6932351493706</v>
      </c>
      <c r="G65" s="289">
        <f t="shared" si="15"/>
        <v>5752.8825911965532</v>
      </c>
      <c r="H65" s="289">
        <f t="shared" si="15"/>
        <v>5697.2594537733739</v>
      </c>
      <c r="I65" s="289">
        <f t="shared" si="15"/>
        <v>6034.519290083741</v>
      </c>
      <c r="J65" s="289">
        <f t="shared" si="15"/>
        <v>6770.9091398990777</v>
      </c>
      <c r="K65" s="289">
        <f t="shared" si="15"/>
        <v>6157.7400944283891</v>
      </c>
      <c r="L65" s="289">
        <f t="shared" si="15"/>
        <v>5866.0824657510029</v>
      </c>
      <c r="M65" s="289">
        <f t="shared" si="15"/>
        <v>5583.595252806198</v>
      </c>
      <c r="N65" s="289">
        <f t="shared" si="15"/>
        <v>4038.5771112751127</v>
      </c>
      <c r="O65" s="289">
        <f t="shared" si="15"/>
        <v>4230.5013776087517</v>
      </c>
      <c r="P65" s="289">
        <f t="shared" si="15"/>
        <v>4182.1729357449622</v>
      </c>
      <c r="Q65" s="289">
        <f t="shared" si="15"/>
        <v>5067.7276064520538</v>
      </c>
      <c r="R65" s="289">
        <f t="shared" si="15"/>
        <v>4892.6665231599063</v>
      </c>
      <c r="S65" s="289">
        <f t="shared" si="15"/>
        <v>4655.8478130359717</v>
      </c>
      <c r="T65" s="289">
        <f t="shared" si="15"/>
        <v>4308.5607340329971</v>
      </c>
      <c r="U65" s="289">
        <f t="shared" si="15"/>
        <v>4133.9623185491937</v>
      </c>
      <c r="V65" s="289">
        <f t="shared" si="15"/>
        <v>2962.3514118832759</v>
      </c>
      <c r="W65" s="289">
        <f t="shared" si="15"/>
        <v>2843.6636617547424</v>
      </c>
      <c r="X65" s="289">
        <f t="shared" si="15"/>
        <v>2769.1424558010763</v>
      </c>
      <c r="Y65" s="289">
        <f t="shared" si="15"/>
        <v>3135.6207994340302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0.38242246350404363</v>
      </c>
      <c r="C67" s="252">
        <f t="shared" si="16"/>
        <v>0.40018770659291447</v>
      </c>
      <c r="D67" s="252">
        <f t="shared" si="16"/>
        <v>0.45561638196925697</v>
      </c>
      <c r="E67" s="252">
        <f t="shared" si="16"/>
        <v>0.29188349969802407</v>
      </c>
      <c r="F67" s="252">
        <f t="shared" si="16"/>
        <v>0.30402411654792488</v>
      </c>
      <c r="G67" s="252">
        <f t="shared" si="16"/>
        <v>0.43025536065323611</v>
      </c>
      <c r="H67" s="252">
        <f t="shared" si="16"/>
        <v>0.42265600623492078</v>
      </c>
      <c r="I67" s="252">
        <f t="shared" si="16"/>
        <v>0.44028837302935553</v>
      </c>
      <c r="J67" s="252">
        <f t="shared" si="16"/>
        <v>0.45131520595690361</v>
      </c>
      <c r="K67" s="252">
        <f t="shared" si="16"/>
        <v>0.45584580835099409</v>
      </c>
      <c r="L67" s="252">
        <f t="shared" si="16"/>
        <v>0.46151191494153693</v>
      </c>
      <c r="M67" s="252">
        <f t="shared" si="16"/>
        <v>0.46174704360837071</v>
      </c>
      <c r="N67" s="252">
        <f t="shared" si="16"/>
        <v>0.45651145624919942</v>
      </c>
      <c r="O67" s="252">
        <f t="shared" si="16"/>
        <v>0.61329682467796309</v>
      </c>
      <c r="P67" s="252">
        <f t="shared" si="16"/>
        <v>0.61738713247070232</v>
      </c>
      <c r="Q67" s="252">
        <f t="shared" si="16"/>
        <v>0.615296089931331</v>
      </c>
      <c r="R67" s="252">
        <f t="shared" si="16"/>
        <v>0.56958042118027341</v>
      </c>
      <c r="S67" s="252">
        <f t="shared" si="16"/>
        <v>0.58062513771383117</v>
      </c>
      <c r="T67" s="252">
        <f t="shared" si="16"/>
        <v>0.66348215869865601</v>
      </c>
      <c r="U67" s="252">
        <f t="shared" si="16"/>
        <v>0.60551686194614984</v>
      </c>
      <c r="V67" s="252">
        <f t="shared" si="16"/>
        <v>0.62473771643462472</v>
      </c>
      <c r="W67" s="252">
        <f t="shared" si="16"/>
        <v>0.64268464238747169</v>
      </c>
      <c r="X67" s="252">
        <f t="shared" si="16"/>
        <v>0.56340773983024584</v>
      </c>
      <c r="Y67" s="252">
        <f t="shared" si="16"/>
        <v>0.61776366787103631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0.25930136262582448</v>
      </c>
      <c r="C68" s="291">
        <f t="shared" si="17"/>
        <v>0.25956482063128666</v>
      </c>
      <c r="D68" s="291">
        <f t="shared" si="17"/>
        <v>0.30222473900267649</v>
      </c>
      <c r="E68" s="291">
        <f t="shared" si="17"/>
        <v>0.1814920951326624</v>
      </c>
      <c r="F68" s="291">
        <f t="shared" si="17"/>
        <v>0.18899073845354442</v>
      </c>
      <c r="G68" s="291">
        <f t="shared" si="17"/>
        <v>0.27174829929608568</v>
      </c>
      <c r="H68" s="291">
        <f t="shared" si="17"/>
        <v>0.25430431444711094</v>
      </c>
      <c r="I68" s="291">
        <f t="shared" si="17"/>
        <v>0.26691269401223894</v>
      </c>
      <c r="J68" s="291">
        <f t="shared" si="17"/>
        <v>0.27374010012760203</v>
      </c>
      <c r="K68" s="291">
        <f t="shared" si="17"/>
        <v>0.27482785235591051</v>
      </c>
      <c r="L68" s="291">
        <f t="shared" si="17"/>
        <v>0.28377594468364176</v>
      </c>
      <c r="M68" s="291">
        <f t="shared" si="17"/>
        <v>0.28278793394299906</v>
      </c>
      <c r="N68" s="291">
        <f t="shared" si="17"/>
        <v>0.29824232794843941</v>
      </c>
      <c r="O68" s="291">
        <f t="shared" si="17"/>
        <v>0.4185566825367078</v>
      </c>
      <c r="P68" s="291">
        <f t="shared" si="17"/>
        <v>0.41843889746043256</v>
      </c>
      <c r="Q68" s="291">
        <f t="shared" si="17"/>
        <v>0.42001158896510832</v>
      </c>
      <c r="R68" s="291">
        <f t="shared" si="17"/>
        <v>0.38667292022907301</v>
      </c>
      <c r="S68" s="291">
        <f t="shared" si="17"/>
        <v>0.3306203392374692</v>
      </c>
      <c r="T68" s="291">
        <f t="shared" si="17"/>
        <v>0.37888317159038337</v>
      </c>
      <c r="U68" s="291">
        <f t="shared" si="17"/>
        <v>0.34289152113657512</v>
      </c>
      <c r="V68" s="291">
        <f t="shared" si="17"/>
        <v>0.36400841300376896</v>
      </c>
      <c r="W68" s="291">
        <f t="shared" si="17"/>
        <v>0.35599177429811379</v>
      </c>
      <c r="X68" s="291">
        <f t="shared" si="17"/>
        <v>0.35053892312077195</v>
      </c>
      <c r="Y68" s="291">
        <f t="shared" si="17"/>
        <v>0.38374707918646583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0.28948641521953178</v>
      </c>
      <c r="C69" s="253">
        <f t="shared" si="18"/>
        <v>0.29684332030759208</v>
      </c>
      <c r="D69" s="253">
        <f t="shared" si="18"/>
        <v>0.3420789090946984</v>
      </c>
      <c r="E69" s="253">
        <f t="shared" si="18"/>
        <v>0.212118528484985</v>
      </c>
      <c r="F69" s="253">
        <f t="shared" si="18"/>
        <v>0.2210253030101888</v>
      </c>
      <c r="G69" s="253">
        <f t="shared" si="18"/>
        <v>0.31470750741762771</v>
      </c>
      <c r="H69" s="253">
        <f t="shared" si="18"/>
        <v>0.27153689173561163</v>
      </c>
      <c r="I69" s="253">
        <f t="shared" si="18"/>
        <v>0.26014735176124693</v>
      </c>
      <c r="J69" s="253">
        <f t="shared" si="18"/>
        <v>0.26613091019751817</v>
      </c>
      <c r="K69" s="253">
        <f t="shared" si="18"/>
        <v>0.27452662864673566</v>
      </c>
      <c r="L69" s="253">
        <f t="shared" si="18"/>
        <v>0.23847019055644628</v>
      </c>
      <c r="M69" s="253">
        <f t="shared" si="18"/>
        <v>0.24473279874842196</v>
      </c>
      <c r="N69" s="253">
        <f t="shared" si="18"/>
        <v>0.2079973106664334</v>
      </c>
      <c r="O69" s="253">
        <f t="shared" si="18"/>
        <v>0.21932409062267963</v>
      </c>
      <c r="P69" s="253">
        <f t="shared" si="18"/>
        <v>0.21712687686523963</v>
      </c>
      <c r="Q69" s="253">
        <f t="shared" si="18"/>
        <v>0.18775965719496335</v>
      </c>
      <c r="R69" s="253">
        <f t="shared" si="18"/>
        <v>0.18232768813963968</v>
      </c>
      <c r="S69" s="253">
        <f t="shared" si="18"/>
        <v>0.18547391578145322</v>
      </c>
      <c r="T69" s="253">
        <f t="shared" si="18"/>
        <v>0.19220471594780203</v>
      </c>
      <c r="U69" s="253">
        <f t="shared" si="18"/>
        <v>0.18554734218220614</v>
      </c>
      <c r="V69" s="253">
        <f t="shared" si="18"/>
        <v>0.14016321592069073</v>
      </c>
      <c r="W69" s="253">
        <f t="shared" si="18"/>
        <v>0.13027766902036522</v>
      </c>
      <c r="X69" s="253">
        <f t="shared" si="18"/>
        <v>0.10090615307009693</v>
      </c>
      <c r="Y69" s="253">
        <f t="shared" si="18"/>
        <v>0.10976972563467959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0.16084292073162199</v>
      </c>
      <c r="C71" s="252">
        <f>IF(PPA_ued!C$5=0,"",PPA_ued!C$5/C$10)</f>
        <v>0.16859639834359269</v>
      </c>
      <c r="D71" s="252">
        <f>IF(PPA_ued!D$5=0,"",PPA_ued!D$5/D$10)</f>
        <v>0.19010981329718776</v>
      </c>
      <c r="E71" s="252">
        <f>IF(PPA_ued!E$5=0,"",PPA_ued!E$5/E$10)</f>
        <v>0.12411046990996939</v>
      </c>
      <c r="F71" s="252">
        <f>IF(PPA_ued!F$5=0,"",PPA_ued!F$5/F$10)</f>
        <v>0.12962868586615936</v>
      </c>
      <c r="G71" s="252">
        <f>IF(PPA_ued!G$5=0,"",PPA_ued!G$5/G$10)</f>
        <v>0.18180951036764967</v>
      </c>
      <c r="H71" s="252">
        <f>IF(PPA_ued!H$5=0,"",PPA_ued!H$5/H$10)</f>
        <v>0.17832031259237072</v>
      </c>
      <c r="I71" s="252">
        <f>IF(PPA_ued!I$5=0,"",PPA_ued!I$5/I$10)</f>
        <v>0.18509815018776946</v>
      </c>
      <c r="J71" s="252">
        <f>IF(PPA_ued!J$5=0,"",PPA_ued!J$5/J$10)</f>
        <v>0.19072408387089168</v>
      </c>
      <c r="K71" s="252">
        <f>IF(PPA_ued!K$5=0,"",PPA_ued!K$5/K$10)</f>
        <v>0.19106903916287218</v>
      </c>
      <c r="L71" s="252">
        <f>IF(PPA_ued!L$5=0,"",PPA_ued!L$5/L$10)</f>
        <v>0.19370134006359735</v>
      </c>
      <c r="M71" s="252">
        <f>IF(PPA_ued!M$5=0,"",PPA_ued!M$5/M$10)</f>
        <v>0.19453736084476209</v>
      </c>
      <c r="N71" s="252">
        <f>IF(PPA_ued!N$5=0,"",PPA_ued!N$5/N$10)</f>
        <v>0.19514077878298111</v>
      </c>
      <c r="O71" s="252">
        <f>IF(PPA_ued!O$5=0,"",PPA_ued!O$5/O$10)</f>
        <v>0.26122615412403638</v>
      </c>
      <c r="P71" s="252">
        <f>IF(PPA_ued!P$5=0,"",PPA_ued!P$5/P$10)</f>
        <v>0.26411514594978386</v>
      </c>
      <c r="Q71" s="252">
        <f>IF(PPA_ued!Q$5=0,"",PPA_ued!Q$5/Q$10)</f>
        <v>0.26429964769920683</v>
      </c>
      <c r="R71" s="252">
        <f>IF(PPA_ued!R$5=0,"",PPA_ued!R$5/R$10)</f>
        <v>0.24425734916468986</v>
      </c>
      <c r="S71" s="252">
        <f>IF(PPA_ued!S$5=0,"",PPA_ued!S$5/S$10)</f>
        <v>0.24997010389758245</v>
      </c>
      <c r="T71" s="252">
        <f>IF(PPA_ued!T$5=0,"",PPA_ued!T$5/T$10)</f>
        <v>0.28576553719128089</v>
      </c>
      <c r="U71" s="252">
        <f>IF(PPA_ued!U$5=0,"",PPA_ued!U$5/U$10)</f>
        <v>0.25947206788107746</v>
      </c>
      <c r="V71" s="252">
        <f>IF(PPA_ued!V$5=0,"",PPA_ued!V$5/V$10)</f>
        <v>0.2674519134973144</v>
      </c>
      <c r="W71" s="252">
        <f>IF(PPA_ued!W$5=0,"",PPA_ued!W$5/W$10)</f>
        <v>0.27636866884577982</v>
      </c>
      <c r="X71" s="252">
        <f>IF(PPA_ued!X$5=0,"",PPA_ued!X$5/X$10)</f>
        <v>0.25758210287186911</v>
      </c>
      <c r="Y71" s="252">
        <f>IF(PPA_ued!Y$5=0,"",PPA_ued!Y$5/Y$10)</f>
        <v>0.28261212988807366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0.16021334189196904</v>
      </c>
      <c r="C72" s="291">
        <f>IF(PPA_ued!C$32=0,"",PPA_ued!C$32/C$11)</f>
        <v>0.16098466594214503</v>
      </c>
      <c r="D72" s="291">
        <f>IF(PPA_ued!D$32=0,"",PPA_ued!D$32/D$11)</f>
        <v>0.18532922053871209</v>
      </c>
      <c r="E72" s="291">
        <f>IF(PPA_ued!E$32=0,"",PPA_ued!E$32/E$11)</f>
        <v>0.11451403653655533</v>
      </c>
      <c r="F72" s="291">
        <f>IF(PPA_ued!F$32=0,"",PPA_ued!F$32/F$11)</f>
        <v>0.11895554888390941</v>
      </c>
      <c r="G72" s="291">
        <f>IF(PPA_ued!G$32=0,"",PPA_ued!G$32/G$11)</f>
        <v>0.16811464361461476</v>
      </c>
      <c r="H72" s="291">
        <f>IF(PPA_ued!H$32=0,"",PPA_ued!H$32/H$11)</f>
        <v>0.15910123984992311</v>
      </c>
      <c r="I72" s="291">
        <f>IF(PPA_ued!I$32=0,"",PPA_ued!I$32/I$11)</f>
        <v>0.16647134171140274</v>
      </c>
      <c r="J72" s="291">
        <f>IF(PPA_ued!J$32=0,"",PPA_ued!J$32/J$11)</f>
        <v>0.1716550729448689</v>
      </c>
      <c r="K72" s="291">
        <f>IF(PPA_ued!K$32=0,"",PPA_ued!K$32/K$11)</f>
        <v>0.17093193652350094</v>
      </c>
      <c r="L72" s="291">
        <f>IF(PPA_ued!L$32=0,"",PPA_ued!L$32/L$11)</f>
        <v>0.17693142003957402</v>
      </c>
      <c r="M72" s="291">
        <f>IF(PPA_ued!M$32=0,"",PPA_ued!M$32/M$11)</f>
        <v>0.17709848442537421</v>
      </c>
      <c r="N72" s="291">
        <f>IF(PPA_ued!N$32=0,"",PPA_ued!N$32/N$11)</f>
        <v>0.18652941994451125</v>
      </c>
      <c r="O72" s="291">
        <f>IF(PPA_ued!O$32=0,"",PPA_ued!O$32/O$11)</f>
        <v>0.26094238324151403</v>
      </c>
      <c r="P72" s="291">
        <f>IF(PPA_ued!P$32=0,"",PPA_ued!P$32/P$11)</f>
        <v>0.26166549842678954</v>
      </c>
      <c r="Q72" s="291">
        <f>IF(PPA_ued!Q$32=0,"",PPA_ued!Q$32/Q$11)</f>
        <v>0.26369262089346607</v>
      </c>
      <c r="R72" s="291">
        <f>IF(PPA_ued!R$32=0,"",PPA_ued!R$32/R$11)</f>
        <v>0.24197719957073746</v>
      </c>
      <c r="S72" s="291">
        <f>IF(PPA_ued!S$32=0,"",PPA_ued!S$32/S$11)</f>
        <v>0.21534069983196499</v>
      </c>
      <c r="T72" s="291">
        <f>IF(PPA_ued!T$32=0,"",PPA_ued!T$32/T$11)</f>
        <v>0.25367097368265673</v>
      </c>
      <c r="U72" s="291">
        <f>IF(PPA_ued!U$32=0,"",PPA_ued!U$32/U$11)</f>
        <v>0.22941747785831113</v>
      </c>
      <c r="V72" s="291">
        <f>IF(PPA_ued!V$32=0,"",PPA_ued!V$32/V$11)</f>
        <v>0.24328393840845114</v>
      </c>
      <c r="W72" s="291">
        <f>IF(PPA_ued!W$32=0,"",PPA_ued!W$32/W$11)</f>
        <v>0.24446846004164041</v>
      </c>
      <c r="X72" s="291">
        <f>IF(PPA_ued!X$32=0,"",PPA_ued!X$32/X$11)</f>
        <v>0.24458006893237708</v>
      </c>
      <c r="Y72" s="291">
        <f>IF(PPA_ued!Y$32=0,"",PPA_ued!Y$32/Y$11)</f>
        <v>0.26806883223481032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0.169131808947284</v>
      </c>
      <c r="C73" s="253">
        <f>IF(PPA_ued!C$83=0,"",PPA_ued!C$83/C$12)</f>
        <v>0.17429265066627606</v>
      </c>
      <c r="D73" s="253">
        <f>IF(PPA_ued!D$83=0,"",PPA_ued!D$83/D$12)</f>
        <v>0.20095087881084481</v>
      </c>
      <c r="E73" s="253">
        <f>IF(PPA_ued!E$83=0,"",PPA_ued!E$83/E$12)</f>
        <v>0.12436399976237809</v>
      </c>
      <c r="F73" s="253">
        <f>IF(PPA_ued!F$83=0,"",PPA_ued!F$83/F$12)</f>
        <v>0.1319556081009593</v>
      </c>
      <c r="G73" s="253">
        <f>IF(PPA_ued!G$83=0,"",PPA_ued!G$83/G$12)</f>
        <v>0.18676031840017446</v>
      </c>
      <c r="H73" s="253">
        <f>IF(PPA_ued!H$83=0,"",PPA_ued!H$83/H$12)</f>
        <v>0.16407150606621862</v>
      </c>
      <c r="I73" s="253">
        <f>IF(PPA_ued!I$83=0,"",PPA_ued!I$83/I$12)</f>
        <v>0.15776567802843877</v>
      </c>
      <c r="J73" s="253">
        <f>IF(PPA_ued!J$83=0,"",PPA_ued!J$83/J$12)</f>
        <v>0.16135067412243023</v>
      </c>
      <c r="K73" s="253">
        <f>IF(PPA_ued!K$83=0,"",PPA_ued!K$83/K$12)</f>
        <v>0.16648596350895969</v>
      </c>
      <c r="L73" s="253">
        <f>IF(PPA_ued!L$83=0,"",PPA_ued!L$83/L$12)</f>
        <v>0.14573514501843463</v>
      </c>
      <c r="M73" s="253">
        <f>IF(PPA_ued!M$83=0,"",PPA_ued!M$83/M$12)</f>
        <v>0.14959683913977728</v>
      </c>
      <c r="N73" s="253">
        <f>IF(PPA_ued!N$83=0,"",PPA_ued!N$83/N$12)</f>
        <v>0.13018103807408177</v>
      </c>
      <c r="O73" s="253">
        <f>IF(PPA_ued!O$83=0,"",PPA_ued!O$83/O$12)</f>
        <v>0.13797333571162707</v>
      </c>
      <c r="P73" s="253">
        <f>IF(PPA_ued!P$83=0,"",PPA_ued!P$83/P$12)</f>
        <v>0.13812888800326278</v>
      </c>
      <c r="Q73" s="253">
        <f>IF(PPA_ued!Q$83=0,"",PPA_ued!Q$83/Q$12)</f>
        <v>0.11957573878301202</v>
      </c>
      <c r="R73" s="253">
        <f>IF(PPA_ued!R$83=0,"",PPA_ued!R$83/R$12)</f>
        <v>0.11653925293506248</v>
      </c>
      <c r="S73" s="253">
        <f>IF(PPA_ued!S$83=0,"",PPA_ued!S$83/S$12)</f>
        <v>0.11855798023074064</v>
      </c>
      <c r="T73" s="253">
        <f>IF(PPA_ued!T$83=0,"",PPA_ued!T$83/T$12)</f>
        <v>0.12584023557684415</v>
      </c>
      <c r="U73" s="253">
        <f>IF(PPA_ued!U$83=0,"",PPA_ued!U$83/U$12)</f>
        <v>0.12286026366400615</v>
      </c>
      <c r="V73" s="253">
        <f>IF(PPA_ued!V$83=0,"",PPA_ued!V$83/V$12)</f>
        <v>9.5432475515575502E-2</v>
      </c>
      <c r="W73" s="253">
        <f>IF(PPA_ued!W$83=0,"",PPA_ued!W$83/W$12)</f>
        <v>9.0101808824085181E-2</v>
      </c>
      <c r="X73" s="253">
        <f>IF(PPA_ued!X$83=0,"",PPA_ued!X$83/X$12)</f>
        <v>7.1489630448478655E-2</v>
      </c>
      <c r="Y73" s="253">
        <f>IF(PPA_ued!Y$83=0,"",PPA_ued!Y$83/Y$12)</f>
        <v>7.8909350208570275E-2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1.1817024268010607</v>
      </c>
      <c r="C74" s="254">
        <f t="shared" si="19"/>
        <v>1.1730881547893426</v>
      </c>
      <c r="D74" s="254">
        <f t="shared" si="19"/>
        <v>0.93640924067920495</v>
      </c>
      <c r="E74" s="254">
        <f t="shared" si="19"/>
        <v>1.1190399412840171</v>
      </c>
      <c r="F74" s="254">
        <f t="shared" si="19"/>
        <v>0.659976445562794</v>
      </c>
      <c r="G74" s="254">
        <f t="shared" si="19"/>
        <v>0.95019624032918415</v>
      </c>
      <c r="H74" s="254">
        <f t="shared" si="19"/>
        <v>0.85623165175036209</v>
      </c>
      <c r="I74" s="254">
        <f t="shared" si="19"/>
        <v>0.86832206460218142</v>
      </c>
      <c r="J74" s="254">
        <f t="shared" si="19"/>
        <v>0.85315160714614446</v>
      </c>
      <c r="K74" s="254">
        <f t="shared" si="19"/>
        <v>0.91516852232635126</v>
      </c>
      <c r="L74" s="254">
        <f t="shared" si="19"/>
        <v>0.88213933765770514</v>
      </c>
      <c r="M74" s="254">
        <f t="shared" si="19"/>
        <v>0.80910814447012924</v>
      </c>
      <c r="N74" s="254">
        <f t="shared" si="19"/>
        <v>0.80491471908345458</v>
      </c>
      <c r="O74" s="254">
        <f t="shared" si="19"/>
        <v>0.738531362813585</v>
      </c>
      <c r="P74" s="254">
        <f t="shared" si="19"/>
        <v>0.64651730075492198</v>
      </c>
      <c r="Q74" s="254">
        <f t="shared" si="19"/>
        <v>0.66349539300821314</v>
      </c>
      <c r="R74" s="254">
        <f t="shared" si="19"/>
        <v>0.61187770178023937</v>
      </c>
      <c r="S74" s="254">
        <f t="shared" si="19"/>
        <v>0.62224937407716041</v>
      </c>
      <c r="T74" s="254">
        <f t="shared" si="19"/>
        <v>0.64355231728833828</v>
      </c>
      <c r="U74" s="254">
        <f t="shared" si="19"/>
        <v>0.60853615523637494</v>
      </c>
      <c r="V74" s="254">
        <f t="shared" si="19"/>
        <v>0.59336871454090556</v>
      </c>
      <c r="W74" s="254">
        <f t="shared" si="19"/>
        <v>0.64761625392026101</v>
      </c>
      <c r="X74" s="254">
        <f t="shared" si="19"/>
        <v>0.57831389940999178</v>
      </c>
      <c r="Y74" s="254">
        <f t="shared" si="19"/>
        <v>0.54975363446242365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1.1254909525327261</v>
      </c>
      <c r="C75" s="255">
        <f t="shared" si="20"/>
        <v>1.1168502178570432</v>
      </c>
      <c r="D75" s="255">
        <f t="shared" si="20"/>
        <v>0.90211774747456908</v>
      </c>
      <c r="E75" s="255">
        <f t="shared" si="20"/>
        <v>1.078390201608429</v>
      </c>
      <c r="F75" s="255">
        <f t="shared" si="20"/>
        <v>0.60855809105868142</v>
      </c>
      <c r="G75" s="255">
        <f t="shared" si="20"/>
        <v>0.91437613709792787</v>
      </c>
      <c r="H75" s="255">
        <f t="shared" si="20"/>
        <v>0.82146197460366666</v>
      </c>
      <c r="I75" s="255">
        <f t="shared" si="20"/>
        <v>0.83744725107904083</v>
      </c>
      <c r="J75" s="255">
        <f t="shared" si="20"/>
        <v>0.81820922650157879</v>
      </c>
      <c r="K75" s="255">
        <f t="shared" si="20"/>
        <v>0.89029560460525248</v>
      </c>
      <c r="L75" s="255">
        <f t="shared" si="20"/>
        <v>0.85670635657417737</v>
      </c>
      <c r="M75" s="255">
        <f t="shared" si="20"/>
        <v>0.78103900021299388</v>
      </c>
      <c r="N75" s="255">
        <f t="shared" si="20"/>
        <v>0.77431357312971127</v>
      </c>
      <c r="O75" s="255">
        <f t="shared" si="20"/>
        <v>0.70316480112043367</v>
      </c>
      <c r="P75" s="255">
        <f t="shared" si="20"/>
        <v>0.6074126221810825</v>
      </c>
      <c r="Q75" s="255">
        <f t="shared" si="20"/>
        <v>0.6146861581167824</v>
      </c>
      <c r="R75" s="255">
        <f t="shared" si="20"/>
        <v>0.56362016543951876</v>
      </c>
      <c r="S75" s="255">
        <f t="shared" si="20"/>
        <v>0.57434335329399921</v>
      </c>
      <c r="T75" s="255">
        <f t="shared" si="20"/>
        <v>0.5897480128606214</v>
      </c>
      <c r="U75" s="255">
        <f t="shared" si="20"/>
        <v>0.57258414676494784</v>
      </c>
      <c r="V75" s="255">
        <f t="shared" si="20"/>
        <v>0.55962964068967314</v>
      </c>
      <c r="W75" s="255">
        <f t="shared" si="20"/>
        <v>0.6115259081413964</v>
      </c>
      <c r="X75" s="255">
        <f t="shared" si="20"/>
        <v>0.53688118922412886</v>
      </c>
      <c r="Y75" s="255">
        <f t="shared" si="20"/>
        <v>0.50780889828594256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1.374791081879158</v>
      </c>
      <c r="C76" s="293">
        <f t="shared" si="21"/>
        <v>1.3817310921660391</v>
      </c>
      <c r="D76" s="293">
        <f t="shared" si="21"/>
        <v>1.0622304985623929</v>
      </c>
      <c r="E76" s="293">
        <f t="shared" si="21"/>
        <v>1.2807061941475848</v>
      </c>
      <c r="F76" s="293">
        <f t="shared" si="21"/>
        <v>0.8090161710512429</v>
      </c>
      <c r="G76" s="293">
        <f t="shared" si="21"/>
        <v>1.076878508322169</v>
      </c>
      <c r="H76" s="293">
        <f t="shared" si="21"/>
        <v>0.96956415116806738</v>
      </c>
      <c r="I76" s="293">
        <f t="shared" si="21"/>
        <v>0.97430542617097737</v>
      </c>
      <c r="J76" s="293">
        <f t="shared" si="21"/>
        <v>0.96194801486149317</v>
      </c>
      <c r="K76" s="293">
        <f t="shared" si="21"/>
        <v>1.030958991606018</v>
      </c>
      <c r="L76" s="293">
        <f t="shared" si="21"/>
        <v>0.98212847444270845</v>
      </c>
      <c r="M76" s="293">
        <f t="shared" si="21"/>
        <v>0.89345830619536526</v>
      </c>
      <c r="N76" s="293">
        <f t="shared" si="21"/>
        <v>0.89309594454498276</v>
      </c>
      <c r="O76" s="293">
        <f t="shared" si="21"/>
        <v>0.80252978675021192</v>
      </c>
      <c r="P76" s="293">
        <f t="shared" si="21"/>
        <v>0.70959660898717081</v>
      </c>
      <c r="Q76" s="293">
        <f t="shared" si="21"/>
        <v>0.72683967002487726</v>
      </c>
      <c r="R76" s="293">
        <f t="shared" si="21"/>
        <v>0.67692756140611698</v>
      </c>
      <c r="S76" s="293">
        <f t="shared" si="21"/>
        <v>0.69292646924311119</v>
      </c>
      <c r="T76" s="293">
        <f t="shared" si="21"/>
        <v>0.71898290741758297</v>
      </c>
      <c r="U76" s="293">
        <f t="shared" si="21"/>
        <v>0.67115937693884675</v>
      </c>
      <c r="V76" s="293">
        <f t="shared" si="21"/>
        <v>0.65615155648142742</v>
      </c>
      <c r="W76" s="293">
        <f t="shared" si="21"/>
        <v>0.7146580771849731</v>
      </c>
      <c r="X76" s="293">
        <f t="shared" si="21"/>
        <v>0.64788850284450117</v>
      </c>
      <c r="Y76" s="293">
        <f t="shared" si="21"/>
        <v>0.61707867030142982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0.37516814477416149</v>
      </c>
      <c r="C77" s="256">
        <f t="shared" si="22"/>
        <v>0.30761269523142226</v>
      </c>
      <c r="D77" s="256">
        <f t="shared" si="22"/>
        <v>0.41549007472055272</v>
      </c>
      <c r="E77" s="256">
        <f t="shared" si="22"/>
        <v>0.44552158890782301</v>
      </c>
      <c r="F77" s="256">
        <f t="shared" si="22"/>
        <v>0.14863014887165155</v>
      </c>
      <c r="G77" s="256">
        <f t="shared" si="22"/>
        <v>0.44174472392418368</v>
      </c>
      <c r="H77" s="256">
        <f t="shared" si="22"/>
        <v>0.41583862362875001</v>
      </c>
      <c r="I77" s="256">
        <f t="shared" si="22"/>
        <v>0.46003182105827317</v>
      </c>
      <c r="J77" s="256">
        <f t="shared" si="22"/>
        <v>0.44987894831453656</v>
      </c>
      <c r="K77" s="256">
        <f t="shared" si="22"/>
        <v>0.48449592084309234</v>
      </c>
      <c r="L77" s="256">
        <f t="shared" si="22"/>
        <v>0.54763132207421161</v>
      </c>
      <c r="M77" s="256">
        <f t="shared" si="22"/>
        <v>0.57049384945387815</v>
      </c>
      <c r="N77" s="256">
        <f t="shared" si="22"/>
        <v>0.53123612971567713</v>
      </c>
      <c r="O77" s="256">
        <f t="shared" si="22"/>
        <v>0.57254382202249232</v>
      </c>
      <c r="P77" s="256">
        <f t="shared" si="22"/>
        <v>0.46693513238386375</v>
      </c>
      <c r="Q77" s="256">
        <f t="shared" si="22"/>
        <v>0.4480729193614717</v>
      </c>
      <c r="R77" s="256">
        <f t="shared" si="22"/>
        <v>0.36937474003514426</v>
      </c>
      <c r="S77" s="256">
        <f t="shared" si="22"/>
        <v>0.36781161695881259</v>
      </c>
      <c r="T77" s="256">
        <f t="shared" si="22"/>
        <v>0.33782218521656171</v>
      </c>
      <c r="U77" s="256">
        <f t="shared" si="22"/>
        <v>0.42525634431827053</v>
      </c>
      <c r="V77" s="256">
        <f t="shared" si="22"/>
        <v>0.40738626226148988</v>
      </c>
      <c r="W77" s="256">
        <f t="shared" si="22"/>
        <v>0.44915270611801766</v>
      </c>
      <c r="X77" s="256">
        <f t="shared" si="22"/>
        <v>0.30656908398840121</v>
      </c>
      <c r="Y77" s="256">
        <f t="shared" si="22"/>
        <v>0.27161810898611416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CZ: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243.6031092520758</v>
      </c>
      <c r="C5" s="223">
        <v>273.7283913095535</v>
      </c>
      <c r="D5" s="223">
        <v>319.84270014241838</v>
      </c>
      <c r="E5" s="223">
        <v>209.57235278318129</v>
      </c>
      <c r="F5" s="223">
        <v>222.545653313081</v>
      </c>
      <c r="G5" s="223">
        <v>323.98228657188679</v>
      </c>
      <c r="H5" s="223">
        <v>322.06387675100962</v>
      </c>
      <c r="I5" s="223">
        <v>343.42493096289729</v>
      </c>
      <c r="J5" s="223">
        <v>315.01801375791871</v>
      </c>
      <c r="K5" s="223">
        <v>331.95603455736091</v>
      </c>
      <c r="L5" s="223">
        <v>331.36555492802353</v>
      </c>
      <c r="M5" s="223">
        <v>322.99205700405531</v>
      </c>
      <c r="N5" s="223">
        <v>314.53639335569841</v>
      </c>
      <c r="O5" s="223">
        <v>279.66335205315119</v>
      </c>
      <c r="P5" s="223">
        <v>275.0459675156979</v>
      </c>
      <c r="Q5" s="223">
        <v>267.79531722081322</v>
      </c>
      <c r="R5" s="223">
        <v>255.45681889935261</v>
      </c>
      <c r="S5" s="223">
        <v>267.23852588416793</v>
      </c>
      <c r="T5" s="223">
        <v>231.07756623156791</v>
      </c>
      <c r="U5" s="223">
        <v>337.19417491195247</v>
      </c>
      <c r="V5" s="223">
        <v>368.59525269642859</v>
      </c>
      <c r="W5" s="223">
        <v>394.60837042590759</v>
      </c>
      <c r="X5" s="223">
        <v>358.89073027186657</v>
      </c>
      <c r="Y5" s="223">
        <v>309.49959760338919</v>
      </c>
      <c r="DA5" s="89" t="s">
        <v>1842</v>
      </c>
    </row>
    <row r="6" spans="1:105" ht="12" customHeight="1" x14ac:dyDescent="0.25">
      <c r="A6" s="55" t="s">
        <v>91</v>
      </c>
      <c r="B6" s="259">
        <v>1.2180155462602289</v>
      </c>
      <c r="C6" s="259">
        <v>1.36864195654762</v>
      </c>
      <c r="D6" s="259">
        <v>1.59921350071181</v>
      </c>
      <c r="E6" s="259">
        <v>1.04786176391566</v>
      </c>
      <c r="F6" s="259">
        <v>1.112728266565399</v>
      </c>
      <c r="G6" s="259">
        <v>1.6199114328590949</v>
      </c>
      <c r="H6" s="259">
        <v>1.6103193837547209</v>
      </c>
      <c r="I6" s="259">
        <v>1.7171246548141079</v>
      </c>
      <c r="J6" s="259">
        <v>1.5750900687892511</v>
      </c>
      <c r="K6" s="259">
        <v>1.659780172786371</v>
      </c>
      <c r="L6" s="259">
        <v>1.6568277746396329</v>
      </c>
      <c r="M6" s="259">
        <v>1.61496028501975</v>
      </c>
      <c r="N6" s="259">
        <v>1.5726819667781129</v>
      </c>
      <c r="O6" s="259">
        <v>1.3983167602653519</v>
      </c>
      <c r="P6" s="259">
        <v>1.375229837578261</v>
      </c>
      <c r="Q6" s="259">
        <v>1.3389765861039851</v>
      </c>
      <c r="R6" s="259">
        <v>1.277284094496701</v>
      </c>
      <c r="S6" s="259">
        <v>1.336192629420764</v>
      </c>
      <c r="T6" s="259">
        <v>1.1553878311578141</v>
      </c>
      <c r="U6" s="259">
        <v>1.6859708745595761</v>
      </c>
      <c r="V6" s="259">
        <v>1.8429762634818649</v>
      </c>
      <c r="W6" s="259">
        <v>1.9730418521293229</v>
      </c>
      <c r="X6" s="259">
        <v>1.7944536513592579</v>
      </c>
      <c r="Y6" s="259">
        <v>1.547497988016918</v>
      </c>
      <c r="DA6" s="67" t="s">
        <v>1843</v>
      </c>
    </row>
    <row r="7" spans="1:105" ht="12" customHeight="1" x14ac:dyDescent="0.25">
      <c r="A7" s="173" t="s">
        <v>92</v>
      </c>
      <c r="B7" s="224">
        <v>1.7052217647643211</v>
      </c>
      <c r="C7" s="224">
        <v>1.9160987391666671</v>
      </c>
      <c r="D7" s="224">
        <v>2.2388989009965341</v>
      </c>
      <c r="E7" s="224">
        <v>1.4670064694819249</v>
      </c>
      <c r="F7" s="224">
        <v>1.5578195731915589</v>
      </c>
      <c r="G7" s="224">
        <v>2.2678760060027341</v>
      </c>
      <c r="H7" s="224">
        <v>2.2544471372566082</v>
      </c>
      <c r="I7" s="224">
        <v>2.403974516739753</v>
      </c>
      <c r="J7" s="224">
        <v>2.205126096304951</v>
      </c>
      <c r="K7" s="224">
        <v>2.3236922419009201</v>
      </c>
      <c r="L7" s="224">
        <v>2.319558884495486</v>
      </c>
      <c r="M7" s="224">
        <v>2.2609443990276512</v>
      </c>
      <c r="N7" s="224">
        <v>2.2017547534893591</v>
      </c>
      <c r="O7" s="224">
        <v>1.9576434643714939</v>
      </c>
      <c r="P7" s="224">
        <v>1.9253217726095651</v>
      </c>
      <c r="Q7" s="224">
        <v>1.874567220545579</v>
      </c>
      <c r="R7" s="224">
        <v>1.7881977322953819</v>
      </c>
      <c r="S7" s="224">
        <v>1.87066968118907</v>
      </c>
      <c r="T7" s="224">
        <v>1.61754296362094</v>
      </c>
      <c r="U7" s="224">
        <v>2.360359224383406</v>
      </c>
      <c r="V7" s="224">
        <v>2.5801667688746108</v>
      </c>
      <c r="W7" s="224">
        <v>2.7622585929810519</v>
      </c>
      <c r="X7" s="224">
        <v>2.5122351119029611</v>
      </c>
      <c r="Y7" s="224">
        <v>2.1664971832236848</v>
      </c>
      <c r="DA7" s="177" t="s">
        <v>1844</v>
      </c>
    </row>
    <row r="8" spans="1:105" ht="12" customHeight="1" x14ac:dyDescent="0.25">
      <c r="A8" s="173" t="s">
        <v>93</v>
      </c>
      <c r="B8" s="224">
        <v>9.744124370081833</v>
      </c>
      <c r="C8" s="224">
        <v>10.94913565238096</v>
      </c>
      <c r="D8" s="224">
        <v>12.79370800569448</v>
      </c>
      <c r="E8" s="224">
        <v>8.3828941113252817</v>
      </c>
      <c r="F8" s="224">
        <v>8.901826132523194</v>
      </c>
      <c r="G8" s="224">
        <v>12.959291462872759</v>
      </c>
      <c r="H8" s="224">
        <v>12.88255507003776</v>
      </c>
      <c r="I8" s="224">
        <v>13.73699723851287</v>
      </c>
      <c r="J8" s="224">
        <v>12.600720550314</v>
      </c>
      <c r="K8" s="224">
        <v>13.27824138229097</v>
      </c>
      <c r="L8" s="224">
        <v>13.254622197117071</v>
      </c>
      <c r="M8" s="224">
        <v>12.919682280158</v>
      </c>
      <c r="N8" s="224">
        <v>12.5814557342249</v>
      </c>
      <c r="O8" s="224">
        <v>11.186534082122821</v>
      </c>
      <c r="P8" s="224">
        <v>11.001838700626079</v>
      </c>
      <c r="Q8" s="224">
        <v>10.711812688831881</v>
      </c>
      <c r="R8" s="224">
        <v>10.21827275597361</v>
      </c>
      <c r="S8" s="224">
        <v>10.68954103536611</v>
      </c>
      <c r="T8" s="224">
        <v>9.2431026492625143</v>
      </c>
      <c r="U8" s="224">
        <v>13.4877669964766</v>
      </c>
      <c r="V8" s="224">
        <v>14.74381010785492</v>
      </c>
      <c r="W8" s="224">
        <v>15.78433481703458</v>
      </c>
      <c r="X8" s="224">
        <v>14.35562921087406</v>
      </c>
      <c r="Y8" s="224">
        <v>12.379983904135351</v>
      </c>
      <c r="DA8" s="177" t="s">
        <v>1845</v>
      </c>
    </row>
    <row r="9" spans="1:105" ht="12" customHeight="1" x14ac:dyDescent="0.25">
      <c r="A9" s="173" t="s">
        <v>94</v>
      </c>
      <c r="B9" s="224">
        <v>4.8720621850409156</v>
      </c>
      <c r="C9" s="224">
        <v>5.4745678261904782</v>
      </c>
      <c r="D9" s="224">
        <v>6.39685400284724</v>
      </c>
      <c r="E9" s="224">
        <v>4.1914470556626409</v>
      </c>
      <c r="F9" s="224">
        <v>4.450913066261597</v>
      </c>
      <c r="G9" s="224">
        <v>6.4796457314363796</v>
      </c>
      <c r="H9" s="224">
        <v>6.441277535018882</v>
      </c>
      <c r="I9" s="224">
        <v>6.8684986192564326</v>
      </c>
      <c r="J9" s="224">
        <v>6.3003602751570016</v>
      </c>
      <c r="K9" s="224">
        <v>6.6391206911454859</v>
      </c>
      <c r="L9" s="224">
        <v>6.6273110985585344</v>
      </c>
      <c r="M9" s="224">
        <v>6.4598411400790017</v>
      </c>
      <c r="N9" s="224">
        <v>6.2907278671124516</v>
      </c>
      <c r="O9" s="224">
        <v>5.5932670410614076</v>
      </c>
      <c r="P9" s="224">
        <v>5.5009193503130422</v>
      </c>
      <c r="Q9" s="224">
        <v>5.3559063444159376</v>
      </c>
      <c r="R9" s="224">
        <v>5.1091363779868058</v>
      </c>
      <c r="S9" s="224">
        <v>5.344770517683056</v>
      </c>
      <c r="T9" s="224">
        <v>4.6215513246312572</v>
      </c>
      <c r="U9" s="224">
        <v>6.7438834982383016</v>
      </c>
      <c r="V9" s="224">
        <v>7.3719050539274589</v>
      </c>
      <c r="W9" s="224">
        <v>7.8921674085172917</v>
      </c>
      <c r="X9" s="224">
        <v>7.1778146054370318</v>
      </c>
      <c r="Y9" s="224">
        <v>6.1899919520676727</v>
      </c>
      <c r="DA9" s="177" t="s">
        <v>1846</v>
      </c>
    </row>
    <row r="10" spans="1:105" ht="12" customHeight="1" x14ac:dyDescent="0.25">
      <c r="A10" s="56" t="s">
        <v>95</v>
      </c>
      <c r="B10" s="260">
        <v>2.632487726072386</v>
      </c>
      <c r="C10" s="260">
        <v>2.895071354430403</v>
      </c>
      <c r="D10" s="260">
        <v>3.2170482373699589</v>
      </c>
      <c r="E10" s="260">
        <v>2.24761628219599</v>
      </c>
      <c r="F10" s="260">
        <v>2.528619586967126</v>
      </c>
      <c r="G10" s="260">
        <v>3.371333406383465</v>
      </c>
      <c r="H10" s="260">
        <v>3.296385812912523</v>
      </c>
      <c r="I10" s="260">
        <v>3.4665586016209349</v>
      </c>
      <c r="J10" s="260">
        <v>3.287733839409579</v>
      </c>
      <c r="K10" s="260">
        <v>3.3929949293465298</v>
      </c>
      <c r="L10" s="260">
        <v>3.516243440655435</v>
      </c>
      <c r="M10" s="260">
        <v>3.5292656774425328</v>
      </c>
      <c r="N10" s="260">
        <v>3.4233374570269768</v>
      </c>
      <c r="O10" s="260">
        <v>3.0900221002361792</v>
      </c>
      <c r="P10" s="260">
        <v>3.0026406205597032</v>
      </c>
      <c r="Q10" s="260">
        <v>3.032249948476744</v>
      </c>
      <c r="R10" s="260">
        <v>2.8375352514551269</v>
      </c>
      <c r="S10" s="260">
        <v>3.007155192924452</v>
      </c>
      <c r="T10" s="260">
        <v>2.6108077548016229</v>
      </c>
      <c r="U10" s="260">
        <v>3.780460803189861</v>
      </c>
      <c r="V10" s="260">
        <v>4.156759897829259</v>
      </c>
      <c r="W10" s="260">
        <v>4.6509258409149297</v>
      </c>
      <c r="X10" s="260">
        <v>4.3878613313367127</v>
      </c>
      <c r="Y10" s="260">
        <v>3.9744526787454619</v>
      </c>
      <c r="DA10" s="68" t="s">
        <v>1847</v>
      </c>
    </row>
    <row r="11" spans="1:105" ht="12" customHeight="1" x14ac:dyDescent="0.25">
      <c r="A11" s="37" t="s">
        <v>159</v>
      </c>
      <c r="B11" s="226">
        <v>9.7959413015763816E-2</v>
      </c>
      <c r="C11" s="226">
        <v>8.0300593333090295E-2</v>
      </c>
      <c r="D11" s="226">
        <v>2.684762482748165E-2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3.9309922089996327E-2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3.7070195315802128E-2</v>
      </c>
      <c r="DA11" s="69" t="s">
        <v>1848</v>
      </c>
    </row>
    <row r="12" spans="1:105" ht="12" customHeight="1" x14ac:dyDescent="0.25">
      <c r="A12" s="37" t="s">
        <v>35</v>
      </c>
      <c r="B12" s="226">
        <v>1.63725529655477</v>
      </c>
      <c r="C12" s="226">
        <v>1.5697043718016821</v>
      </c>
      <c r="D12" s="226">
        <v>2.2008138807077229</v>
      </c>
      <c r="E12" s="226">
        <v>1.650676827838419</v>
      </c>
      <c r="F12" s="226">
        <v>0.80263425673323208</v>
      </c>
      <c r="G12" s="226">
        <v>2.4391584337006642</v>
      </c>
      <c r="H12" s="226">
        <v>2.2893590888647481</v>
      </c>
      <c r="I12" s="226">
        <v>2.5541471776969509</v>
      </c>
      <c r="J12" s="226">
        <v>2.4082444207511902</v>
      </c>
      <c r="K12" s="226">
        <v>2.5647937624198311</v>
      </c>
      <c r="L12" s="226">
        <v>2.8291333851339679</v>
      </c>
      <c r="M12" s="226">
        <v>2.88920662828667</v>
      </c>
      <c r="N12" s="226">
        <v>2.7081061640340121</v>
      </c>
      <c r="O12" s="226">
        <v>2.512678792651434</v>
      </c>
      <c r="P12" s="226">
        <v>2.22455834040719</v>
      </c>
      <c r="Q12" s="226">
        <v>2.149007218345107</v>
      </c>
      <c r="R12" s="226">
        <v>1.8219731558588721</v>
      </c>
      <c r="S12" s="226">
        <v>1.9248723680569191</v>
      </c>
      <c r="T12" s="226">
        <v>1.5806082593150721</v>
      </c>
      <c r="U12" s="226">
        <v>2.5616994109463702</v>
      </c>
      <c r="V12" s="226">
        <v>2.696685923883249</v>
      </c>
      <c r="W12" s="226">
        <v>3.176502940791031</v>
      </c>
      <c r="X12" s="226">
        <v>2.2190253253106831</v>
      </c>
      <c r="Y12" s="226">
        <v>1.7081365721272861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1.5332015823221121E-3</v>
      </c>
      <c r="C14" s="226">
        <v>3.2336847326655191E-3</v>
      </c>
      <c r="D14" s="226">
        <v>7.2866244123917642E-3</v>
      </c>
      <c r="E14" s="226">
        <v>7.461782614566979E-3</v>
      </c>
      <c r="F14" s="226">
        <v>1.2586108364860739E-2</v>
      </c>
      <c r="G14" s="226">
        <v>1.9218246503817329E-2</v>
      </c>
      <c r="H14" s="226">
        <v>2.64475525937184E-2</v>
      </c>
      <c r="I14" s="226">
        <v>6.3953819390566722E-3</v>
      </c>
      <c r="J14" s="226">
        <v>1.2342344276578781E-2</v>
      </c>
      <c r="K14" s="226">
        <v>2.656352214630095E-2</v>
      </c>
      <c r="L14" s="226">
        <v>4.449773293665088E-2</v>
      </c>
      <c r="M14" s="226">
        <v>6.9682824278525332E-2</v>
      </c>
      <c r="N14" s="226">
        <v>8.900753062541425E-2</v>
      </c>
      <c r="O14" s="226">
        <v>0.1050101950886333</v>
      </c>
      <c r="P14" s="226">
        <v>0.12771238509511831</v>
      </c>
      <c r="Q14" s="226">
        <v>0.18020195460533339</v>
      </c>
      <c r="R14" s="226">
        <v>0.2088640753281355</v>
      </c>
      <c r="S14" s="226">
        <v>0.23236782749091531</v>
      </c>
      <c r="T14" s="226">
        <v>0.2238983034182937</v>
      </c>
      <c r="U14" s="226">
        <v>0.39885243316634078</v>
      </c>
      <c r="V14" s="226">
        <v>0.55002937172246191</v>
      </c>
      <c r="W14" s="226">
        <v>0.64714176398517542</v>
      </c>
      <c r="X14" s="226">
        <v>1.0854330326336501</v>
      </c>
      <c r="Y14" s="226">
        <v>1.2780229160959851</v>
      </c>
      <c r="DA14" s="69" t="s">
        <v>1851</v>
      </c>
    </row>
    <row r="15" spans="1:105" ht="12" customHeight="1" x14ac:dyDescent="0.25">
      <c r="A15" s="37" t="s">
        <v>40</v>
      </c>
      <c r="B15" s="226">
        <v>0.89573981491953014</v>
      </c>
      <c r="C15" s="226">
        <v>1.2418327045629649</v>
      </c>
      <c r="D15" s="226">
        <v>0.98210010742236264</v>
      </c>
      <c r="E15" s="226">
        <v>0.58947767174300325</v>
      </c>
      <c r="F15" s="226">
        <v>1.713399221869033</v>
      </c>
      <c r="G15" s="226">
        <v>0.9129567261789836</v>
      </c>
      <c r="H15" s="226">
        <v>0.98057917145405693</v>
      </c>
      <c r="I15" s="226">
        <v>0.90601604198492747</v>
      </c>
      <c r="J15" s="226">
        <v>0.8671470743818106</v>
      </c>
      <c r="K15" s="226">
        <v>0.80163764478039834</v>
      </c>
      <c r="L15" s="226">
        <v>0.64261232258481593</v>
      </c>
      <c r="M15" s="226">
        <v>0.57037622487733741</v>
      </c>
      <c r="N15" s="226">
        <v>0.6262237623675514</v>
      </c>
      <c r="O15" s="226">
        <v>0.47233311249611121</v>
      </c>
      <c r="P15" s="226">
        <v>0.65036989505739518</v>
      </c>
      <c r="Q15" s="226">
        <v>0.66373085343630778</v>
      </c>
      <c r="R15" s="226">
        <v>0.8066980202681191</v>
      </c>
      <c r="S15" s="226">
        <v>0.84991499737661758</v>
      </c>
      <c r="T15" s="226">
        <v>0.80630119206825723</v>
      </c>
      <c r="U15" s="226">
        <v>0.81990895907715033</v>
      </c>
      <c r="V15" s="226">
        <v>0.91004460222354788</v>
      </c>
      <c r="W15" s="226">
        <v>0.82728113613872367</v>
      </c>
      <c r="X15" s="226">
        <v>1.08340297339238</v>
      </c>
      <c r="Y15" s="226">
        <v>0.95122299520638876</v>
      </c>
      <c r="DA15" s="69" t="s">
        <v>1852</v>
      </c>
    </row>
    <row r="16" spans="1:105" ht="12" customHeight="1" x14ac:dyDescent="0.25">
      <c r="A16" s="57" t="s">
        <v>1853</v>
      </c>
      <c r="B16" s="261">
        <v>5.0164944037960018</v>
      </c>
      <c r="C16" s="261">
        <v>5.9331191588276271</v>
      </c>
      <c r="D16" s="261">
        <v>5.5543296379827813</v>
      </c>
      <c r="E16" s="261">
        <v>3.7949873417864839</v>
      </c>
      <c r="F16" s="261">
        <v>6.1756390844662068</v>
      </c>
      <c r="G16" s="261">
        <v>5.6369836718965214</v>
      </c>
      <c r="H16" s="261">
        <v>5.676465583774128</v>
      </c>
      <c r="I16" s="261">
        <v>5.6020194478501768</v>
      </c>
      <c r="J16" s="261">
        <v>5.4482592588679442</v>
      </c>
      <c r="K16" s="261">
        <v>5.2656639450543903</v>
      </c>
      <c r="L16" s="261">
        <v>4.9619563432035809</v>
      </c>
      <c r="M16" s="261">
        <v>4.7933199575273768</v>
      </c>
      <c r="N16" s="261">
        <v>4.9058108335927102</v>
      </c>
      <c r="O16" s="261">
        <v>4.1075978091310974</v>
      </c>
      <c r="P16" s="261">
        <v>4.6446224077104903</v>
      </c>
      <c r="Q16" s="261">
        <v>4.816892771129841</v>
      </c>
      <c r="R16" s="261">
        <v>4.9466747777763906</v>
      </c>
      <c r="S16" s="261">
        <v>5.2810497746847016</v>
      </c>
      <c r="T16" s="261">
        <v>4.7702658267687674</v>
      </c>
      <c r="U16" s="261">
        <v>5.7926614923605424</v>
      </c>
      <c r="V16" s="261">
        <v>6.3363592956748063</v>
      </c>
      <c r="W16" s="261">
        <v>6.6625739956377226</v>
      </c>
      <c r="X16" s="261">
        <v>7.0720000264545488</v>
      </c>
      <c r="Y16" s="261">
        <v>6.2804210448769373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207.26693791429113</v>
      </c>
      <c r="C17" s="294">
        <f t="shared" si="0"/>
        <v>232.0070473801706</v>
      </c>
      <c r="D17" s="294">
        <f t="shared" si="0"/>
        <v>275.69969310574288</v>
      </c>
      <c r="E17" s="294">
        <f t="shared" si="0"/>
        <v>180.00723455484331</v>
      </c>
      <c r="F17" s="294">
        <f t="shared" si="0"/>
        <v>184.09446519318107</v>
      </c>
      <c r="G17" s="294">
        <f t="shared" si="0"/>
        <v>279.1206144784436</v>
      </c>
      <c r="H17" s="294">
        <f t="shared" si="0"/>
        <v>277.2880582643125</v>
      </c>
      <c r="I17" s="294">
        <f t="shared" si="0"/>
        <v>297.18082577776931</v>
      </c>
      <c r="J17" s="294">
        <f t="shared" si="0"/>
        <v>271.4934808715916</v>
      </c>
      <c r="K17" s="294">
        <f t="shared" si="0"/>
        <v>287.69506576138195</v>
      </c>
      <c r="L17" s="294">
        <f t="shared" si="0"/>
        <v>288.00246553779027</v>
      </c>
      <c r="M17" s="294">
        <f t="shared" si="0"/>
        <v>280.76222113696247</v>
      </c>
      <c r="N17" s="294">
        <f t="shared" si="0"/>
        <v>272.65882289104565</v>
      </c>
      <c r="O17" s="294">
        <f t="shared" si="0"/>
        <v>243.20197566456048</v>
      </c>
      <c r="P17" s="294">
        <f t="shared" si="0"/>
        <v>237.27401169805529</v>
      </c>
      <c r="Q17" s="294">
        <f t="shared" si="0"/>
        <v>229.96070550324299</v>
      </c>
      <c r="R17" s="294">
        <f t="shared" si="0"/>
        <v>218.28710729208777</v>
      </c>
      <c r="S17" s="294">
        <f t="shared" si="0"/>
        <v>227.9734808869338</v>
      </c>
      <c r="T17" s="294">
        <f t="shared" si="0"/>
        <v>196.45831715517215</v>
      </c>
      <c r="U17" s="294">
        <f t="shared" si="0"/>
        <v>290.47049092860971</v>
      </c>
      <c r="V17" s="294">
        <f t="shared" si="0"/>
        <v>317.48247687395286</v>
      </c>
      <c r="W17" s="294">
        <f t="shared" si="0"/>
        <v>340.07734792838664</v>
      </c>
      <c r="X17" s="294">
        <f t="shared" si="0"/>
        <v>305.87518072015865</v>
      </c>
      <c r="Y17" s="294">
        <f t="shared" si="0"/>
        <v>263.00426164148564</v>
      </c>
      <c r="DA17" s="70"/>
    </row>
    <row r="18" spans="1:105" ht="12" customHeight="1" x14ac:dyDescent="0.25">
      <c r="A18" s="60" t="s">
        <v>1856</v>
      </c>
      <c r="B18" s="329">
        <v>165.46281788265799</v>
      </c>
      <c r="C18" s="329">
        <v>182.56438772327391</v>
      </c>
      <c r="D18" s="329">
        <v>229.41361278921991</v>
      </c>
      <c r="E18" s="329">
        <v>148.38234003995609</v>
      </c>
      <c r="F18" s="329">
        <v>132.63080615596289</v>
      </c>
      <c r="G18" s="329">
        <v>232.14575054597279</v>
      </c>
      <c r="H18" s="329">
        <v>229.9841783995283</v>
      </c>
      <c r="I18" s="329">
        <v>250.497330379018</v>
      </c>
      <c r="J18" s="329">
        <v>226.09132038102561</v>
      </c>
      <c r="K18" s="329">
        <v>243.81453288592891</v>
      </c>
      <c r="L18" s="329">
        <v>246.65282934442729</v>
      </c>
      <c r="M18" s="329">
        <v>240.81788815756781</v>
      </c>
      <c r="N18" s="329">
        <v>231.7770659444399</v>
      </c>
      <c r="O18" s="329">
        <v>208.9719939218015</v>
      </c>
      <c r="P18" s="329">
        <v>198.5688249671347</v>
      </c>
      <c r="Q18" s="329">
        <v>189.81993241049449</v>
      </c>
      <c r="R18" s="329">
        <v>177.06481747728469</v>
      </c>
      <c r="S18" s="329">
        <v>183.96473276456149</v>
      </c>
      <c r="T18" s="329">
        <v>156.7061019320993</v>
      </c>
      <c r="U18" s="329">
        <v>242.1983118256054</v>
      </c>
      <c r="V18" s="329">
        <v>264.67948274332969</v>
      </c>
      <c r="W18" s="329">
        <v>284.55589796473919</v>
      </c>
      <c r="X18" s="329">
        <v>246.94184716637099</v>
      </c>
      <c r="Y18" s="329">
        <v>210.66741960084471</v>
      </c>
      <c r="DA18" s="72" t="s">
        <v>1857</v>
      </c>
    </row>
    <row r="19" spans="1:105" ht="12" customHeight="1" x14ac:dyDescent="0.25">
      <c r="A19" s="64" t="s">
        <v>28</v>
      </c>
      <c r="B19" s="229">
        <v>38.861685340132773</v>
      </c>
      <c r="C19" s="229">
        <v>30.999874864501809</v>
      </c>
      <c r="D19" s="229">
        <v>30.322108543584111</v>
      </c>
      <c r="E19" s="229">
        <v>31.861179889639441</v>
      </c>
      <c r="F19" s="229">
        <v>13.726444049911359</v>
      </c>
      <c r="G19" s="229">
        <v>36.915718631648623</v>
      </c>
      <c r="H19" s="229">
        <v>33.311577208505092</v>
      </c>
      <c r="I19" s="229">
        <v>39.377336426889727</v>
      </c>
      <c r="J19" s="229">
        <v>30.20670122764631</v>
      </c>
      <c r="K19" s="229">
        <v>42.406230195372807</v>
      </c>
      <c r="L19" s="229">
        <v>35.036337177969699</v>
      </c>
      <c r="M19" s="229">
        <v>28.560601791589249</v>
      </c>
      <c r="N19" s="229">
        <v>28.333896758887789</v>
      </c>
      <c r="O19" s="229">
        <v>20.09488038062268</v>
      </c>
      <c r="P19" s="229">
        <v>16.103517611143271</v>
      </c>
      <c r="Q19" s="229">
        <v>13.914404856555761</v>
      </c>
      <c r="R19" s="229">
        <v>13.90933200665483</v>
      </c>
      <c r="S19" s="229">
        <v>12.93139083053584</v>
      </c>
      <c r="T19" s="229">
        <v>12.11001003476729</v>
      </c>
      <c r="U19" s="229">
        <v>18.799142561223231</v>
      </c>
      <c r="V19" s="229">
        <v>20.30210355171246</v>
      </c>
      <c r="W19" s="229">
        <v>19.974731230156902</v>
      </c>
      <c r="X19" s="229">
        <v>16.89705887450155</v>
      </c>
      <c r="Y19" s="229">
        <v>13.443429319854269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0.5361893573780192</v>
      </c>
      <c r="C21" s="229">
        <v>0.52489985084934199</v>
      </c>
      <c r="D21" s="229">
        <v>0.53701518102363355</v>
      </c>
      <c r="E21" s="229">
        <v>0</v>
      </c>
      <c r="F21" s="229">
        <v>0</v>
      </c>
      <c r="G21" s="229">
        <v>0</v>
      </c>
      <c r="H21" s="229">
        <v>0.55369806010366607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0.43902319606482521</v>
      </c>
      <c r="R21" s="229">
        <v>0</v>
      </c>
      <c r="S21" s="229">
        <v>0</v>
      </c>
      <c r="T21" s="229">
        <v>0.38798027241108651</v>
      </c>
      <c r="U21" s="229">
        <v>0.508100735380145</v>
      </c>
      <c r="V21" s="229">
        <v>1.063874279852566</v>
      </c>
      <c r="W21" s="229">
        <v>1.069286251759225</v>
      </c>
      <c r="X21" s="229">
        <v>0.99043934620474805</v>
      </c>
      <c r="Y21" s="229">
        <v>1.4341481077402529</v>
      </c>
      <c r="DA21" s="73" t="s">
        <v>1860</v>
      </c>
    </row>
    <row r="22" spans="1:105" ht="12" customHeight="1" x14ac:dyDescent="0.25">
      <c r="A22" s="64" t="s">
        <v>159</v>
      </c>
      <c r="B22" s="229">
        <v>2.259532191690949</v>
      </c>
      <c r="C22" s="229">
        <v>1.8022532993128959</v>
      </c>
      <c r="D22" s="229">
        <v>0.43848084424616368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0.78191048347256853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0.87938241995455257</v>
      </c>
      <c r="DA22" s="73" t="s">
        <v>1861</v>
      </c>
    </row>
    <row r="23" spans="1:105" ht="12" customHeight="1" x14ac:dyDescent="0.25">
      <c r="A23" s="64" t="s">
        <v>32</v>
      </c>
      <c r="B23" s="229">
        <v>4.7392626702917733</v>
      </c>
      <c r="C23" s="229">
        <v>26.673107188099308</v>
      </c>
      <c r="D23" s="229">
        <v>22.580797309789251</v>
      </c>
      <c r="E23" s="229">
        <v>4.4294446485478094</v>
      </c>
      <c r="F23" s="229">
        <v>6.034820361270353</v>
      </c>
      <c r="G23" s="229">
        <v>12.08054595660308</v>
      </c>
      <c r="H23" s="229">
        <v>9.5810697257079873</v>
      </c>
      <c r="I23" s="229">
        <v>8.54214050219902</v>
      </c>
      <c r="J23" s="229">
        <v>8.7232765972675903</v>
      </c>
      <c r="K23" s="229">
        <v>6.4091898045123052</v>
      </c>
      <c r="L23" s="229">
        <v>7.5278721011341529</v>
      </c>
      <c r="M23" s="229">
        <v>2.6469127528880678</v>
      </c>
      <c r="N23" s="229">
        <v>2.5375488616195279</v>
      </c>
      <c r="O23" s="229">
        <v>2.2986013209820531</v>
      </c>
      <c r="P23" s="229">
        <v>0.42339191073760579</v>
      </c>
      <c r="Q23" s="229">
        <v>0.39590387993944809</v>
      </c>
      <c r="R23" s="229">
        <v>0.38438221007472079</v>
      </c>
      <c r="S23" s="229">
        <v>0.79778920575802703</v>
      </c>
      <c r="T23" s="229">
        <v>0.69974842588878838</v>
      </c>
      <c r="U23" s="229">
        <v>0</v>
      </c>
      <c r="V23" s="229">
        <v>0.47975557772663519</v>
      </c>
      <c r="W23" s="229">
        <v>0.48215217006954442</v>
      </c>
      <c r="X23" s="229">
        <v>1.339838571447076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37.764936872240057</v>
      </c>
      <c r="C25" s="229">
        <v>35.230186547820679</v>
      </c>
      <c r="D25" s="229">
        <v>35.94413787597307</v>
      </c>
      <c r="E25" s="229">
        <v>33.371989422727161</v>
      </c>
      <c r="F25" s="229">
        <v>25.38152665525924</v>
      </c>
      <c r="G25" s="229">
        <v>43.513511490173563</v>
      </c>
      <c r="H25" s="229">
        <v>39.393716318426428</v>
      </c>
      <c r="I25" s="229">
        <v>40.188907904022287</v>
      </c>
      <c r="J25" s="229">
        <v>43.164671452890829</v>
      </c>
      <c r="K25" s="229">
        <v>41.475267219336608</v>
      </c>
      <c r="L25" s="229">
        <v>47.677491558263647</v>
      </c>
      <c r="M25" s="229">
        <v>51.648049887322813</v>
      </c>
      <c r="N25" s="229">
        <v>49.305041321860017</v>
      </c>
      <c r="O25" s="229">
        <v>43.612939233861788</v>
      </c>
      <c r="P25" s="229">
        <v>41.226404259452067</v>
      </c>
      <c r="Q25" s="229">
        <v>42.745728908729539</v>
      </c>
      <c r="R25" s="229">
        <v>36.107285731488624</v>
      </c>
      <c r="S25" s="229">
        <v>41.107240207424169</v>
      </c>
      <c r="T25" s="229">
        <v>35.167160086199949</v>
      </c>
      <c r="U25" s="229">
        <v>47.924009938371583</v>
      </c>
      <c r="V25" s="229">
        <v>49.755717026597033</v>
      </c>
      <c r="W25" s="229">
        <v>64.861758792108645</v>
      </c>
      <c r="X25" s="229">
        <v>49.249657080661358</v>
      </c>
      <c r="Y25" s="229">
        <v>40.520565365617458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61.78892070270259</v>
      </c>
      <c r="C27" s="229">
        <v>59.466279731646161</v>
      </c>
      <c r="D27" s="229">
        <v>115.63558313265111</v>
      </c>
      <c r="E27" s="229">
        <v>49.054374311974897</v>
      </c>
      <c r="F27" s="229">
        <v>55.802931044053253</v>
      </c>
      <c r="G27" s="229">
        <v>118.7538922688292</v>
      </c>
      <c r="H27" s="229">
        <v>126.3514776338094</v>
      </c>
      <c r="I27" s="229">
        <v>141.92785115602931</v>
      </c>
      <c r="J27" s="229">
        <v>124.57990075568711</v>
      </c>
      <c r="K27" s="229">
        <v>140.55415673343811</v>
      </c>
      <c r="L27" s="229">
        <v>146.67614874725811</v>
      </c>
      <c r="M27" s="229">
        <v>146.95414780533881</v>
      </c>
      <c r="N27" s="229">
        <v>142.26204404360601</v>
      </c>
      <c r="O27" s="229">
        <v>139.29710153873839</v>
      </c>
      <c r="P27" s="229">
        <v>132.1759931851517</v>
      </c>
      <c r="Q27" s="229">
        <v>122.2114719957742</v>
      </c>
      <c r="R27" s="229">
        <v>116.4847656305548</v>
      </c>
      <c r="S27" s="229">
        <v>116.71473574688849</v>
      </c>
      <c r="T27" s="229">
        <v>97.961303841600355</v>
      </c>
      <c r="U27" s="229">
        <v>160.24249388352411</v>
      </c>
      <c r="V27" s="229">
        <v>177.1210985890655</v>
      </c>
      <c r="W27" s="229">
        <v>182.46853765487609</v>
      </c>
      <c r="X27" s="229">
        <v>164.50597977251661</v>
      </c>
      <c r="Y27" s="229">
        <v>142.2841519809202</v>
      </c>
      <c r="DA27" s="73" t="s">
        <v>1866</v>
      </c>
    </row>
    <row r="28" spans="1:105" ht="12" customHeight="1" x14ac:dyDescent="0.25">
      <c r="A28" s="64" t="s">
        <v>39</v>
      </c>
      <c r="B28" s="229">
        <v>19.512290748221869</v>
      </c>
      <c r="C28" s="229">
        <v>27.867786241043721</v>
      </c>
      <c r="D28" s="229">
        <v>23.955489901952539</v>
      </c>
      <c r="E28" s="229">
        <v>29.665351767066831</v>
      </c>
      <c r="F28" s="229">
        <v>31.68508404546872</v>
      </c>
      <c r="G28" s="229">
        <v>20.882082198718368</v>
      </c>
      <c r="H28" s="229">
        <v>20.79263945297566</v>
      </c>
      <c r="I28" s="229">
        <v>20.461094389877712</v>
      </c>
      <c r="J28" s="229">
        <v>19.416770347533749</v>
      </c>
      <c r="K28" s="229">
        <v>12.969688933269071</v>
      </c>
      <c r="L28" s="229">
        <v>9.7349797598017442</v>
      </c>
      <c r="M28" s="229">
        <v>11.008175920428929</v>
      </c>
      <c r="N28" s="229">
        <v>9.3385349584665551</v>
      </c>
      <c r="O28" s="229">
        <v>3.668471447596573</v>
      </c>
      <c r="P28" s="229">
        <v>8.6395180006500052</v>
      </c>
      <c r="Q28" s="229">
        <v>9.3314890899581311</v>
      </c>
      <c r="R28" s="229">
        <v>10.17905189851172</v>
      </c>
      <c r="S28" s="229">
        <v>12.413576773954921</v>
      </c>
      <c r="T28" s="229">
        <v>10.37989927123183</v>
      </c>
      <c r="U28" s="229">
        <v>14.724564707106291</v>
      </c>
      <c r="V28" s="229">
        <v>15.95693371837552</v>
      </c>
      <c r="W28" s="229">
        <v>15.699431865768821</v>
      </c>
      <c r="X28" s="229">
        <v>13.958873521039591</v>
      </c>
      <c r="Y28" s="229">
        <v>12.105742406757919</v>
      </c>
      <c r="DA28" s="73" t="s">
        <v>1867</v>
      </c>
    </row>
    <row r="29" spans="1:105" ht="12" customHeight="1" x14ac:dyDescent="0.25">
      <c r="A29" s="60" t="s">
        <v>1868</v>
      </c>
      <c r="B29" s="262">
        <v>41.804120031633161</v>
      </c>
      <c r="C29" s="262">
        <v>49.44265965689668</v>
      </c>
      <c r="D29" s="262">
        <v>46.28608031652297</v>
      </c>
      <c r="E29" s="262">
        <v>31.624894514887231</v>
      </c>
      <c r="F29" s="262">
        <v>51.463659037218179</v>
      </c>
      <c r="G29" s="262">
        <v>46.974863932470832</v>
      </c>
      <c r="H29" s="262">
        <v>47.303879864784172</v>
      </c>
      <c r="I29" s="262">
        <v>46.68349539875129</v>
      </c>
      <c r="J29" s="262">
        <v>45.402160490565997</v>
      </c>
      <c r="K29" s="262">
        <v>43.880532875453063</v>
      </c>
      <c r="L29" s="262">
        <v>41.349636193362997</v>
      </c>
      <c r="M29" s="262">
        <v>39.94433297939463</v>
      </c>
      <c r="N29" s="262">
        <v>40.881756946605748</v>
      </c>
      <c r="O29" s="262">
        <v>34.229981742758987</v>
      </c>
      <c r="P29" s="262">
        <v>38.705186730920602</v>
      </c>
      <c r="Q29" s="262">
        <v>40.140773092748503</v>
      </c>
      <c r="R29" s="262">
        <v>41.222289814803077</v>
      </c>
      <c r="S29" s="262">
        <v>44.008748122372317</v>
      </c>
      <c r="T29" s="262">
        <v>39.752215223072866</v>
      </c>
      <c r="U29" s="262">
        <v>48.272179103004312</v>
      </c>
      <c r="V29" s="262">
        <v>52.802994130623162</v>
      </c>
      <c r="W29" s="262">
        <v>55.52144996364747</v>
      </c>
      <c r="X29" s="262">
        <v>58.933333553787641</v>
      </c>
      <c r="Y29" s="262">
        <v>52.336842040640931</v>
      </c>
      <c r="DA29" s="72" t="s">
        <v>1869</v>
      </c>
    </row>
    <row r="30" spans="1:105" ht="12" customHeight="1" x14ac:dyDescent="0.25">
      <c r="A30" s="132" t="s">
        <v>1870</v>
      </c>
      <c r="B30" s="316">
        <v>11.147765341768849</v>
      </c>
      <c r="C30" s="316">
        <v>13.184709241839119</v>
      </c>
      <c r="D30" s="316">
        <v>12.342954751072799</v>
      </c>
      <c r="E30" s="316">
        <v>8.4333052039699332</v>
      </c>
      <c r="F30" s="316">
        <v>13.72364240992485</v>
      </c>
      <c r="G30" s="316">
        <v>12.52663038199222</v>
      </c>
      <c r="H30" s="316">
        <v>12.61436796394246</v>
      </c>
      <c r="I30" s="316">
        <v>12.448932106333681</v>
      </c>
      <c r="J30" s="316">
        <v>12.107242797484281</v>
      </c>
      <c r="K30" s="316">
        <v>11.70147543345416</v>
      </c>
      <c r="L30" s="316">
        <v>11.02656965156347</v>
      </c>
      <c r="M30" s="316">
        <v>10.651822127838569</v>
      </c>
      <c r="N30" s="316">
        <v>10.901801852428211</v>
      </c>
      <c r="O30" s="316">
        <v>9.1279951314023986</v>
      </c>
      <c r="P30" s="316">
        <v>10.3213831282455</v>
      </c>
      <c r="Q30" s="316">
        <v>10.70420615806627</v>
      </c>
      <c r="R30" s="316">
        <v>10.99261061728083</v>
      </c>
      <c r="S30" s="316">
        <v>11.735666165965959</v>
      </c>
      <c r="T30" s="316">
        <v>10.60059072615277</v>
      </c>
      <c r="U30" s="316">
        <v>12.8725810941345</v>
      </c>
      <c r="V30" s="316">
        <v>14.08079843483285</v>
      </c>
      <c r="W30" s="316">
        <v>14.805719990306001</v>
      </c>
      <c r="X30" s="316">
        <v>15.71555561434338</v>
      </c>
      <c r="Y30" s="316">
        <v>13.956491210837591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208.47829555116289</v>
      </c>
      <c r="C32" s="223">
        <v>224.26400502543169</v>
      </c>
      <c r="D32" s="223">
        <v>262.93552293232852</v>
      </c>
      <c r="E32" s="223">
        <v>166.97272752204941</v>
      </c>
      <c r="F32" s="223">
        <v>176.51734971561049</v>
      </c>
      <c r="G32" s="223">
        <v>263.32410201790702</v>
      </c>
      <c r="H32" s="223">
        <v>264.98509565388957</v>
      </c>
      <c r="I32" s="223">
        <v>273.05168597452041</v>
      </c>
      <c r="J32" s="223">
        <v>255.1257733189251</v>
      </c>
      <c r="K32" s="223">
        <v>221.1787072975132</v>
      </c>
      <c r="L32" s="223">
        <v>218.22370146172051</v>
      </c>
      <c r="M32" s="223">
        <v>219.21720639261289</v>
      </c>
      <c r="N32" s="223">
        <v>232.92725812773119</v>
      </c>
      <c r="O32" s="223">
        <v>255.69627736167479</v>
      </c>
      <c r="P32" s="223">
        <v>287.0909275476028</v>
      </c>
      <c r="Q32" s="223">
        <v>310.94297954264903</v>
      </c>
      <c r="R32" s="223">
        <v>307.25030241402141</v>
      </c>
      <c r="S32" s="223">
        <v>300.33882236670939</v>
      </c>
      <c r="T32" s="223">
        <v>319.55385575104521</v>
      </c>
      <c r="U32" s="223">
        <v>302.47146862499562</v>
      </c>
      <c r="V32" s="223">
        <v>301.76297438012449</v>
      </c>
      <c r="W32" s="223">
        <v>320.74858864260051</v>
      </c>
      <c r="X32" s="223">
        <v>328.80550988728407</v>
      </c>
      <c r="Y32" s="223">
        <v>300.85771008218921</v>
      </c>
      <c r="DA32" s="89" t="s">
        <v>1872</v>
      </c>
    </row>
    <row r="33" spans="1:105" ht="12" customHeight="1" x14ac:dyDescent="0.25">
      <c r="A33" s="55" t="s">
        <v>91</v>
      </c>
      <c r="B33" s="259">
        <v>1.100373903236084</v>
      </c>
      <c r="C33" s="259">
        <v>1.183692805588175</v>
      </c>
      <c r="D33" s="259">
        <v>1.3878057996570261</v>
      </c>
      <c r="E33" s="259">
        <v>0.88130244652868239</v>
      </c>
      <c r="F33" s="259">
        <v>0.93168012805326472</v>
      </c>
      <c r="G33" s="259">
        <v>1.3898567675236571</v>
      </c>
      <c r="H33" s="259">
        <v>1.3986236947745041</v>
      </c>
      <c r="I33" s="259">
        <v>1.441200143576904</v>
      </c>
      <c r="J33" s="259">
        <v>1.346584987472552</v>
      </c>
      <c r="K33" s="259">
        <v>1.1674082274044599</v>
      </c>
      <c r="L33" s="259">
        <v>1.1518113457385279</v>
      </c>
      <c r="M33" s="259">
        <v>1.157055186090207</v>
      </c>
      <c r="N33" s="259">
        <v>1.2294185134164759</v>
      </c>
      <c r="O33" s="259">
        <v>1.349596177479899</v>
      </c>
      <c r="P33" s="259">
        <v>1.515300975068304</v>
      </c>
      <c r="Q33" s="259">
        <v>1.641195018305003</v>
      </c>
      <c r="R33" s="259">
        <v>1.621704617470894</v>
      </c>
      <c r="S33" s="259">
        <v>1.585224981752956</v>
      </c>
      <c r="T33" s="259">
        <v>1.686644274490845</v>
      </c>
      <c r="U33" s="259">
        <v>1.5964813491429519</v>
      </c>
      <c r="V33" s="259">
        <v>1.592741829996972</v>
      </c>
      <c r="W33" s="259">
        <v>1.692950220593225</v>
      </c>
      <c r="X33" s="259">
        <v>1.735475634831577</v>
      </c>
      <c r="Y33" s="259">
        <v>1.5879637344820781</v>
      </c>
      <c r="DA33" s="67" t="s">
        <v>1873</v>
      </c>
    </row>
    <row r="34" spans="1:105" ht="12" customHeight="1" x14ac:dyDescent="0.25">
      <c r="A34" s="173" t="s">
        <v>92</v>
      </c>
      <c r="B34" s="224">
        <v>1.5615132551324991</v>
      </c>
      <c r="C34" s="224">
        <v>1.6797490384814679</v>
      </c>
      <c r="D34" s="224">
        <v>1.969400714921588</v>
      </c>
      <c r="E34" s="224">
        <v>1.2506343961703199</v>
      </c>
      <c r="F34" s="224">
        <v>1.3221241118316349</v>
      </c>
      <c r="G34" s="224">
        <v>1.972311192442163</v>
      </c>
      <c r="H34" s="224">
        <v>1.98475212099265</v>
      </c>
      <c r="I34" s="224">
        <v>2.045171301205754</v>
      </c>
      <c r="J34" s="224">
        <v>1.910905284937211</v>
      </c>
      <c r="K34" s="224">
        <v>1.656639998351263</v>
      </c>
      <c r="L34" s="224">
        <v>1.634506851256023</v>
      </c>
      <c r="M34" s="224">
        <v>1.6419482547579289</v>
      </c>
      <c r="N34" s="224">
        <v>1.7446372539000861</v>
      </c>
      <c r="O34" s="224">
        <v>1.9151783898303441</v>
      </c>
      <c r="P34" s="224">
        <v>2.1503259493211551</v>
      </c>
      <c r="Q34" s="224">
        <v>2.3289790568495992</v>
      </c>
      <c r="R34" s="224">
        <v>2.3013207134803109</v>
      </c>
      <c r="S34" s="224">
        <v>2.2495533691726708</v>
      </c>
      <c r="T34" s="224">
        <v>2.393474966613899</v>
      </c>
      <c r="U34" s="224">
        <v>2.265527000346971</v>
      </c>
      <c r="V34" s="224">
        <v>2.26022034167659</v>
      </c>
      <c r="W34" s="224">
        <v>2.4024235779868679</v>
      </c>
      <c r="X34" s="224">
        <v>2.4627703363186511</v>
      </c>
      <c r="Y34" s="224">
        <v>2.2534398650959888</v>
      </c>
      <c r="DA34" s="177" t="s">
        <v>1874</v>
      </c>
    </row>
    <row r="35" spans="1:105" ht="12" customHeight="1" x14ac:dyDescent="0.25">
      <c r="A35" s="173" t="s">
        <v>93</v>
      </c>
      <c r="B35" s="224">
        <v>5.5564845951541004</v>
      </c>
      <c r="C35" s="224">
        <v>5.9772144907314404</v>
      </c>
      <c r="D35" s="224">
        <v>7.0079102423109036</v>
      </c>
      <c r="E35" s="224">
        <v>4.4502540940010009</v>
      </c>
      <c r="F35" s="224">
        <v>4.7046429072104923</v>
      </c>
      <c r="G35" s="224">
        <v>7.0182668777441677</v>
      </c>
      <c r="H35" s="224">
        <v>7.0625366446596782</v>
      </c>
      <c r="I35" s="224">
        <v>7.2775320941075048</v>
      </c>
      <c r="J35" s="224">
        <v>6.7997602605372753</v>
      </c>
      <c r="K35" s="224">
        <v>5.8949833440727542</v>
      </c>
      <c r="L35" s="224">
        <v>5.8162248125823872</v>
      </c>
      <c r="M35" s="224">
        <v>5.842704282922301</v>
      </c>
      <c r="N35" s="224">
        <v>6.2081125431146047</v>
      </c>
      <c r="O35" s="224">
        <v>6.8149656655725073</v>
      </c>
      <c r="P35" s="224">
        <v>7.651714113018703</v>
      </c>
      <c r="Q35" s="224">
        <v>8.2874328535387605</v>
      </c>
      <c r="R35" s="224">
        <v>8.1890134783885387</v>
      </c>
      <c r="S35" s="224">
        <v>8.0048046987115224</v>
      </c>
      <c r="T35" s="224">
        <v>8.5169349265297249</v>
      </c>
      <c r="U35" s="224">
        <v>8.0616452252052557</v>
      </c>
      <c r="V35" s="224">
        <v>8.0427620251704202</v>
      </c>
      <c r="W35" s="224">
        <v>8.5487776413312133</v>
      </c>
      <c r="X35" s="224">
        <v>8.7635153849500398</v>
      </c>
      <c r="Y35" s="224">
        <v>8.018634395421472</v>
      </c>
      <c r="DA35" s="177" t="s">
        <v>1875</v>
      </c>
    </row>
    <row r="36" spans="1:105" ht="12" customHeight="1" x14ac:dyDescent="0.25">
      <c r="A36" s="173" t="s">
        <v>94</v>
      </c>
      <c r="B36" s="224">
        <v>4.4014956129443359</v>
      </c>
      <c r="C36" s="224">
        <v>4.7347712223527019</v>
      </c>
      <c r="D36" s="224">
        <v>5.5512231986281009</v>
      </c>
      <c r="E36" s="224">
        <v>3.5252097861147278</v>
      </c>
      <c r="F36" s="224">
        <v>3.7267205122130589</v>
      </c>
      <c r="G36" s="224">
        <v>5.5594270700946264</v>
      </c>
      <c r="H36" s="224">
        <v>5.5944947790980164</v>
      </c>
      <c r="I36" s="224">
        <v>5.7648005743076158</v>
      </c>
      <c r="J36" s="224">
        <v>5.3863399498902051</v>
      </c>
      <c r="K36" s="224">
        <v>4.6696329096178388</v>
      </c>
      <c r="L36" s="224">
        <v>4.6072453829541073</v>
      </c>
      <c r="M36" s="224">
        <v>4.6282207443608288</v>
      </c>
      <c r="N36" s="224">
        <v>4.9176740536659063</v>
      </c>
      <c r="O36" s="224">
        <v>5.3983847099195934</v>
      </c>
      <c r="P36" s="224">
        <v>6.0612039002732159</v>
      </c>
      <c r="Q36" s="224">
        <v>6.5647800732200103</v>
      </c>
      <c r="R36" s="224">
        <v>6.4868184698835742</v>
      </c>
      <c r="S36" s="224">
        <v>6.340899927011824</v>
      </c>
      <c r="T36" s="224">
        <v>6.7465770979633781</v>
      </c>
      <c r="U36" s="224">
        <v>6.3859253965718068</v>
      </c>
      <c r="V36" s="224">
        <v>6.3709673199878853</v>
      </c>
      <c r="W36" s="224">
        <v>6.7718008823728999</v>
      </c>
      <c r="X36" s="224">
        <v>6.9419025393263096</v>
      </c>
      <c r="Y36" s="224">
        <v>6.3518549379283096</v>
      </c>
      <c r="DA36" s="177" t="s">
        <v>1876</v>
      </c>
    </row>
    <row r="37" spans="1:105" ht="12" customHeight="1" x14ac:dyDescent="0.25">
      <c r="A37" s="56" t="s">
        <v>95</v>
      </c>
      <c r="B37" s="260">
        <v>2.1125994012820741</v>
      </c>
      <c r="C37" s="260">
        <v>2.2515118908580969</v>
      </c>
      <c r="D37" s="260">
        <v>2.3923163018463391</v>
      </c>
      <c r="E37" s="260">
        <v>1.633399591261723</v>
      </c>
      <c r="F37" s="260">
        <v>2.0462590711895778</v>
      </c>
      <c r="G37" s="260">
        <v>2.4798300896690648</v>
      </c>
      <c r="H37" s="260">
        <v>2.460462211062362</v>
      </c>
      <c r="I37" s="260">
        <v>2.464984651205572</v>
      </c>
      <c r="J37" s="260">
        <v>2.4070174181283028</v>
      </c>
      <c r="K37" s="260">
        <v>2.012191414006725</v>
      </c>
      <c r="L37" s="260">
        <v>2.041908494354117</v>
      </c>
      <c r="M37" s="260">
        <v>2.1093753047634491</v>
      </c>
      <c r="N37" s="260">
        <v>2.2504775141957349</v>
      </c>
      <c r="O37" s="260">
        <v>2.4839954932764958</v>
      </c>
      <c r="P37" s="260">
        <v>2.8211083700408599</v>
      </c>
      <c r="Q37" s="260">
        <v>3.2077774167169908</v>
      </c>
      <c r="R37" s="260">
        <v>3.1568299821335248</v>
      </c>
      <c r="S37" s="260">
        <v>3.1401320188708248</v>
      </c>
      <c r="T37" s="260">
        <v>3.3880446706015359</v>
      </c>
      <c r="U37" s="260">
        <v>3.0624317735860078</v>
      </c>
      <c r="V37" s="260">
        <v>3.0736300911990062</v>
      </c>
      <c r="W37" s="260">
        <v>3.403618343315983</v>
      </c>
      <c r="X37" s="260">
        <v>3.7339354941159399</v>
      </c>
      <c r="Y37" s="260">
        <v>3.6129037714524461</v>
      </c>
      <c r="DA37" s="68" t="s">
        <v>1877</v>
      </c>
    </row>
    <row r="38" spans="1:105" ht="12" customHeight="1" x14ac:dyDescent="0.25">
      <c r="A38" s="37" t="s">
        <v>159</v>
      </c>
      <c r="B38" s="226">
        <v>7.8613470914756886E-2</v>
      </c>
      <c r="C38" s="226">
        <v>6.2450184675321978E-2</v>
      </c>
      <c r="D38" s="226">
        <v>1.9964888867550001E-2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4.1585450565030047E-2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3.3697985431094798E-2</v>
      </c>
      <c r="DA38" s="69" t="s">
        <v>1878</v>
      </c>
    </row>
    <row r="39" spans="1:105" ht="12" customHeight="1" x14ac:dyDescent="0.25">
      <c r="A39" s="37" t="s">
        <v>35</v>
      </c>
      <c r="B39" s="226">
        <v>1.3139147905574711</v>
      </c>
      <c r="C39" s="226">
        <v>1.2207671679093279</v>
      </c>
      <c r="D39" s="226">
        <v>1.6366067698292059</v>
      </c>
      <c r="E39" s="226">
        <v>1.19958859403803</v>
      </c>
      <c r="F39" s="226">
        <v>0.64952341473309683</v>
      </c>
      <c r="G39" s="226">
        <v>1.794156124074836</v>
      </c>
      <c r="H39" s="226">
        <v>1.7088052932514399</v>
      </c>
      <c r="I39" s="226">
        <v>1.816191304828682</v>
      </c>
      <c r="J39" s="226">
        <v>1.7631251649310531</v>
      </c>
      <c r="K39" s="226">
        <v>1.521032626014899</v>
      </c>
      <c r="L39" s="226">
        <v>1.6428986184440779</v>
      </c>
      <c r="M39" s="226">
        <v>1.726824124071914</v>
      </c>
      <c r="N39" s="226">
        <v>1.7802895871989941</v>
      </c>
      <c r="O39" s="226">
        <v>2.0198828987406059</v>
      </c>
      <c r="P39" s="226">
        <v>2.0900670266017749</v>
      </c>
      <c r="Q39" s="226">
        <v>2.273406526672451</v>
      </c>
      <c r="R39" s="226">
        <v>2.02699137644482</v>
      </c>
      <c r="S39" s="226">
        <v>2.0099904951354102</v>
      </c>
      <c r="T39" s="226">
        <v>2.0511550034399622</v>
      </c>
      <c r="U39" s="226">
        <v>2.075151702099193</v>
      </c>
      <c r="V39" s="226">
        <v>1.994008604271039</v>
      </c>
      <c r="W39" s="226">
        <v>2.3246132160960582</v>
      </c>
      <c r="X39" s="226">
        <v>1.888322533199924</v>
      </c>
      <c r="Y39" s="226">
        <v>1.552750419346421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1.2304105780926091E-3</v>
      </c>
      <c r="C41" s="226">
        <v>2.5148532576721771E-3</v>
      </c>
      <c r="D41" s="226">
        <v>5.4186039751295328E-3</v>
      </c>
      <c r="E41" s="226">
        <v>5.4226661237786614E-3</v>
      </c>
      <c r="F41" s="226">
        <v>1.0185177139856651E-2</v>
      </c>
      <c r="G41" s="226">
        <v>1.4136242313087549E-2</v>
      </c>
      <c r="H41" s="226">
        <v>1.974077290256052E-2</v>
      </c>
      <c r="I41" s="226">
        <v>4.5475989677487838E-3</v>
      </c>
      <c r="J41" s="226">
        <v>9.0360835473215755E-3</v>
      </c>
      <c r="K41" s="226">
        <v>1.575330712293713E-2</v>
      </c>
      <c r="L41" s="226">
        <v>2.5840161637361459E-2</v>
      </c>
      <c r="M41" s="226">
        <v>4.164810533782369E-2</v>
      </c>
      <c r="N41" s="226">
        <v>5.8512912846326093E-2</v>
      </c>
      <c r="O41" s="226">
        <v>8.4415205745070165E-2</v>
      </c>
      <c r="P41" s="226">
        <v>0.1199912090986634</v>
      </c>
      <c r="Q41" s="226">
        <v>0.19063328229971019</v>
      </c>
      <c r="R41" s="226">
        <v>0.2323665846436023</v>
      </c>
      <c r="S41" s="226">
        <v>0.2426431655328295</v>
      </c>
      <c r="T41" s="226">
        <v>0.29055278093837078</v>
      </c>
      <c r="U41" s="226">
        <v>0.32309774598642971</v>
      </c>
      <c r="V41" s="226">
        <v>0.40670783723936033</v>
      </c>
      <c r="W41" s="226">
        <v>0.47358819597787999</v>
      </c>
      <c r="X41" s="226">
        <v>0.92367023955198901</v>
      </c>
      <c r="Y41" s="226">
        <v>1.161763439343128</v>
      </c>
      <c r="DA41" s="69" t="s">
        <v>1881</v>
      </c>
    </row>
    <row r="42" spans="1:105" ht="12" customHeight="1" x14ac:dyDescent="0.25">
      <c r="A42" s="37" t="s">
        <v>40</v>
      </c>
      <c r="B42" s="226">
        <v>0.71884072923175346</v>
      </c>
      <c r="C42" s="226">
        <v>0.96577968501577438</v>
      </c>
      <c r="D42" s="226">
        <v>0.73032603917445338</v>
      </c>
      <c r="E42" s="226">
        <v>0.42838833109991398</v>
      </c>
      <c r="F42" s="226">
        <v>1.386550479316625</v>
      </c>
      <c r="G42" s="226">
        <v>0.67153772328114081</v>
      </c>
      <c r="H42" s="226">
        <v>0.73191614490836088</v>
      </c>
      <c r="I42" s="226">
        <v>0.64424574740914209</v>
      </c>
      <c r="J42" s="226">
        <v>0.63485616964992808</v>
      </c>
      <c r="K42" s="226">
        <v>0.47540548086888929</v>
      </c>
      <c r="L42" s="226">
        <v>0.37316971427267709</v>
      </c>
      <c r="M42" s="226">
        <v>0.34090307535371139</v>
      </c>
      <c r="N42" s="226">
        <v>0.41167501415041552</v>
      </c>
      <c r="O42" s="226">
        <v>0.37969738879081938</v>
      </c>
      <c r="P42" s="226">
        <v>0.61105013434042144</v>
      </c>
      <c r="Q42" s="226">
        <v>0.70215215717979973</v>
      </c>
      <c r="R42" s="226">
        <v>0.89747202104510271</v>
      </c>
      <c r="S42" s="226">
        <v>0.88749835820258571</v>
      </c>
      <c r="T42" s="226">
        <v>1.0463368862232041</v>
      </c>
      <c r="U42" s="226">
        <v>0.66418232550038514</v>
      </c>
      <c r="V42" s="226">
        <v>0.67291364968860645</v>
      </c>
      <c r="W42" s="226">
        <v>0.60541693124204543</v>
      </c>
      <c r="X42" s="226">
        <v>0.92194272136402733</v>
      </c>
      <c r="Y42" s="226">
        <v>0.86469192733180122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10.527065557707004</v>
      </c>
      <c r="C43" s="261">
        <f t="shared" si="1"/>
        <v>11.678756128818851</v>
      </c>
      <c r="D43" s="261">
        <f t="shared" si="1"/>
        <v>12.102761674345647</v>
      </c>
      <c r="E43" s="261">
        <f t="shared" si="1"/>
        <v>7.8508096323153609</v>
      </c>
      <c r="F43" s="261">
        <f t="shared" si="1"/>
        <v>10.889053399332273</v>
      </c>
      <c r="G43" s="261">
        <f t="shared" si="1"/>
        <v>12.130508730683587</v>
      </c>
      <c r="H43" s="261">
        <f t="shared" si="1"/>
        <v>12.288508465635195</v>
      </c>
      <c r="I43" s="261">
        <f t="shared" si="1"/>
        <v>12.187194468002865</v>
      </c>
      <c r="J43" s="261">
        <f t="shared" si="1"/>
        <v>11.717156001421184</v>
      </c>
      <c r="K43" s="261">
        <f t="shared" si="1"/>
        <v>9.7417516643659603</v>
      </c>
      <c r="L43" s="261">
        <f t="shared" si="1"/>
        <v>9.3608225852096965</v>
      </c>
      <c r="M43" s="261">
        <f t="shared" si="1"/>
        <v>9.364699384673612</v>
      </c>
      <c r="N43" s="261">
        <f t="shared" si="1"/>
        <v>10.176027057745788</v>
      </c>
      <c r="O43" s="261">
        <f t="shared" si="1"/>
        <v>10.872918512152211</v>
      </c>
      <c r="P43" s="261">
        <f t="shared" si="1"/>
        <v>13.026279266683979</v>
      </c>
      <c r="Q43" s="261">
        <f t="shared" si="1"/>
        <v>14.565133888113429</v>
      </c>
      <c r="R43" s="261">
        <f t="shared" si="1"/>
        <v>14.976796260878963</v>
      </c>
      <c r="S43" s="261">
        <f t="shared" si="1"/>
        <v>14.806919305730819</v>
      </c>
      <c r="T43" s="261">
        <f t="shared" si="1"/>
        <v>16.156014488420915</v>
      </c>
      <c r="U43" s="261">
        <f t="shared" si="1"/>
        <v>13.839916880990398</v>
      </c>
      <c r="V43" s="261">
        <f t="shared" si="1"/>
        <v>13.811745976758267</v>
      </c>
      <c r="W43" s="261">
        <f t="shared" si="1"/>
        <v>14.54658224760499</v>
      </c>
      <c r="X43" s="261">
        <f t="shared" si="1"/>
        <v>16.177790499492147</v>
      </c>
      <c r="Y43" s="261">
        <f t="shared" si="1"/>
        <v>15.049864119833702</v>
      </c>
      <c r="DA43" s="70"/>
    </row>
    <row r="44" spans="1:105" ht="12" customHeight="1" x14ac:dyDescent="0.25">
      <c r="A44" s="60" t="s">
        <v>1884</v>
      </c>
      <c r="B44" s="262">
        <v>5.0315497945829142</v>
      </c>
      <c r="C44" s="262">
        <v>5.3799916188995516</v>
      </c>
      <c r="D44" s="262">
        <v>6.4644379682933657</v>
      </c>
      <c r="E44" s="262">
        <v>4.0860441057198544</v>
      </c>
      <c r="F44" s="262">
        <v>4.0669805060166517</v>
      </c>
      <c r="G44" s="262">
        <v>6.4704058318135376</v>
      </c>
      <c r="H44" s="262">
        <v>6.5046986964043354</v>
      </c>
      <c r="I44" s="262">
        <v>6.7494647938802403</v>
      </c>
      <c r="J44" s="262">
        <v>6.2721586191762881</v>
      </c>
      <c r="K44" s="262">
        <v>5.4789360460486654</v>
      </c>
      <c r="L44" s="262">
        <v>5.4274271621413579</v>
      </c>
      <c r="M44" s="262">
        <v>5.4539205822063446</v>
      </c>
      <c r="N44" s="262">
        <v>5.7735906402886066</v>
      </c>
      <c r="O44" s="262">
        <v>6.3654317497535846</v>
      </c>
      <c r="P44" s="262">
        <v>7.0693265158203307</v>
      </c>
      <c r="Q44" s="262">
        <v>7.6090704311237261</v>
      </c>
      <c r="R44" s="262">
        <v>7.4643632250107039</v>
      </c>
      <c r="S44" s="262">
        <v>7.2790918734165357</v>
      </c>
      <c r="T44" s="262">
        <v>7.7056752641520996</v>
      </c>
      <c r="U44" s="262">
        <v>7.4343560309803154</v>
      </c>
      <c r="V44" s="262">
        <v>7.4159620447805743</v>
      </c>
      <c r="W44" s="262">
        <v>7.8907737990049753</v>
      </c>
      <c r="X44" s="262">
        <v>7.9626783082929924</v>
      </c>
      <c r="Y44" s="262">
        <v>7.2564966833320863</v>
      </c>
      <c r="DA44" s="72" t="s">
        <v>1885</v>
      </c>
    </row>
    <row r="45" spans="1:105" ht="12" customHeight="1" x14ac:dyDescent="0.25">
      <c r="A45" s="64" t="s">
        <v>28</v>
      </c>
      <c r="B45" s="229">
        <v>1.181742867626967</v>
      </c>
      <c r="C45" s="229">
        <v>0.91353559715465305</v>
      </c>
      <c r="D45" s="229">
        <v>0.85441917488981933</v>
      </c>
      <c r="E45" s="229">
        <v>0.87736981539908943</v>
      </c>
      <c r="F45" s="229">
        <v>0.42090659014974202</v>
      </c>
      <c r="G45" s="229">
        <v>1.0289211866167871</v>
      </c>
      <c r="H45" s="229">
        <v>0.94215947527884325</v>
      </c>
      <c r="I45" s="229">
        <v>1.060993127104128</v>
      </c>
      <c r="J45" s="229">
        <v>0.83798538193580741</v>
      </c>
      <c r="K45" s="229">
        <v>0.95294164972179296</v>
      </c>
      <c r="L45" s="229">
        <v>0.77095068630297114</v>
      </c>
      <c r="M45" s="229">
        <v>0.64682592785395165</v>
      </c>
      <c r="N45" s="229">
        <v>0.70580029332683203</v>
      </c>
      <c r="O45" s="229">
        <v>0.61210398188659487</v>
      </c>
      <c r="P45" s="229">
        <v>0.57330763812132512</v>
      </c>
      <c r="Q45" s="229">
        <v>0.55776906680032812</v>
      </c>
      <c r="R45" s="229">
        <v>0.58636327529187526</v>
      </c>
      <c r="S45" s="229">
        <v>0.51166753807640297</v>
      </c>
      <c r="T45" s="229">
        <v>0.59548290476891397</v>
      </c>
      <c r="U45" s="229">
        <v>0.5770458011198788</v>
      </c>
      <c r="V45" s="229">
        <v>0.56883755328594243</v>
      </c>
      <c r="W45" s="229">
        <v>0.55390201700412312</v>
      </c>
      <c r="X45" s="229">
        <v>0.5448482941139422</v>
      </c>
      <c r="Y45" s="229">
        <v>0.46306258678710621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1.630495289211243E-2</v>
      </c>
      <c r="C47" s="229">
        <v>1.546827852654134E-2</v>
      </c>
      <c r="D47" s="229">
        <v>1.5132063366042061E-2</v>
      </c>
      <c r="E47" s="229">
        <v>0</v>
      </c>
      <c r="F47" s="229">
        <v>0</v>
      </c>
      <c r="G47" s="229">
        <v>0</v>
      </c>
      <c r="H47" s="229">
        <v>1.5660377486929389E-2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1.7598565004913091E-2</v>
      </c>
      <c r="R47" s="229">
        <v>0</v>
      </c>
      <c r="S47" s="229">
        <v>0</v>
      </c>
      <c r="T47" s="229">
        <v>1.9078070038348081E-2</v>
      </c>
      <c r="U47" s="229">
        <v>1.559631748853324E-2</v>
      </c>
      <c r="V47" s="229">
        <v>2.9808322118627582E-2</v>
      </c>
      <c r="W47" s="229">
        <v>2.9651453367743819E-2</v>
      </c>
      <c r="X47" s="229">
        <v>3.1936870920023001E-2</v>
      </c>
      <c r="Y47" s="229">
        <v>4.9399622433038089E-2</v>
      </c>
      <c r="DA47" s="73" t="s">
        <v>1888</v>
      </c>
    </row>
    <row r="48" spans="1:105" ht="12" customHeight="1" x14ac:dyDescent="0.25">
      <c r="A48" s="64" t="s">
        <v>159</v>
      </c>
      <c r="B48" s="229">
        <v>6.8709991044747218E-2</v>
      </c>
      <c r="C48" s="229">
        <v>5.311061903340393E-2</v>
      </c>
      <c r="D48" s="229">
        <v>1.235555372434911E-2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3.1343451996971868E-2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3.0290567121728632E-2</v>
      </c>
      <c r="DA48" s="73" t="s">
        <v>1889</v>
      </c>
    </row>
    <row r="49" spans="1:105" ht="12" customHeight="1" x14ac:dyDescent="0.25">
      <c r="A49" s="64" t="s">
        <v>32</v>
      </c>
      <c r="B49" s="229">
        <v>0.14411597977312271</v>
      </c>
      <c r="C49" s="229">
        <v>0.78603004075197136</v>
      </c>
      <c r="D49" s="229">
        <v>0.63628379200781904</v>
      </c>
      <c r="E49" s="229">
        <v>0.121974799648917</v>
      </c>
      <c r="F49" s="229">
        <v>0.18505125225385241</v>
      </c>
      <c r="G49" s="229">
        <v>0.33671103100212252</v>
      </c>
      <c r="H49" s="229">
        <v>0.27098373544073162</v>
      </c>
      <c r="I49" s="229">
        <v>0.23016164083160229</v>
      </c>
      <c r="J49" s="229">
        <v>0.24199856237206741</v>
      </c>
      <c r="K49" s="229">
        <v>0.14402562730884971</v>
      </c>
      <c r="L49" s="229">
        <v>0.16564568759829121</v>
      </c>
      <c r="M49" s="229">
        <v>5.9945928654748168E-2</v>
      </c>
      <c r="N49" s="229">
        <v>6.3210604107972898E-2</v>
      </c>
      <c r="O49" s="229">
        <v>7.0016989138170907E-2</v>
      </c>
      <c r="P49" s="229">
        <v>1.5073341254129799E-2</v>
      </c>
      <c r="Q49" s="229">
        <v>1.5870095770026019E-2</v>
      </c>
      <c r="R49" s="229">
        <v>1.6204057215365018E-2</v>
      </c>
      <c r="S49" s="229">
        <v>3.1566816297147193E-2</v>
      </c>
      <c r="T49" s="229">
        <v>3.4408578032506812E-2</v>
      </c>
      <c r="U49" s="229">
        <v>0</v>
      </c>
      <c r="V49" s="229">
        <v>1.344210408119428E-2</v>
      </c>
      <c r="W49" s="229">
        <v>1.337014533147928E-2</v>
      </c>
      <c r="X49" s="229">
        <v>4.3203303335979847E-2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1.1483919033502179</v>
      </c>
      <c r="C51" s="229">
        <v>1.0381986910110841</v>
      </c>
      <c r="D51" s="229">
        <v>1.0128372366311931</v>
      </c>
      <c r="E51" s="229">
        <v>0.91897338079559243</v>
      </c>
      <c r="F51" s="229">
        <v>0.77829711747733676</v>
      </c>
      <c r="G51" s="229">
        <v>1.212815991016591</v>
      </c>
      <c r="H51" s="229">
        <v>1.1141821014219651</v>
      </c>
      <c r="I51" s="229">
        <v>1.082860318679925</v>
      </c>
      <c r="J51" s="229">
        <v>1.197461563941943</v>
      </c>
      <c r="K51" s="229">
        <v>0.9320212946200408</v>
      </c>
      <c r="L51" s="229">
        <v>1.0491106604933489</v>
      </c>
      <c r="M51" s="229">
        <v>1.1696986651049071</v>
      </c>
      <c r="N51" s="229">
        <v>1.22819366935628</v>
      </c>
      <c r="O51" s="229">
        <v>1.3284803522676001</v>
      </c>
      <c r="P51" s="229">
        <v>1.467717366165155</v>
      </c>
      <c r="Q51" s="229">
        <v>1.7134937188412069</v>
      </c>
      <c r="R51" s="229">
        <v>1.522142566823889</v>
      </c>
      <c r="S51" s="229">
        <v>1.626525767389283</v>
      </c>
      <c r="T51" s="229">
        <v>1.729267158365833</v>
      </c>
      <c r="U51" s="229">
        <v>1.471043087082438</v>
      </c>
      <c r="V51" s="229">
        <v>1.3940880689188411</v>
      </c>
      <c r="W51" s="229">
        <v>1.7986254036371181</v>
      </c>
      <c r="X51" s="229">
        <v>1.58806286025245</v>
      </c>
      <c r="Y51" s="229">
        <v>1.3957419174709691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1.878935915920767</v>
      </c>
      <c r="C53" s="229">
        <v>1.7524123436840859</v>
      </c>
      <c r="D53" s="229">
        <v>3.258390140846863</v>
      </c>
      <c r="E53" s="229">
        <v>1.350823399625904</v>
      </c>
      <c r="F53" s="229">
        <v>1.7111366454930701</v>
      </c>
      <c r="G53" s="229">
        <v>3.3099286774780841</v>
      </c>
      <c r="H53" s="229">
        <v>3.5736297060645432</v>
      </c>
      <c r="I53" s="229">
        <v>3.8241406932332431</v>
      </c>
      <c r="J53" s="229">
        <v>3.4560588039561311</v>
      </c>
      <c r="K53" s="229">
        <v>3.1584960364487409</v>
      </c>
      <c r="L53" s="229">
        <v>3.2275085425333292</v>
      </c>
      <c r="M53" s="229">
        <v>3.3281425125351252</v>
      </c>
      <c r="N53" s="229">
        <v>3.5437622036141438</v>
      </c>
      <c r="O53" s="229">
        <v>4.2430862439640471</v>
      </c>
      <c r="P53" s="229">
        <v>4.7056493058934761</v>
      </c>
      <c r="Q53" s="229">
        <v>4.8989359868497084</v>
      </c>
      <c r="R53" s="229">
        <v>4.9105441342589042</v>
      </c>
      <c r="S53" s="229">
        <v>4.6181530107209507</v>
      </c>
      <c r="T53" s="229">
        <v>4.8170300106334576</v>
      </c>
      <c r="U53" s="229">
        <v>4.9186955179113632</v>
      </c>
      <c r="V53" s="229">
        <v>4.9626942400371998</v>
      </c>
      <c r="W53" s="229">
        <v>5.0598773962093873</v>
      </c>
      <c r="X53" s="229">
        <v>5.3045209297255536</v>
      </c>
      <c r="Y53" s="229">
        <v>4.901016393026187</v>
      </c>
      <c r="DA53" s="73" t="s">
        <v>1894</v>
      </c>
    </row>
    <row r="54" spans="1:105" ht="12" customHeight="1" x14ac:dyDescent="0.25">
      <c r="A54" s="64" t="s">
        <v>39</v>
      </c>
      <c r="B54" s="229">
        <v>0.59334818397497902</v>
      </c>
      <c r="C54" s="229">
        <v>0.82123604873781231</v>
      </c>
      <c r="D54" s="229">
        <v>0.67502000682728036</v>
      </c>
      <c r="E54" s="229">
        <v>0.81690271025035199</v>
      </c>
      <c r="F54" s="229">
        <v>0.97158890064265069</v>
      </c>
      <c r="G54" s="229">
        <v>0.58202894569995378</v>
      </c>
      <c r="H54" s="229">
        <v>0.58808330071132209</v>
      </c>
      <c r="I54" s="229">
        <v>0.55130901403134336</v>
      </c>
      <c r="J54" s="229">
        <v>0.53865430697033956</v>
      </c>
      <c r="K54" s="229">
        <v>0.29145143794924072</v>
      </c>
      <c r="L54" s="229">
        <v>0.2142115852134176</v>
      </c>
      <c r="M54" s="229">
        <v>0.24930754805761271</v>
      </c>
      <c r="N54" s="229">
        <v>0.2326238698833778</v>
      </c>
      <c r="O54" s="229">
        <v>0.11174418249717211</v>
      </c>
      <c r="P54" s="229">
        <v>0.30757886438624388</v>
      </c>
      <c r="Q54" s="229">
        <v>0.37405954586057227</v>
      </c>
      <c r="R54" s="229">
        <v>0.42910919142067078</v>
      </c>
      <c r="S54" s="229">
        <v>0.49117874093275232</v>
      </c>
      <c r="T54" s="229">
        <v>0.51040854231304034</v>
      </c>
      <c r="U54" s="229">
        <v>0.45197530737810288</v>
      </c>
      <c r="V54" s="229">
        <v>0.4470917563387693</v>
      </c>
      <c r="W54" s="229">
        <v>0.4353473834551238</v>
      </c>
      <c r="X54" s="229">
        <v>0.45010604994504139</v>
      </c>
      <c r="Y54" s="229">
        <v>0.41698559649305722</v>
      </c>
      <c r="DA54" s="73" t="s">
        <v>1895</v>
      </c>
    </row>
    <row r="55" spans="1:105" ht="12" customHeight="1" x14ac:dyDescent="0.25">
      <c r="A55" s="60" t="s">
        <v>1896</v>
      </c>
      <c r="B55" s="262">
        <v>5.4955157631240903</v>
      </c>
      <c r="C55" s="262">
        <v>6.2987645099192981</v>
      </c>
      <c r="D55" s="262">
        <v>5.6383237060522813</v>
      </c>
      <c r="E55" s="262">
        <v>3.764765526595506</v>
      </c>
      <c r="F55" s="262">
        <v>6.8220728933156209</v>
      </c>
      <c r="G55" s="262">
        <v>5.6601028988700488</v>
      </c>
      <c r="H55" s="262">
        <v>5.7838097692308592</v>
      </c>
      <c r="I55" s="262">
        <v>5.4377296741226244</v>
      </c>
      <c r="J55" s="262">
        <v>5.444997382244896</v>
      </c>
      <c r="K55" s="262">
        <v>4.2628156183172941</v>
      </c>
      <c r="L55" s="262">
        <v>3.9333954230683381</v>
      </c>
      <c r="M55" s="262">
        <v>3.9107788024672669</v>
      </c>
      <c r="N55" s="262">
        <v>4.4024364174571806</v>
      </c>
      <c r="O55" s="262">
        <v>4.5074867623986261</v>
      </c>
      <c r="P55" s="262">
        <v>5.9569527508636479</v>
      </c>
      <c r="Q55" s="262">
        <v>6.9560634569897042</v>
      </c>
      <c r="R55" s="262">
        <v>7.5124330358682583</v>
      </c>
      <c r="S55" s="262">
        <v>7.5278274323142824</v>
      </c>
      <c r="T55" s="262">
        <v>8.4503392242688165</v>
      </c>
      <c r="U55" s="262">
        <v>6.4055608500100814</v>
      </c>
      <c r="V55" s="262">
        <v>6.3957839319776939</v>
      </c>
      <c r="W55" s="262">
        <v>6.6558084486000144</v>
      </c>
      <c r="X55" s="262">
        <v>8.2151121911991556</v>
      </c>
      <c r="Y55" s="262">
        <v>7.7933674365016152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161.68624398202132</v>
      </c>
      <c r="C56" s="261">
        <f t="shared" si="2"/>
        <v>173.7092678135177</v>
      </c>
      <c r="D56" s="261">
        <f t="shared" si="2"/>
        <v>204.95197521397657</v>
      </c>
      <c r="E56" s="261">
        <f t="shared" si="2"/>
        <v>129.93871105858909</v>
      </c>
      <c r="F56" s="261">
        <f t="shared" si="2"/>
        <v>135.34162302050703</v>
      </c>
      <c r="G56" s="261">
        <f t="shared" si="2"/>
        <v>205.1735736558922</v>
      </c>
      <c r="H56" s="261">
        <f t="shared" si="2"/>
        <v>206.44411686192424</v>
      </c>
      <c r="I56" s="261">
        <f t="shared" si="2"/>
        <v>213.11076404053767</v>
      </c>
      <c r="J56" s="261">
        <f t="shared" si="2"/>
        <v>198.80578190113346</v>
      </c>
      <c r="K56" s="261">
        <f t="shared" si="2"/>
        <v>172.69879620901946</v>
      </c>
      <c r="L56" s="261">
        <f t="shared" si="2"/>
        <v>170.5097519751977</v>
      </c>
      <c r="M56" s="261">
        <f t="shared" si="2"/>
        <v>171.26035547649153</v>
      </c>
      <c r="N56" s="261">
        <f t="shared" si="2"/>
        <v>181.81129150080807</v>
      </c>
      <c r="O56" s="261">
        <f t="shared" si="2"/>
        <v>199.77182206819694</v>
      </c>
      <c r="P56" s="261">
        <f t="shared" si="2"/>
        <v>223.72132047875266</v>
      </c>
      <c r="Q56" s="261">
        <f t="shared" si="2"/>
        <v>241.86617520879176</v>
      </c>
      <c r="R56" s="261">
        <f t="shared" si="2"/>
        <v>238.61225829315515</v>
      </c>
      <c r="S56" s="261">
        <f t="shared" si="2"/>
        <v>233.08420263246029</v>
      </c>
      <c r="T56" s="261">
        <f t="shared" si="2"/>
        <v>247.68454626746637</v>
      </c>
      <c r="U56" s="261">
        <f t="shared" si="2"/>
        <v>235.54890961439258</v>
      </c>
      <c r="V56" s="261">
        <f t="shared" si="2"/>
        <v>234.97798323999729</v>
      </c>
      <c r="W56" s="261">
        <f t="shared" si="2"/>
        <v>249.73049532988944</v>
      </c>
      <c r="X56" s="261">
        <f t="shared" si="2"/>
        <v>254.93493923556059</v>
      </c>
      <c r="Y56" s="261">
        <f t="shared" si="2"/>
        <v>232.92528517362857</v>
      </c>
      <c r="DA56" s="70"/>
    </row>
    <row r="57" spans="1:105" ht="12" customHeight="1" x14ac:dyDescent="0.25">
      <c r="A57" s="60" t="s">
        <v>1899</v>
      </c>
      <c r="B57" s="262">
        <v>150.9464938374874</v>
      </c>
      <c r="C57" s="262">
        <v>161.3997485669866</v>
      </c>
      <c r="D57" s="262">
        <v>193.933139048801</v>
      </c>
      <c r="E57" s="262">
        <v>122.5813231715957</v>
      </c>
      <c r="F57" s="262">
        <v>122.0094151804996</v>
      </c>
      <c r="G57" s="262">
        <v>194.11217495440621</v>
      </c>
      <c r="H57" s="262">
        <v>195.1409608921301</v>
      </c>
      <c r="I57" s="262">
        <v>202.48394381640719</v>
      </c>
      <c r="J57" s="262">
        <v>188.1647585752886</v>
      </c>
      <c r="K57" s="262">
        <v>164.36808138146</v>
      </c>
      <c r="L57" s="262">
        <v>162.8228148642408</v>
      </c>
      <c r="M57" s="262">
        <v>163.6176174661903</v>
      </c>
      <c r="N57" s="262">
        <v>173.2077192086582</v>
      </c>
      <c r="O57" s="262">
        <v>190.9629524926076</v>
      </c>
      <c r="P57" s="262">
        <v>212.07979547460991</v>
      </c>
      <c r="Q57" s="262">
        <v>228.27211293371181</v>
      </c>
      <c r="R57" s="262">
        <v>223.93089675032121</v>
      </c>
      <c r="S57" s="262">
        <v>218.37275620249611</v>
      </c>
      <c r="T57" s="262">
        <v>231.170257924563</v>
      </c>
      <c r="U57" s="262">
        <v>223.0306809294095</v>
      </c>
      <c r="V57" s="262">
        <v>222.47886134341721</v>
      </c>
      <c r="W57" s="262">
        <v>236.72321397014929</v>
      </c>
      <c r="X57" s="262">
        <v>238.88034924878971</v>
      </c>
      <c r="Y57" s="262">
        <v>217.6949004999627</v>
      </c>
      <c r="DA57" s="72" t="s">
        <v>1900</v>
      </c>
    </row>
    <row r="58" spans="1:105" ht="12" customHeight="1" x14ac:dyDescent="0.25">
      <c r="A58" s="64" t="s">
        <v>28</v>
      </c>
      <c r="B58" s="229">
        <v>35.452286028809013</v>
      </c>
      <c r="C58" s="229">
        <v>27.406067914639589</v>
      </c>
      <c r="D58" s="229">
        <v>25.632575246694579</v>
      </c>
      <c r="E58" s="229">
        <v>26.321094461972692</v>
      </c>
      <c r="F58" s="229">
        <v>12.627197704492261</v>
      </c>
      <c r="G58" s="229">
        <v>30.8676355985036</v>
      </c>
      <c r="H58" s="229">
        <v>28.2647842583653</v>
      </c>
      <c r="I58" s="229">
        <v>31.829793813123839</v>
      </c>
      <c r="J58" s="229">
        <v>25.139561458074219</v>
      </c>
      <c r="K58" s="229">
        <v>28.588249491653801</v>
      </c>
      <c r="L58" s="229">
        <v>23.128520589089138</v>
      </c>
      <c r="M58" s="229">
        <v>19.40477783561855</v>
      </c>
      <c r="N58" s="229">
        <v>21.174008799804959</v>
      </c>
      <c r="O58" s="229">
        <v>18.36311945659785</v>
      </c>
      <c r="P58" s="229">
        <v>17.199229143639752</v>
      </c>
      <c r="Q58" s="229">
        <v>16.733072004009848</v>
      </c>
      <c r="R58" s="229">
        <v>17.590898258756251</v>
      </c>
      <c r="S58" s="229">
        <v>15.350026142292091</v>
      </c>
      <c r="T58" s="229">
        <v>17.864487143067421</v>
      </c>
      <c r="U58" s="229">
        <v>17.311374033596369</v>
      </c>
      <c r="V58" s="229">
        <v>17.065126598578281</v>
      </c>
      <c r="W58" s="229">
        <v>16.617060510123689</v>
      </c>
      <c r="X58" s="229">
        <v>16.34544882341827</v>
      </c>
      <c r="Y58" s="229">
        <v>13.891877603613191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0.48914858676337281</v>
      </c>
      <c r="C60" s="229">
        <v>0.46404835579624032</v>
      </c>
      <c r="D60" s="229">
        <v>0.45396190098126171</v>
      </c>
      <c r="E60" s="229">
        <v>0</v>
      </c>
      <c r="F60" s="229">
        <v>0</v>
      </c>
      <c r="G60" s="229">
        <v>0</v>
      </c>
      <c r="H60" s="229">
        <v>0.46981132460788178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0.52795695014739286</v>
      </c>
      <c r="R60" s="229">
        <v>0</v>
      </c>
      <c r="S60" s="229">
        <v>0</v>
      </c>
      <c r="T60" s="229">
        <v>0.57234210115044237</v>
      </c>
      <c r="U60" s="229">
        <v>0.46788952465599698</v>
      </c>
      <c r="V60" s="229">
        <v>0.89424966355882751</v>
      </c>
      <c r="W60" s="229">
        <v>0.88954360103231467</v>
      </c>
      <c r="X60" s="229">
        <v>0.95810612760069036</v>
      </c>
      <c r="Y60" s="229">
        <v>1.4819886729911429</v>
      </c>
      <c r="DA60" s="73" t="s">
        <v>1903</v>
      </c>
    </row>
    <row r="61" spans="1:105" ht="12" customHeight="1" x14ac:dyDescent="0.25">
      <c r="A61" s="64" t="s">
        <v>159</v>
      </c>
      <c r="B61" s="229">
        <v>2.0612997313424168</v>
      </c>
      <c r="C61" s="229">
        <v>1.593318571002118</v>
      </c>
      <c r="D61" s="229">
        <v>0.37066661173047333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0.94030355990915671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0.90871701365185908</v>
      </c>
      <c r="DA61" s="73" t="s">
        <v>1904</v>
      </c>
    </row>
    <row r="62" spans="1:105" ht="12" customHeight="1" x14ac:dyDescent="0.25">
      <c r="A62" s="64" t="s">
        <v>32</v>
      </c>
      <c r="B62" s="229">
        <v>4.3234793931936837</v>
      </c>
      <c r="C62" s="229">
        <v>23.580901222559142</v>
      </c>
      <c r="D62" s="229">
        <v>19.088513760234569</v>
      </c>
      <c r="E62" s="229">
        <v>3.6592439894675119</v>
      </c>
      <c r="F62" s="229">
        <v>5.5515375676155729</v>
      </c>
      <c r="G62" s="229">
        <v>10.10133093006368</v>
      </c>
      <c r="H62" s="229">
        <v>8.1295120632219504</v>
      </c>
      <c r="I62" s="229">
        <v>6.9048492249480686</v>
      </c>
      <c r="J62" s="229">
        <v>7.2599568711620206</v>
      </c>
      <c r="K62" s="229">
        <v>4.3207688192654912</v>
      </c>
      <c r="L62" s="229">
        <v>4.969370627948738</v>
      </c>
      <c r="M62" s="229">
        <v>1.7983778596424449</v>
      </c>
      <c r="N62" s="229">
        <v>1.8963181232391859</v>
      </c>
      <c r="O62" s="229">
        <v>2.100509674145127</v>
      </c>
      <c r="P62" s="229">
        <v>0.45220023762389411</v>
      </c>
      <c r="Q62" s="229">
        <v>0.47610287310078081</v>
      </c>
      <c r="R62" s="229">
        <v>0.4861217164609507</v>
      </c>
      <c r="S62" s="229">
        <v>0.94700448891441591</v>
      </c>
      <c r="T62" s="229">
        <v>1.0322573409752041</v>
      </c>
      <c r="U62" s="229">
        <v>0</v>
      </c>
      <c r="V62" s="229">
        <v>0.40326312243582851</v>
      </c>
      <c r="W62" s="229">
        <v>0.40110435994437832</v>
      </c>
      <c r="X62" s="229">
        <v>1.296099100079396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34.451757100506548</v>
      </c>
      <c r="C64" s="229">
        <v>31.145960730332529</v>
      </c>
      <c r="D64" s="229">
        <v>30.38511709893578</v>
      </c>
      <c r="E64" s="229">
        <v>27.569201423867781</v>
      </c>
      <c r="F64" s="229">
        <v>23.34891352432011</v>
      </c>
      <c r="G64" s="229">
        <v>36.384479730497738</v>
      </c>
      <c r="H64" s="229">
        <v>33.425463042658969</v>
      </c>
      <c r="I64" s="229">
        <v>32.48580956039774</v>
      </c>
      <c r="J64" s="229">
        <v>35.923846918258278</v>
      </c>
      <c r="K64" s="229">
        <v>27.960638838601231</v>
      </c>
      <c r="L64" s="229">
        <v>31.47331981480049</v>
      </c>
      <c r="M64" s="229">
        <v>35.090959953147213</v>
      </c>
      <c r="N64" s="229">
        <v>36.845810080688381</v>
      </c>
      <c r="O64" s="229">
        <v>39.854410568028001</v>
      </c>
      <c r="P64" s="229">
        <v>44.031520984954653</v>
      </c>
      <c r="Q64" s="229">
        <v>51.404811565236223</v>
      </c>
      <c r="R64" s="229">
        <v>45.664277004716659</v>
      </c>
      <c r="S64" s="229">
        <v>48.795773021678507</v>
      </c>
      <c r="T64" s="229">
        <v>51.878014750974991</v>
      </c>
      <c r="U64" s="229">
        <v>44.131292612473132</v>
      </c>
      <c r="V64" s="229">
        <v>41.822642067565241</v>
      </c>
      <c r="W64" s="229">
        <v>53.958762109113543</v>
      </c>
      <c r="X64" s="229">
        <v>47.641885807573523</v>
      </c>
      <c r="Y64" s="229">
        <v>41.872257524129083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56.368077477623018</v>
      </c>
      <c r="C66" s="229">
        <v>52.572370310522601</v>
      </c>
      <c r="D66" s="229">
        <v>97.751704225405902</v>
      </c>
      <c r="E66" s="229">
        <v>40.524701988777132</v>
      </c>
      <c r="F66" s="229">
        <v>51.334099364792102</v>
      </c>
      <c r="G66" s="229">
        <v>99.297860324342523</v>
      </c>
      <c r="H66" s="229">
        <v>107.20889118193629</v>
      </c>
      <c r="I66" s="229">
        <v>114.7242207969973</v>
      </c>
      <c r="J66" s="229">
        <v>103.6817641186839</v>
      </c>
      <c r="K66" s="229">
        <v>94.754881093462274</v>
      </c>
      <c r="L66" s="229">
        <v>96.825256275999891</v>
      </c>
      <c r="M66" s="229">
        <v>99.84427537605373</v>
      </c>
      <c r="N66" s="229">
        <v>106.3128661084243</v>
      </c>
      <c r="O66" s="229">
        <v>127.29258731892151</v>
      </c>
      <c r="P66" s="229">
        <v>141.16947917680429</v>
      </c>
      <c r="Q66" s="229">
        <v>146.96807960549131</v>
      </c>
      <c r="R66" s="229">
        <v>147.31632402776719</v>
      </c>
      <c r="S66" s="229">
        <v>138.5445903216285</v>
      </c>
      <c r="T66" s="229">
        <v>144.51090031900381</v>
      </c>
      <c r="U66" s="229">
        <v>147.5608655373409</v>
      </c>
      <c r="V66" s="229">
        <v>148.88082720111601</v>
      </c>
      <c r="W66" s="229">
        <v>151.79632188628159</v>
      </c>
      <c r="X66" s="229">
        <v>159.1356278917666</v>
      </c>
      <c r="Y66" s="229">
        <v>147.0304917907857</v>
      </c>
      <c r="DA66" s="73" t="s">
        <v>1909</v>
      </c>
    </row>
    <row r="67" spans="1:105" ht="12" customHeight="1" x14ac:dyDescent="0.25">
      <c r="A67" s="64" t="s">
        <v>39</v>
      </c>
      <c r="B67" s="229">
        <v>17.800445519249369</v>
      </c>
      <c r="C67" s="229">
        <v>24.637081462134379</v>
      </c>
      <c r="D67" s="229">
        <v>20.250600204818419</v>
      </c>
      <c r="E67" s="229">
        <v>24.507081307510571</v>
      </c>
      <c r="F67" s="229">
        <v>29.147667019279531</v>
      </c>
      <c r="G67" s="229">
        <v>17.460868370998622</v>
      </c>
      <c r="H67" s="229">
        <v>17.64249902133967</v>
      </c>
      <c r="I67" s="229">
        <v>16.539270420940301</v>
      </c>
      <c r="J67" s="229">
        <v>16.159629209110189</v>
      </c>
      <c r="K67" s="229">
        <v>8.7435431384772215</v>
      </c>
      <c r="L67" s="229">
        <v>6.4263475564025319</v>
      </c>
      <c r="M67" s="229">
        <v>7.4792264417283816</v>
      </c>
      <c r="N67" s="229">
        <v>6.9787160965013317</v>
      </c>
      <c r="O67" s="229">
        <v>3.3523254749151632</v>
      </c>
      <c r="P67" s="229">
        <v>9.2273659315873164</v>
      </c>
      <c r="Q67" s="229">
        <v>11.221786375817169</v>
      </c>
      <c r="R67" s="229">
        <v>12.87327574262012</v>
      </c>
      <c r="S67" s="229">
        <v>14.73536222798257</v>
      </c>
      <c r="T67" s="229">
        <v>15.312256269391209</v>
      </c>
      <c r="U67" s="229">
        <v>13.55925922134309</v>
      </c>
      <c r="V67" s="229">
        <v>13.41275269016308</v>
      </c>
      <c r="W67" s="229">
        <v>13.060421503653719</v>
      </c>
      <c r="X67" s="229">
        <v>13.503181498351241</v>
      </c>
      <c r="Y67" s="229">
        <v>12.50956789479172</v>
      </c>
      <c r="DA67" s="73" t="s">
        <v>1910</v>
      </c>
    </row>
    <row r="68" spans="1:105" ht="12" customHeight="1" x14ac:dyDescent="0.25">
      <c r="A68" s="60" t="s">
        <v>1911</v>
      </c>
      <c r="B68" s="262">
        <v>10.739750144533939</v>
      </c>
      <c r="C68" s="262">
        <v>12.309519246531099</v>
      </c>
      <c r="D68" s="262">
        <v>11.018836165175561</v>
      </c>
      <c r="E68" s="262">
        <v>7.3573878869933962</v>
      </c>
      <c r="F68" s="262">
        <v>13.33220784000744</v>
      </c>
      <c r="G68" s="262">
        <v>11.061398701485979</v>
      </c>
      <c r="H68" s="262">
        <v>11.303155969794149</v>
      </c>
      <c r="I68" s="262">
        <v>10.62682022413048</v>
      </c>
      <c r="J68" s="262">
        <v>10.64102332584485</v>
      </c>
      <c r="K68" s="262">
        <v>8.3307148275594738</v>
      </c>
      <c r="L68" s="262">
        <v>7.6869371109569151</v>
      </c>
      <c r="M68" s="262">
        <v>7.6427380103012341</v>
      </c>
      <c r="N68" s="262">
        <v>8.6035722921498596</v>
      </c>
      <c r="O68" s="262">
        <v>8.8088695755893394</v>
      </c>
      <c r="P68" s="262">
        <v>11.641525004142739</v>
      </c>
      <c r="Q68" s="262">
        <v>13.594062275079949</v>
      </c>
      <c r="R68" s="262">
        <v>14.68136154283393</v>
      </c>
      <c r="S68" s="262">
        <v>14.711446429964189</v>
      </c>
      <c r="T68" s="262">
        <v>16.51428834290336</v>
      </c>
      <c r="U68" s="262">
        <v>12.518228684983081</v>
      </c>
      <c r="V68" s="262">
        <v>12.499121896580069</v>
      </c>
      <c r="W68" s="262">
        <v>13.00728135974015</v>
      </c>
      <c r="X68" s="262">
        <v>16.054589986770889</v>
      </c>
      <c r="Y68" s="262">
        <v>15.23038467366586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21.532519243685471</v>
      </c>
      <c r="C69" s="261">
        <f t="shared" si="3"/>
        <v>23.049041635083235</v>
      </c>
      <c r="D69" s="261">
        <f t="shared" si="3"/>
        <v>27.572129786642318</v>
      </c>
      <c r="E69" s="261">
        <f t="shared" si="3"/>
        <v>17.442406517068548</v>
      </c>
      <c r="F69" s="261">
        <f t="shared" si="3"/>
        <v>17.555246565273212</v>
      </c>
      <c r="G69" s="261">
        <f t="shared" si="3"/>
        <v>27.600327633857578</v>
      </c>
      <c r="H69" s="261">
        <f t="shared" si="3"/>
        <v>27.751600875743012</v>
      </c>
      <c r="I69" s="261">
        <f t="shared" si="3"/>
        <v>28.760038701576413</v>
      </c>
      <c r="J69" s="261">
        <f t="shared" si="3"/>
        <v>26.752227515404883</v>
      </c>
      <c r="K69" s="261">
        <f t="shared" si="3"/>
        <v>23.337303530674671</v>
      </c>
      <c r="L69" s="261">
        <f t="shared" si="3"/>
        <v>23.101430014427986</v>
      </c>
      <c r="M69" s="261">
        <f t="shared" si="3"/>
        <v>23.212847758553057</v>
      </c>
      <c r="N69" s="261">
        <f t="shared" si="3"/>
        <v>24.589619690884572</v>
      </c>
      <c r="O69" s="261">
        <f t="shared" si="3"/>
        <v>27.0894163452468</v>
      </c>
      <c r="P69" s="261">
        <f t="shared" si="3"/>
        <v>30.143674494443989</v>
      </c>
      <c r="Q69" s="261">
        <f t="shared" si="3"/>
        <v>32.481506027113412</v>
      </c>
      <c r="R69" s="261">
        <f t="shared" si="3"/>
        <v>31.905560598630419</v>
      </c>
      <c r="S69" s="261">
        <f t="shared" si="3"/>
        <v>31.127085432998541</v>
      </c>
      <c r="T69" s="261">
        <f t="shared" si="3"/>
        <v>32.981619058958508</v>
      </c>
      <c r="U69" s="261">
        <f t="shared" si="3"/>
        <v>31.710631384759562</v>
      </c>
      <c r="V69" s="261">
        <f t="shared" si="3"/>
        <v>31.632923555338067</v>
      </c>
      <c r="W69" s="261">
        <f t="shared" si="3"/>
        <v>33.651940399505861</v>
      </c>
      <c r="X69" s="261">
        <f t="shared" si="3"/>
        <v>34.055180762688856</v>
      </c>
      <c r="Y69" s="261">
        <f t="shared" si="3"/>
        <v>31.057764084346587</v>
      </c>
      <c r="DA69" s="70"/>
    </row>
    <row r="70" spans="1:105" ht="12" customHeight="1" x14ac:dyDescent="0.25">
      <c r="A70" s="60" t="s">
        <v>1914</v>
      </c>
      <c r="B70" s="262">
        <v>17.61042428104016</v>
      </c>
      <c r="C70" s="262">
        <v>18.829970666148391</v>
      </c>
      <c r="D70" s="262">
        <v>22.625532889026729</v>
      </c>
      <c r="E70" s="262">
        <v>14.301154370019461</v>
      </c>
      <c r="F70" s="262">
        <v>14.234431771058251</v>
      </c>
      <c r="G70" s="262">
        <v>22.646420411347329</v>
      </c>
      <c r="H70" s="262">
        <v>22.766445437415118</v>
      </c>
      <c r="I70" s="262">
        <v>23.62312677858079</v>
      </c>
      <c r="J70" s="262">
        <v>21.952555167116952</v>
      </c>
      <c r="K70" s="262">
        <v>19.176276161170279</v>
      </c>
      <c r="L70" s="262">
        <v>18.995995067494711</v>
      </c>
      <c r="M70" s="262">
        <v>19.08872203772215</v>
      </c>
      <c r="N70" s="262">
        <v>20.207567241010072</v>
      </c>
      <c r="O70" s="262">
        <v>22.279011124137501</v>
      </c>
      <c r="P70" s="262">
        <v>24.742642805371091</v>
      </c>
      <c r="Q70" s="262">
        <v>26.631746508932981</v>
      </c>
      <c r="R70" s="262">
        <v>26.125271287537409</v>
      </c>
      <c r="S70" s="262">
        <v>25.47682155695782</v>
      </c>
      <c r="T70" s="262">
        <v>26.969863424532289</v>
      </c>
      <c r="U70" s="262">
        <v>26.020246108431039</v>
      </c>
      <c r="V70" s="262">
        <v>25.955867156731951</v>
      </c>
      <c r="W70" s="262">
        <v>27.61770829651735</v>
      </c>
      <c r="X70" s="262">
        <v>27.869374079025409</v>
      </c>
      <c r="Y70" s="262">
        <v>25.397738391662241</v>
      </c>
      <c r="DA70" s="72" t="s">
        <v>1915</v>
      </c>
    </row>
    <row r="71" spans="1:105" ht="12" customHeight="1" x14ac:dyDescent="0.25">
      <c r="A71" s="64" t="s">
        <v>28</v>
      </c>
      <c r="B71" s="229">
        <v>4.1361000366943736</v>
      </c>
      <c r="C71" s="229">
        <v>3.197374590041278</v>
      </c>
      <c r="D71" s="229">
        <v>2.9904671121143611</v>
      </c>
      <c r="E71" s="229">
        <v>3.0707943538968059</v>
      </c>
      <c r="F71" s="229">
        <v>1.473173065524094</v>
      </c>
      <c r="G71" s="229">
        <v>3.601224153158745</v>
      </c>
      <c r="H71" s="229">
        <v>3.2975581634759439</v>
      </c>
      <c r="I71" s="229">
        <v>3.713475944864439</v>
      </c>
      <c r="J71" s="229">
        <v>2.932948836775318</v>
      </c>
      <c r="K71" s="229">
        <v>3.335295774026267</v>
      </c>
      <c r="L71" s="229">
        <v>2.698327402060392</v>
      </c>
      <c r="M71" s="229">
        <v>2.263890747488825</v>
      </c>
      <c r="N71" s="229">
        <v>2.4703010266439058</v>
      </c>
      <c r="O71" s="229">
        <v>2.1423639366030769</v>
      </c>
      <c r="P71" s="229">
        <v>2.0065767334246329</v>
      </c>
      <c r="Q71" s="229">
        <v>1.9521917338011441</v>
      </c>
      <c r="R71" s="229">
        <v>2.0522714635215591</v>
      </c>
      <c r="S71" s="229">
        <v>1.7908363832674059</v>
      </c>
      <c r="T71" s="229">
        <v>2.0841901666911942</v>
      </c>
      <c r="U71" s="229">
        <v>2.0196603039195709</v>
      </c>
      <c r="V71" s="229">
        <v>1.9909314365007931</v>
      </c>
      <c r="W71" s="229">
        <v>1.9386570595144259</v>
      </c>
      <c r="X71" s="229">
        <v>1.9069690293987931</v>
      </c>
      <c r="Y71" s="229">
        <v>1.6207190537548679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5.7067335122393349E-2</v>
      </c>
      <c r="C73" s="229">
        <v>5.4138974842894552E-2</v>
      </c>
      <c r="D73" s="229">
        <v>5.2962221781147081E-2</v>
      </c>
      <c r="E73" s="229">
        <v>0</v>
      </c>
      <c r="F73" s="229">
        <v>0</v>
      </c>
      <c r="G73" s="229">
        <v>0</v>
      </c>
      <c r="H73" s="229">
        <v>5.4811321204252743E-2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6.1594977517195677E-2</v>
      </c>
      <c r="R73" s="229">
        <v>0</v>
      </c>
      <c r="S73" s="229">
        <v>0</v>
      </c>
      <c r="T73" s="229">
        <v>6.6773245134218118E-2</v>
      </c>
      <c r="U73" s="229">
        <v>5.4587111209866188E-2</v>
      </c>
      <c r="V73" s="229">
        <v>0.1043291274151963</v>
      </c>
      <c r="W73" s="229">
        <v>0.1037800867871031</v>
      </c>
      <c r="X73" s="229">
        <v>0.11177904822008029</v>
      </c>
      <c r="Y73" s="229">
        <v>0.17289867851563279</v>
      </c>
      <c r="DA73" s="73" t="s">
        <v>1918</v>
      </c>
    </row>
    <row r="74" spans="1:105" ht="12" customHeight="1" x14ac:dyDescent="0.25">
      <c r="A74" s="64" t="s">
        <v>159</v>
      </c>
      <c r="B74" s="229">
        <v>0.2404849686566147</v>
      </c>
      <c r="C74" s="229">
        <v>0.18588716661691329</v>
      </c>
      <c r="D74" s="229">
        <v>4.324443803522178E-2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0.1097020819894013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0.1060169849260499</v>
      </c>
      <c r="DA74" s="73" t="s">
        <v>1919</v>
      </c>
    </row>
    <row r="75" spans="1:105" ht="12" customHeight="1" x14ac:dyDescent="0.25">
      <c r="A75" s="64" t="s">
        <v>32</v>
      </c>
      <c r="B75" s="229">
        <v>0.50440592920592842</v>
      </c>
      <c r="C75" s="229">
        <v>2.7511051426318929</v>
      </c>
      <c r="D75" s="229">
        <v>2.2269932720273622</v>
      </c>
      <c r="E75" s="229">
        <v>0.42691179877120861</v>
      </c>
      <c r="F75" s="229">
        <v>0.64767938288848192</v>
      </c>
      <c r="G75" s="229">
        <v>1.178488608507426</v>
      </c>
      <c r="H75" s="229">
        <v>0.94844307404255845</v>
      </c>
      <c r="I75" s="229">
        <v>0.80556574291060623</v>
      </c>
      <c r="J75" s="229">
        <v>0.84699496830223353</v>
      </c>
      <c r="K75" s="229">
        <v>0.5040896955809725</v>
      </c>
      <c r="L75" s="229">
        <v>0.57975990659401788</v>
      </c>
      <c r="M75" s="229">
        <v>0.20981075029161811</v>
      </c>
      <c r="N75" s="229">
        <v>0.22123711437790461</v>
      </c>
      <c r="O75" s="229">
        <v>0.2450594619835976</v>
      </c>
      <c r="P75" s="229">
        <v>5.2756694389454177E-2</v>
      </c>
      <c r="Q75" s="229">
        <v>5.5545335195090931E-2</v>
      </c>
      <c r="R75" s="229">
        <v>5.6714200253777443E-2</v>
      </c>
      <c r="S75" s="229">
        <v>0.1104838570400149</v>
      </c>
      <c r="T75" s="229">
        <v>0.1204300231137736</v>
      </c>
      <c r="U75" s="229">
        <v>0</v>
      </c>
      <c r="V75" s="229">
        <v>4.7047364284179868E-2</v>
      </c>
      <c r="W75" s="229">
        <v>4.679550866017735E-2</v>
      </c>
      <c r="X75" s="229">
        <v>0.15121156167592911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4.0193716617257547</v>
      </c>
      <c r="C77" s="229">
        <v>3.6336954185387849</v>
      </c>
      <c r="D77" s="229">
        <v>3.544930328209166</v>
      </c>
      <c r="E77" s="229">
        <v>3.216406832784565</v>
      </c>
      <c r="F77" s="229">
        <v>2.7240399111706721</v>
      </c>
      <c r="G77" s="229">
        <v>4.2448559685580607</v>
      </c>
      <c r="H77" s="229">
        <v>3.899637354976869</v>
      </c>
      <c r="I77" s="229">
        <v>3.7900111153797269</v>
      </c>
      <c r="J77" s="229">
        <v>4.1911154737967893</v>
      </c>
      <c r="K77" s="229">
        <v>3.2620745311701329</v>
      </c>
      <c r="L77" s="229">
        <v>3.6718873117267128</v>
      </c>
      <c r="M77" s="229">
        <v>4.0939453278671643</v>
      </c>
      <c r="N77" s="229">
        <v>4.298677842746967</v>
      </c>
      <c r="O77" s="229">
        <v>4.6496812329365884</v>
      </c>
      <c r="P77" s="229">
        <v>5.1370107815780308</v>
      </c>
      <c r="Q77" s="229">
        <v>5.9972280159442093</v>
      </c>
      <c r="R77" s="229">
        <v>5.3274989838835989</v>
      </c>
      <c r="S77" s="229">
        <v>5.6928401858624778</v>
      </c>
      <c r="T77" s="229">
        <v>6.0524350542804024</v>
      </c>
      <c r="U77" s="229">
        <v>5.1486508047885193</v>
      </c>
      <c r="V77" s="229">
        <v>4.8793082412159308</v>
      </c>
      <c r="W77" s="229">
        <v>6.2951889127298966</v>
      </c>
      <c r="X77" s="229">
        <v>5.5582200108835647</v>
      </c>
      <c r="Y77" s="229">
        <v>4.8850967111483792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6.5762757057226704</v>
      </c>
      <c r="C79" s="229">
        <v>6.1334432028942878</v>
      </c>
      <c r="D79" s="229">
        <v>11.40436549296399</v>
      </c>
      <c r="E79" s="229">
        <v>4.7278818986906526</v>
      </c>
      <c r="F79" s="229">
        <v>5.9889782592257292</v>
      </c>
      <c r="G79" s="229">
        <v>11.58475037117327</v>
      </c>
      <c r="H79" s="229">
        <v>12.507703971225871</v>
      </c>
      <c r="I79" s="229">
        <v>13.384492426316321</v>
      </c>
      <c r="J79" s="229">
        <v>12.096205813846421</v>
      </c>
      <c r="K79" s="229">
        <v>11.05473612757056</v>
      </c>
      <c r="L79" s="229">
        <v>11.29627989886662</v>
      </c>
      <c r="M79" s="229">
        <v>11.648498793872911</v>
      </c>
      <c r="N79" s="229">
        <v>12.40316771264947</v>
      </c>
      <c r="O79" s="229">
        <v>14.850801853874129</v>
      </c>
      <c r="P79" s="229">
        <v>16.469772570627121</v>
      </c>
      <c r="Q79" s="229">
        <v>17.146275953973941</v>
      </c>
      <c r="R79" s="229">
        <v>17.186904469906128</v>
      </c>
      <c r="S79" s="229">
        <v>16.163535537523291</v>
      </c>
      <c r="T79" s="229">
        <v>16.859605037217062</v>
      </c>
      <c r="U79" s="229">
        <v>17.21543431268973</v>
      </c>
      <c r="V79" s="229">
        <v>17.369429840130159</v>
      </c>
      <c r="W79" s="229">
        <v>17.709570886732809</v>
      </c>
      <c r="X79" s="229">
        <v>18.565823254039401</v>
      </c>
      <c r="Y79" s="229">
        <v>17.15355737559161</v>
      </c>
      <c r="DA79" s="73" t="s">
        <v>1924</v>
      </c>
    </row>
    <row r="80" spans="1:105" ht="12" customHeight="1" x14ac:dyDescent="0.25">
      <c r="A80" s="64" t="s">
        <v>39</v>
      </c>
      <c r="B80" s="229">
        <v>2.0767186439124208</v>
      </c>
      <c r="C80" s="229">
        <v>2.8743261705823362</v>
      </c>
      <c r="D80" s="229">
        <v>2.3625700238954761</v>
      </c>
      <c r="E80" s="229">
        <v>2.859159485876225</v>
      </c>
      <c r="F80" s="229">
        <v>3.4005611522492689</v>
      </c>
      <c r="G80" s="229">
        <v>2.0371013099498341</v>
      </c>
      <c r="H80" s="229">
        <v>2.058291552489623</v>
      </c>
      <c r="I80" s="229">
        <v>1.9295815491096979</v>
      </c>
      <c r="J80" s="229">
        <v>1.885290074396184</v>
      </c>
      <c r="K80" s="229">
        <v>1.0200800328223401</v>
      </c>
      <c r="L80" s="229">
        <v>0.74974054824695979</v>
      </c>
      <c r="M80" s="229">
        <v>0.87257641820164222</v>
      </c>
      <c r="N80" s="229">
        <v>0.8141835445918203</v>
      </c>
      <c r="O80" s="229">
        <v>0.39110463874010137</v>
      </c>
      <c r="P80" s="229">
        <v>1.0765260253518509</v>
      </c>
      <c r="Q80" s="229">
        <v>1.3092084105120001</v>
      </c>
      <c r="R80" s="229">
        <v>1.5018821699723439</v>
      </c>
      <c r="S80" s="229">
        <v>1.719125593264629</v>
      </c>
      <c r="T80" s="229">
        <v>1.786429898095637</v>
      </c>
      <c r="U80" s="229">
        <v>1.581913575823356</v>
      </c>
      <c r="V80" s="229">
        <v>1.564821147185689</v>
      </c>
      <c r="W80" s="229">
        <v>1.52371584209293</v>
      </c>
      <c r="X80" s="229">
        <v>1.5753711748076411</v>
      </c>
      <c r="Y80" s="229">
        <v>1.459449587725697</v>
      </c>
      <c r="DA80" s="73" t="s">
        <v>1925</v>
      </c>
    </row>
    <row r="81" spans="1:105" ht="12" customHeight="1" x14ac:dyDescent="0.25">
      <c r="A81" s="61" t="s">
        <v>1926</v>
      </c>
      <c r="B81" s="263">
        <v>3.9220949626453101</v>
      </c>
      <c r="C81" s="263">
        <v>4.219070968934842</v>
      </c>
      <c r="D81" s="263">
        <v>4.9465968976155876</v>
      </c>
      <c r="E81" s="263">
        <v>3.141252147049086</v>
      </c>
      <c r="F81" s="263">
        <v>3.32081479421496</v>
      </c>
      <c r="G81" s="263">
        <v>4.9539072225102494</v>
      </c>
      <c r="H81" s="263">
        <v>4.9851554383278929</v>
      </c>
      <c r="I81" s="263">
        <v>5.1369119229956226</v>
      </c>
      <c r="J81" s="263">
        <v>4.7996723482879329</v>
      </c>
      <c r="K81" s="263">
        <v>4.1610273695043922</v>
      </c>
      <c r="L81" s="263">
        <v>4.1054349469332747</v>
      </c>
      <c r="M81" s="263">
        <v>4.1241257208309072</v>
      </c>
      <c r="N81" s="263">
        <v>4.382052449874501</v>
      </c>
      <c r="O81" s="263">
        <v>4.8104052211092982</v>
      </c>
      <c r="P81" s="263">
        <v>5.4010316890728971</v>
      </c>
      <c r="Q81" s="263">
        <v>5.8497595181804281</v>
      </c>
      <c r="R81" s="263">
        <v>5.7802893110930116</v>
      </c>
      <c r="S81" s="263">
        <v>5.6502638760407224</v>
      </c>
      <c r="T81" s="263">
        <v>6.0117556344262182</v>
      </c>
      <c r="U81" s="263">
        <v>5.6903852763285228</v>
      </c>
      <c r="V81" s="263">
        <v>5.6770563986061147</v>
      </c>
      <c r="W81" s="263">
        <v>6.034232102988514</v>
      </c>
      <c r="X81" s="263">
        <v>6.185806683663448</v>
      </c>
      <c r="Y81" s="263">
        <v>5.6600256926843464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32.932888763000904</v>
      </c>
      <c r="C83" s="223">
        <v>36.277378408117251</v>
      </c>
      <c r="D83" s="223">
        <v>42.453793033963052</v>
      </c>
      <c r="E83" s="223">
        <v>27.43027497303196</v>
      </c>
      <c r="F83" s="223">
        <v>29.070643801182161</v>
      </c>
      <c r="G83" s="223">
        <v>42.78365745577532</v>
      </c>
      <c r="H83" s="223">
        <v>42.764905393662467</v>
      </c>
      <c r="I83" s="223">
        <v>44.908628479039891</v>
      </c>
      <c r="J83" s="223">
        <v>41.533409070187112</v>
      </c>
      <c r="K83" s="223">
        <v>40.294346838676447</v>
      </c>
      <c r="L83" s="223">
        <v>40.036067959710437</v>
      </c>
      <c r="M83" s="223">
        <v>39.49845573826002</v>
      </c>
      <c r="N83" s="223">
        <v>39.881223479955253</v>
      </c>
      <c r="O83" s="223">
        <v>38.999478714222803</v>
      </c>
      <c r="P83" s="223">
        <v>40.950128976784171</v>
      </c>
      <c r="Q83" s="223">
        <v>30.756186108722648</v>
      </c>
      <c r="R83" s="223">
        <v>31.58259291105378</v>
      </c>
      <c r="S83" s="223">
        <v>33.111206649469757</v>
      </c>
      <c r="T83" s="223">
        <v>38.17473965797268</v>
      </c>
      <c r="U83" s="223">
        <v>37.205025317665047</v>
      </c>
      <c r="V83" s="223">
        <v>35.00047769179325</v>
      </c>
      <c r="W83" s="223">
        <v>36.591191363332371</v>
      </c>
      <c r="X83" s="223">
        <v>29.464029807967901</v>
      </c>
      <c r="Y83" s="223">
        <v>26.150478738980819</v>
      </c>
      <c r="DA83" s="89" t="s">
        <v>1928</v>
      </c>
    </row>
    <row r="84" spans="1:105" ht="12" customHeight="1" x14ac:dyDescent="0.25">
      <c r="A84" s="55" t="s">
        <v>91</v>
      </c>
      <c r="B84" s="259">
        <v>1.2194310356142199</v>
      </c>
      <c r="C84" s="259">
        <v>1.3432699888531481</v>
      </c>
      <c r="D84" s="259">
        <v>1.5719687749743749</v>
      </c>
      <c r="E84" s="259">
        <v>1.015681583789436</v>
      </c>
      <c r="F84" s="259">
        <v>1.0764207638013401</v>
      </c>
      <c r="G84" s="259">
        <v>1.584182914961195</v>
      </c>
      <c r="H84" s="259">
        <v>1.5834885681431929</v>
      </c>
      <c r="I84" s="259">
        <v>1.662865827783907</v>
      </c>
      <c r="J84" s="259">
        <v>1.537889020290085</v>
      </c>
      <c r="K84" s="259">
        <v>1.492009323824746</v>
      </c>
      <c r="L84" s="259">
        <v>1.4824458359959041</v>
      </c>
      <c r="M84" s="259">
        <v>1.4625392607583709</v>
      </c>
      <c r="N84" s="259">
        <v>1.4767122920704121</v>
      </c>
      <c r="O84" s="259">
        <v>1.444063260261</v>
      </c>
      <c r="P84" s="259">
        <v>1.516291466140397</v>
      </c>
      <c r="Q84" s="259">
        <v>1.138832616476273</v>
      </c>
      <c r="R84" s="259">
        <v>1.1694326075699</v>
      </c>
      <c r="S84" s="259">
        <v>1.226033747163304</v>
      </c>
      <c r="T84" s="259">
        <v>1.4135250220660069</v>
      </c>
      <c r="U84" s="259">
        <v>1.3776186741356959</v>
      </c>
      <c r="V84" s="259">
        <v>1.2959892181292429</v>
      </c>
      <c r="W84" s="259">
        <v>1.354889779017602</v>
      </c>
      <c r="X84" s="259">
        <v>1.0909869656639799</v>
      </c>
      <c r="Y84" s="259">
        <v>0.96829359853490193</v>
      </c>
      <c r="DA84" s="67" t="s">
        <v>1929</v>
      </c>
    </row>
    <row r="85" spans="1:105" ht="12" customHeight="1" x14ac:dyDescent="0.25">
      <c r="A85" s="173" t="s">
        <v>92</v>
      </c>
      <c r="B85" s="224">
        <v>0.53769233768707714</v>
      </c>
      <c r="C85" s="224">
        <v>0.59229752184184969</v>
      </c>
      <c r="D85" s="224">
        <v>0.69313929258928686</v>
      </c>
      <c r="E85" s="224">
        <v>0.44785165309358788</v>
      </c>
      <c r="F85" s="224">
        <v>0.47463380865300181</v>
      </c>
      <c r="G85" s="224">
        <v>0.69852495958524219</v>
      </c>
      <c r="H85" s="224">
        <v>0.69821879633956963</v>
      </c>
      <c r="I85" s="224">
        <v>0.73321917196467534</v>
      </c>
      <c r="J85" s="224">
        <v>0.6781122656982026</v>
      </c>
      <c r="K85" s="224">
        <v>0.65788220715094248</v>
      </c>
      <c r="L85" s="224">
        <v>0.65366531092889246</v>
      </c>
      <c r="M85" s="224">
        <v>0.64488776413681725</v>
      </c>
      <c r="N85" s="224">
        <v>0.65113717891773992</v>
      </c>
      <c r="O85" s="224">
        <v>0.63674101076709066</v>
      </c>
      <c r="P85" s="224">
        <v>0.668589103633347</v>
      </c>
      <c r="Q85" s="224">
        <v>0.50215350758149679</v>
      </c>
      <c r="R85" s="224">
        <v>0.51564617773979604</v>
      </c>
      <c r="S85" s="224">
        <v>0.54060371791622808</v>
      </c>
      <c r="T85" s="224">
        <v>0.62327556975046172</v>
      </c>
      <c r="U85" s="224">
        <v>0.60744313020070895</v>
      </c>
      <c r="V85" s="224">
        <v>0.57144967772791144</v>
      </c>
      <c r="W85" s="224">
        <v>0.59742111797355846</v>
      </c>
      <c r="X85" s="224">
        <v>0.48105658690121961</v>
      </c>
      <c r="Y85" s="224">
        <v>0.42695653411955209</v>
      </c>
      <c r="DA85" s="177" t="s">
        <v>1930</v>
      </c>
    </row>
    <row r="86" spans="1:105" ht="12" customHeight="1" x14ac:dyDescent="0.25">
      <c r="A86" s="173" t="s">
        <v>93</v>
      </c>
      <c r="B86" s="224">
        <v>4.1706858652949483</v>
      </c>
      <c r="C86" s="224">
        <v>4.5942386179820769</v>
      </c>
      <c r="D86" s="224">
        <v>5.3764319252120139</v>
      </c>
      <c r="E86" s="224">
        <v>3.4738240223788419</v>
      </c>
      <c r="F86" s="224">
        <v>3.6815635600376142</v>
      </c>
      <c r="G86" s="224">
        <v>5.4182066049700266</v>
      </c>
      <c r="H86" s="224">
        <v>5.4158318069085709</v>
      </c>
      <c r="I86" s="224">
        <v>5.6873171186159466</v>
      </c>
      <c r="J86" s="224">
        <v>5.2598726881552871</v>
      </c>
      <c r="K86" s="224">
        <v>5.1029554079126784</v>
      </c>
      <c r="L86" s="224">
        <v>5.0702464622275416</v>
      </c>
      <c r="M86" s="224">
        <v>5.0021621921500738</v>
      </c>
      <c r="N86" s="224">
        <v>5.0506366524804509</v>
      </c>
      <c r="O86" s="224">
        <v>4.9389707595302248</v>
      </c>
      <c r="P86" s="224">
        <v>5.1860049488684377</v>
      </c>
      <c r="Q86" s="224">
        <v>3.8950239560550912</v>
      </c>
      <c r="R86" s="224">
        <v>3.9996817403865021</v>
      </c>
      <c r="S86" s="224">
        <v>4.193268393479098</v>
      </c>
      <c r="T86" s="224">
        <v>4.8345241818467954</v>
      </c>
      <c r="U86" s="224">
        <v>4.7117176487886292</v>
      </c>
      <c r="V86" s="224">
        <v>4.4325293975347559</v>
      </c>
      <c r="W86" s="224">
        <v>4.6339805084057302</v>
      </c>
      <c r="X86" s="224">
        <v>3.731382738363632</v>
      </c>
      <c r="Y86" s="224">
        <v>3.311748107863234</v>
      </c>
      <c r="DA86" s="177" t="s">
        <v>1931</v>
      </c>
    </row>
    <row r="87" spans="1:105" ht="12" customHeight="1" x14ac:dyDescent="0.25">
      <c r="A87" s="173" t="s">
        <v>94</v>
      </c>
      <c r="B87" s="224">
        <v>1.8415912553825</v>
      </c>
      <c r="C87" s="224">
        <v>2.0286135032176609</v>
      </c>
      <c r="D87" s="224">
        <v>2.373995630075949</v>
      </c>
      <c r="E87" s="224">
        <v>1.533887746277941</v>
      </c>
      <c r="F87" s="224">
        <v>1.6256163799621619</v>
      </c>
      <c r="G87" s="224">
        <v>2.392441489443812</v>
      </c>
      <c r="H87" s="224">
        <v>2.391392883175075</v>
      </c>
      <c r="I87" s="224">
        <v>2.5112688441448041</v>
      </c>
      <c r="J87" s="224">
        <v>2.322528202743698</v>
      </c>
      <c r="K87" s="224">
        <v>2.2532404403835939</v>
      </c>
      <c r="L87" s="224">
        <v>2.2387976100453599</v>
      </c>
      <c r="M87" s="224">
        <v>2.208734593924413</v>
      </c>
      <c r="N87" s="224">
        <v>2.2301387814218789</v>
      </c>
      <c r="O87" s="224">
        <v>2.1808320394078611</v>
      </c>
      <c r="P87" s="224">
        <v>2.28991146124861</v>
      </c>
      <c r="Q87" s="224">
        <v>1.7198710928254319</v>
      </c>
      <c r="R87" s="224">
        <v>1.766083362619288</v>
      </c>
      <c r="S87" s="224">
        <v>1.851562705587948</v>
      </c>
      <c r="T87" s="224">
        <v>2.13471302917096</v>
      </c>
      <c r="U87" s="224">
        <v>2.0804870709740908</v>
      </c>
      <c r="V87" s="224">
        <v>1.957209831037847</v>
      </c>
      <c r="W87" s="224">
        <v>2.0461617723130598</v>
      </c>
      <c r="X87" s="224">
        <v>1.6476143357226229</v>
      </c>
      <c r="Y87" s="224">
        <v>1.4623221581420061</v>
      </c>
      <c r="DA87" s="177" t="s">
        <v>1932</v>
      </c>
    </row>
    <row r="88" spans="1:105" ht="12" customHeight="1" x14ac:dyDescent="0.25">
      <c r="A88" s="56" t="s">
        <v>95</v>
      </c>
      <c r="B88" s="260">
        <v>7.8384039409937234</v>
      </c>
      <c r="C88" s="260">
        <v>8.208049561220804</v>
      </c>
      <c r="D88" s="260">
        <v>10.80349562390939</v>
      </c>
      <c r="E88" s="260">
        <v>7.0845774593255308</v>
      </c>
      <c r="F88" s="260">
        <v>5.7953849936416528</v>
      </c>
      <c r="G88" s="260">
        <v>11.121564791917979</v>
      </c>
      <c r="H88" s="260">
        <v>10.90162859926599</v>
      </c>
      <c r="I88" s="260">
        <v>11.93782521024</v>
      </c>
      <c r="J88" s="260">
        <v>10.86036103486593</v>
      </c>
      <c r="K88" s="260">
        <v>10.99562526045862</v>
      </c>
      <c r="L88" s="260">
        <v>11.60165995978979</v>
      </c>
      <c r="M88" s="260">
        <v>11.719032437610499</v>
      </c>
      <c r="N88" s="260">
        <v>11.44653627610052</v>
      </c>
      <c r="O88" s="260">
        <v>11.72333429629149</v>
      </c>
      <c r="P88" s="260">
        <v>11.198123675969009</v>
      </c>
      <c r="Q88" s="260">
        <v>8.2673760670582155</v>
      </c>
      <c r="R88" s="260">
        <v>7.9852994666211288</v>
      </c>
      <c r="S88" s="260">
        <v>8.3306687426637822</v>
      </c>
      <c r="T88" s="260">
        <v>9.3512019779092732</v>
      </c>
      <c r="U88" s="260">
        <v>10.235958696829931</v>
      </c>
      <c r="V88" s="260">
        <v>9.6613645559997536</v>
      </c>
      <c r="W88" s="260">
        <v>10.504638051727319</v>
      </c>
      <c r="X88" s="260">
        <v>7.8458772270312336</v>
      </c>
      <c r="Y88" s="260">
        <v>7.0533951919255502</v>
      </c>
      <c r="DA88" s="68" t="s">
        <v>1933</v>
      </c>
    </row>
    <row r="89" spans="1:105" ht="12" customHeight="1" x14ac:dyDescent="0.25">
      <c r="A89" s="37" t="s">
        <v>159</v>
      </c>
      <c r="B89" s="226">
        <v>0.29168054287029987</v>
      </c>
      <c r="C89" s="226">
        <v>0.2276666683412783</v>
      </c>
      <c r="D89" s="226">
        <v>9.0159729023268534E-2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0.10717781007730511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6.5787860251176306E-2</v>
      </c>
      <c r="DA89" s="69" t="s">
        <v>1934</v>
      </c>
    </row>
    <row r="90" spans="1:105" ht="12" customHeight="1" x14ac:dyDescent="0.25">
      <c r="A90" s="37" t="s">
        <v>35</v>
      </c>
      <c r="B90" s="226">
        <v>4.8750344557446468</v>
      </c>
      <c r="C90" s="226">
        <v>4.4503950690182918</v>
      </c>
      <c r="D90" s="226">
        <v>7.3907760701477612</v>
      </c>
      <c r="E90" s="226">
        <v>5.2030001472089804</v>
      </c>
      <c r="F90" s="226">
        <v>1.8395707091843261</v>
      </c>
      <c r="G90" s="226">
        <v>8.0464478852168373</v>
      </c>
      <c r="H90" s="226">
        <v>7.5712443669043834</v>
      </c>
      <c r="I90" s="226">
        <v>8.7957441580005806</v>
      </c>
      <c r="J90" s="226">
        <v>7.9551463552342714</v>
      </c>
      <c r="K90" s="226">
        <v>8.3116867750113741</v>
      </c>
      <c r="L90" s="226">
        <v>9.3345765357745201</v>
      </c>
      <c r="M90" s="226">
        <v>9.5936971852984243</v>
      </c>
      <c r="N90" s="226">
        <v>9.055033526571334</v>
      </c>
      <c r="O90" s="226">
        <v>9.532932940254172</v>
      </c>
      <c r="P90" s="226">
        <v>8.2963239921947771</v>
      </c>
      <c r="Q90" s="226">
        <v>5.8592303229510447</v>
      </c>
      <c r="R90" s="226">
        <v>5.1273376294503974</v>
      </c>
      <c r="S90" s="226">
        <v>5.3324398115264966</v>
      </c>
      <c r="T90" s="226">
        <v>5.6613080965549329</v>
      </c>
      <c r="U90" s="226">
        <v>6.9360458233069311</v>
      </c>
      <c r="V90" s="226">
        <v>6.2677822255922946</v>
      </c>
      <c r="W90" s="226">
        <v>7.1744884361976959</v>
      </c>
      <c r="X90" s="226">
        <v>3.9678100448896458</v>
      </c>
      <c r="Y90" s="226">
        <v>3.031401619001739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4.565207733424774E-3</v>
      </c>
      <c r="C92" s="226">
        <v>9.1680795744337462E-3</v>
      </c>
      <c r="D92" s="226">
        <v>2.446995168984558E-2</v>
      </c>
      <c r="E92" s="226">
        <v>2.3519840702479259E-2</v>
      </c>
      <c r="F92" s="226">
        <v>2.8846309631552301E-2</v>
      </c>
      <c r="G92" s="226">
        <v>6.339834952976009E-2</v>
      </c>
      <c r="H92" s="226">
        <v>8.7465913306284213E-2</v>
      </c>
      <c r="I92" s="226">
        <v>2.2023845696849051E-2</v>
      </c>
      <c r="J92" s="226">
        <v>4.0770427719394833E-2</v>
      </c>
      <c r="K92" s="226">
        <v>8.6083988099231318E-2</v>
      </c>
      <c r="L92" s="226">
        <v>0.14681792521633041</v>
      </c>
      <c r="M92" s="226">
        <v>0.23138390608669279</v>
      </c>
      <c r="N92" s="226">
        <v>0.29761247348216169</v>
      </c>
      <c r="O92" s="226">
        <v>0.39840155882663147</v>
      </c>
      <c r="P92" s="226">
        <v>0.47629379069065331</v>
      </c>
      <c r="Q92" s="226">
        <v>0.49131745471366778</v>
      </c>
      <c r="R92" s="226">
        <v>0.58777849137161664</v>
      </c>
      <c r="S92" s="226">
        <v>0.64372447482390049</v>
      </c>
      <c r="T92" s="226">
        <v>0.80194271444347121</v>
      </c>
      <c r="U92" s="226">
        <v>1.079931057234069</v>
      </c>
      <c r="V92" s="226">
        <v>1.2784078001458059</v>
      </c>
      <c r="W92" s="226">
        <v>1.4616423119495101</v>
      </c>
      <c r="X92" s="226">
        <v>1.9408485522065131</v>
      </c>
      <c r="Y92" s="226">
        <v>2.2680860536519192</v>
      </c>
      <c r="DA92" s="69" t="s">
        <v>1937</v>
      </c>
    </row>
    <row r="93" spans="1:105" ht="12" customHeight="1" x14ac:dyDescent="0.25">
      <c r="A93" s="37" t="s">
        <v>40</v>
      </c>
      <c r="B93" s="226">
        <v>2.6671237346453518</v>
      </c>
      <c r="C93" s="226">
        <v>3.5208197442867988</v>
      </c>
      <c r="D93" s="226">
        <v>3.2980898730485162</v>
      </c>
      <c r="E93" s="226">
        <v>1.858057471414071</v>
      </c>
      <c r="F93" s="226">
        <v>3.9269679748257742</v>
      </c>
      <c r="G93" s="226">
        <v>3.011718557171382</v>
      </c>
      <c r="H93" s="226">
        <v>3.2429183190553239</v>
      </c>
      <c r="I93" s="226">
        <v>3.120057206542568</v>
      </c>
      <c r="J93" s="226">
        <v>2.8644442519122619</v>
      </c>
      <c r="K93" s="226">
        <v>2.5978544973480182</v>
      </c>
      <c r="L93" s="226">
        <v>2.120265498798934</v>
      </c>
      <c r="M93" s="226">
        <v>1.8939513462253881</v>
      </c>
      <c r="N93" s="226">
        <v>2.0938902760470222</v>
      </c>
      <c r="O93" s="226">
        <v>1.7919997972106849</v>
      </c>
      <c r="P93" s="226">
        <v>2.4255058930835798</v>
      </c>
      <c r="Q93" s="226">
        <v>1.8096504793161969</v>
      </c>
      <c r="R93" s="226">
        <v>2.270183345799115</v>
      </c>
      <c r="S93" s="226">
        <v>2.3545044563133861</v>
      </c>
      <c r="T93" s="226">
        <v>2.887951166910868</v>
      </c>
      <c r="U93" s="226">
        <v>2.2199818162889291</v>
      </c>
      <c r="V93" s="226">
        <v>2.1151745302616529</v>
      </c>
      <c r="W93" s="226">
        <v>1.868507303580117</v>
      </c>
      <c r="X93" s="226">
        <v>1.937218629935074</v>
      </c>
      <c r="Y93" s="226">
        <v>1.688119659020717</v>
      </c>
      <c r="DA93" s="69" t="s">
        <v>1938</v>
      </c>
    </row>
    <row r="94" spans="1:105" ht="12" customHeight="1" x14ac:dyDescent="0.25">
      <c r="A94" s="132" t="s">
        <v>1939</v>
      </c>
      <c r="B94" s="316">
        <v>17.325084328028431</v>
      </c>
      <c r="C94" s="316">
        <v>19.51090921500171</v>
      </c>
      <c r="D94" s="316">
        <v>21.634761787202041</v>
      </c>
      <c r="E94" s="316">
        <v>13.87445250816663</v>
      </c>
      <c r="F94" s="316">
        <v>16.417024295086399</v>
      </c>
      <c r="G94" s="316">
        <v>21.568736694897069</v>
      </c>
      <c r="H94" s="316">
        <v>21.774344739830081</v>
      </c>
      <c r="I94" s="316">
        <v>22.376132306290561</v>
      </c>
      <c r="J94" s="316">
        <v>20.874645858433912</v>
      </c>
      <c r="K94" s="316">
        <v>19.792634198945859</v>
      </c>
      <c r="L94" s="316">
        <v>18.98925278072295</v>
      </c>
      <c r="M94" s="316">
        <v>18.461099489679839</v>
      </c>
      <c r="N94" s="316">
        <v>19.026062298964241</v>
      </c>
      <c r="O94" s="316">
        <v>18.075537347965131</v>
      </c>
      <c r="P94" s="316">
        <v>20.09120832092437</v>
      </c>
      <c r="Q94" s="316">
        <v>15.232928868726139</v>
      </c>
      <c r="R94" s="316">
        <v>16.146449556117169</v>
      </c>
      <c r="S94" s="316">
        <v>16.969069342659399</v>
      </c>
      <c r="T94" s="316">
        <v>19.817499877229181</v>
      </c>
      <c r="U94" s="316">
        <v>18.191800096735989</v>
      </c>
      <c r="V94" s="316">
        <v>17.08193501136374</v>
      </c>
      <c r="W94" s="316">
        <v>17.4541001338951</v>
      </c>
      <c r="X94" s="316">
        <v>14.667111954285209</v>
      </c>
      <c r="Y94" s="316">
        <v>12.92776314839557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0.99999999999999944</v>
      </c>
      <c r="C98" s="232">
        <f t="shared" si="4"/>
        <v>0.99999999999999978</v>
      </c>
      <c r="D98" s="232">
        <f t="shared" si="4"/>
        <v>1.0000000000000004</v>
      </c>
      <c r="E98" s="232">
        <f t="shared" si="4"/>
        <v>0.99999999999999978</v>
      </c>
      <c r="F98" s="232">
        <f t="shared" si="4"/>
        <v>0.99999999999999989</v>
      </c>
      <c r="G98" s="232">
        <f t="shared" si="4"/>
        <v>1</v>
      </c>
      <c r="H98" s="232">
        <f t="shared" si="4"/>
        <v>0.99999999999999978</v>
      </c>
      <c r="I98" s="232">
        <f t="shared" si="4"/>
        <v>0.99999999999999978</v>
      </c>
      <c r="J98" s="232">
        <f t="shared" si="4"/>
        <v>0.99999999999999978</v>
      </c>
      <c r="K98" s="232">
        <f t="shared" si="4"/>
        <v>0.99999999999999967</v>
      </c>
      <c r="L98" s="232">
        <f t="shared" si="4"/>
        <v>1</v>
      </c>
      <c r="M98" s="232">
        <f t="shared" si="4"/>
        <v>0.99999999999999989</v>
      </c>
      <c r="N98" s="232">
        <f t="shared" si="4"/>
        <v>0.99999999999999989</v>
      </c>
      <c r="O98" s="232">
        <f t="shared" si="4"/>
        <v>1</v>
      </c>
      <c r="P98" s="232">
        <f t="shared" si="4"/>
        <v>1.0000000000000002</v>
      </c>
      <c r="Q98" s="232">
        <f t="shared" si="4"/>
        <v>1</v>
      </c>
      <c r="R98" s="232">
        <f t="shared" si="4"/>
        <v>1</v>
      </c>
      <c r="S98" s="232">
        <f t="shared" si="4"/>
        <v>1</v>
      </c>
      <c r="T98" s="232">
        <f t="shared" si="4"/>
        <v>0.99999999999999978</v>
      </c>
      <c r="U98" s="232">
        <f t="shared" si="4"/>
        <v>1</v>
      </c>
      <c r="V98" s="232">
        <f t="shared" si="4"/>
        <v>1</v>
      </c>
      <c r="W98" s="232">
        <f t="shared" si="4"/>
        <v>0.99999999999999989</v>
      </c>
      <c r="X98" s="232">
        <f t="shared" si="4"/>
        <v>1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4.9999999999993843E-3</v>
      </c>
      <c r="C99" s="266">
        <f t="shared" si="5"/>
        <v>4.9999999999994615E-3</v>
      </c>
      <c r="D99" s="266">
        <f t="shared" si="5"/>
        <v>4.9999999999991189E-3</v>
      </c>
      <c r="E99" s="266">
        <f t="shared" si="5"/>
        <v>4.999999999998824E-3</v>
      </c>
      <c r="F99" s="266">
        <f t="shared" si="5"/>
        <v>4.9999999999999732E-3</v>
      </c>
      <c r="G99" s="266">
        <f t="shared" si="5"/>
        <v>4.9999999999989532E-3</v>
      </c>
      <c r="H99" s="266">
        <f t="shared" si="5"/>
        <v>4.9999999999989844E-3</v>
      </c>
      <c r="I99" s="266">
        <f t="shared" si="5"/>
        <v>4.9999999999988977E-3</v>
      </c>
      <c r="J99" s="266">
        <f t="shared" si="5"/>
        <v>4.9999999999989124E-3</v>
      </c>
      <c r="K99" s="266">
        <f t="shared" si="5"/>
        <v>4.9999999999986939E-3</v>
      </c>
      <c r="L99" s="266">
        <f t="shared" si="5"/>
        <v>4.9999999999985369E-3</v>
      </c>
      <c r="M99" s="266">
        <f t="shared" si="5"/>
        <v>4.9999999999983695E-3</v>
      </c>
      <c r="N99" s="266">
        <f t="shared" si="5"/>
        <v>4.9999999999987945E-3</v>
      </c>
      <c r="O99" s="266">
        <f t="shared" si="5"/>
        <v>4.9999999999985551E-3</v>
      </c>
      <c r="P99" s="266">
        <f t="shared" si="5"/>
        <v>4.9999999999991692E-3</v>
      </c>
      <c r="Q99" s="266">
        <f t="shared" si="5"/>
        <v>4.9999999999996974E-3</v>
      </c>
      <c r="R99" s="266">
        <f t="shared" si="5"/>
        <v>4.9999999999997572E-3</v>
      </c>
      <c r="S99" s="266">
        <f t="shared" si="5"/>
        <v>4.9999999999997173E-3</v>
      </c>
      <c r="T99" s="266">
        <f t="shared" si="5"/>
        <v>4.9999999999998899E-3</v>
      </c>
      <c r="U99" s="266">
        <f t="shared" si="5"/>
        <v>4.9999999999994476E-3</v>
      </c>
      <c r="V99" s="266">
        <f t="shared" si="5"/>
        <v>4.9999999999992455E-3</v>
      </c>
      <c r="W99" s="266">
        <f t="shared" si="5"/>
        <v>4.9999999999994554E-3</v>
      </c>
      <c r="X99" s="266">
        <f t="shared" si="5"/>
        <v>4.9999999999997911E-3</v>
      </c>
      <c r="Y99" s="266">
        <f t="shared" si="5"/>
        <v>4.9999999999999099E-3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6.9999999999991397E-3</v>
      </c>
      <c r="C100" s="267">
        <f t="shared" si="6"/>
        <v>6.9999999999992421E-3</v>
      </c>
      <c r="D100" s="267">
        <f t="shared" si="6"/>
        <v>6.9999999999987668E-3</v>
      </c>
      <c r="E100" s="267">
        <f t="shared" si="6"/>
        <v>6.9999999999983582E-3</v>
      </c>
      <c r="F100" s="267">
        <f t="shared" si="6"/>
        <v>6.9999999999999637E-3</v>
      </c>
      <c r="G100" s="267">
        <f t="shared" si="6"/>
        <v>6.9999999999985386E-3</v>
      </c>
      <c r="H100" s="267">
        <f t="shared" si="6"/>
        <v>6.9999999999985742E-3</v>
      </c>
      <c r="I100" s="267">
        <f t="shared" si="6"/>
        <v>6.9999999999984623E-3</v>
      </c>
      <c r="J100" s="267">
        <f t="shared" si="6"/>
        <v>6.9999999999984762E-3</v>
      </c>
      <c r="K100" s="267">
        <f t="shared" si="6"/>
        <v>6.9999999999981735E-3</v>
      </c>
      <c r="L100" s="267">
        <f t="shared" si="6"/>
        <v>6.9999999999979514E-3</v>
      </c>
      <c r="M100" s="267">
        <f t="shared" si="6"/>
        <v>6.9999999999977216E-3</v>
      </c>
      <c r="N100" s="267">
        <f t="shared" si="6"/>
        <v>6.9999999999983157E-3</v>
      </c>
      <c r="O100" s="267">
        <f t="shared" si="6"/>
        <v>6.9999999999979818E-3</v>
      </c>
      <c r="P100" s="267">
        <f t="shared" si="6"/>
        <v>6.9999999999988361E-3</v>
      </c>
      <c r="Q100" s="267">
        <f t="shared" si="6"/>
        <v>6.999999999999576E-3</v>
      </c>
      <c r="R100" s="267">
        <f t="shared" si="6"/>
        <v>6.9999999999996619E-3</v>
      </c>
      <c r="S100" s="267">
        <f t="shared" si="6"/>
        <v>6.9999999999996055E-3</v>
      </c>
      <c r="T100" s="267">
        <f t="shared" si="6"/>
        <v>6.9999999999998466E-3</v>
      </c>
      <c r="U100" s="267">
        <f t="shared" si="6"/>
        <v>6.9999999999992247E-3</v>
      </c>
      <c r="V100" s="267">
        <f t="shared" si="6"/>
        <v>6.9999999999989437E-3</v>
      </c>
      <c r="W100" s="267">
        <f t="shared" si="6"/>
        <v>6.9999999999992369E-3</v>
      </c>
      <c r="X100" s="267">
        <f t="shared" si="6"/>
        <v>6.9999999999997078E-3</v>
      </c>
      <c r="Y100" s="267">
        <f t="shared" si="6"/>
        <v>6.9999999999998726E-3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3.9999999999995081E-2</v>
      </c>
      <c r="C101" s="267">
        <f t="shared" si="7"/>
        <v>3.9999999999995692E-2</v>
      </c>
      <c r="D101" s="267">
        <f t="shared" si="7"/>
        <v>3.9999999999992951E-2</v>
      </c>
      <c r="E101" s="267">
        <f t="shared" si="7"/>
        <v>3.9999999999990599E-2</v>
      </c>
      <c r="F101" s="267">
        <f t="shared" si="7"/>
        <v>3.9999999999999793E-2</v>
      </c>
      <c r="G101" s="267">
        <f t="shared" si="7"/>
        <v>3.9999999999991626E-2</v>
      </c>
      <c r="H101" s="267">
        <f t="shared" si="7"/>
        <v>3.9999999999991855E-2</v>
      </c>
      <c r="I101" s="267">
        <f t="shared" si="7"/>
        <v>3.9999999999991202E-2</v>
      </c>
      <c r="J101" s="267">
        <f t="shared" si="7"/>
        <v>3.9999999999991272E-2</v>
      </c>
      <c r="K101" s="267">
        <f t="shared" si="7"/>
        <v>3.9999999999989558E-2</v>
      </c>
      <c r="L101" s="267">
        <f t="shared" si="7"/>
        <v>3.9999999999988323E-2</v>
      </c>
      <c r="M101" s="267">
        <f t="shared" si="7"/>
        <v>3.9999999999986956E-2</v>
      </c>
      <c r="N101" s="267">
        <f t="shared" si="7"/>
        <v>3.9999999999990349E-2</v>
      </c>
      <c r="O101" s="267">
        <f t="shared" si="7"/>
        <v>3.9999999999988461E-2</v>
      </c>
      <c r="P101" s="267">
        <f t="shared" si="7"/>
        <v>3.9999999999993326E-2</v>
      </c>
      <c r="Q101" s="267">
        <f t="shared" si="7"/>
        <v>3.9999999999997579E-2</v>
      </c>
      <c r="R101" s="267">
        <f t="shared" si="7"/>
        <v>3.9999999999998065E-2</v>
      </c>
      <c r="S101" s="267">
        <f t="shared" si="7"/>
        <v>3.9999999999997732E-2</v>
      </c>
      <c r="T101" s="267">
        <f t="shared" si="7"/>
        <v>3.9999999999999127E-2</v>
      </c>
      <c r="U101" s="267">
        <f t="shared" si="7"/>
        <v>3.9999999999995553E-2</v>
      </c>
      <c r="V101" s="267">
        <f t="shared" si="7"/>
        <v>3.9999999999993964E-2</v>
      </c>
      <c r="W101" s="267">
        <f t="shared" si="7"/>
        <v>3.9999999999995629E-2</v>
      </c>
      <c r="X101" s="267">
        <f t="shared" si="7"/>
        <v>3.9999999999998322E-2</v>
      </c>
      <c r="Y101" s="267">
        <f t="shared" si="7"/>
        <v>3.99999999999993E-2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1.9999999999997537E-2</v>
      </c>
      <c r="C102" s="267">
        <f t="shared" si="8"/>
        <v>1.9999999999997839E-2</v>
      </c>
      <c r="D102" s="267">
        <f t="shared" si="8"/>
        <v>1.9999999999996475E-2</v>
      </c>
      <c r="E102" s="267">
        <f t="shared" si="8"/>
        <v>1.9999999999995299E-2</v>
      </c>
      <c r="F102" s="267">
        <f t="shared" si="8"/>
        <v>1.9999999999999896E-2</v>
      </c>
      <c r="G102" s="267">
        <f t="shared" si="8"/>
        <v>1.9999999999995813E-2</v>
      </c>
      <c r="H102" s="267">
        <f t="shared" si="8"/>
        <v>1.9999999999995931E-2</v>
      </c>
      <c r="I102" s="267">
        <f t="shared" si="8"/>
        <v>1.9999999999995594E-2</v>
      </c>
      <c r="J102" s="267">
        <f t="shared" si="8"/>
        <v>1.9999999999995643E-2</v>
      </c>
      <c r="K102" s="267">
        <f t="shared" si="8"/>
        <v>1.9999999999994782E-2</v>
      </c>
      <c r="L102" s="267">
        <f t="shared" si="8"/>
        <v>1.9999999999994158E-2</v>
      </c>
      <c r="M102" s="267">
        <f t="shared" si="8"/>
        <v>1.9999999999993485E-2</v>
      </c>
      <c r="N102" s="267">
        <f t="shared" si="8"/>
        <v>1.9999999999995178E-2</v>
      </c>
      <c r="O102" s="267">
        <f t="shared" si="8"/>
        <v>1.999999999999422E-2</v>
      </c>
      <c r="P102" s="267">
        <f t="shared" si="8"/>
        <v>1.999999999999667E-2</v>
      </c>
      <c r="Q102" s="267">
        <f t="shared" si="8"/>
        <v>1.9999999999998779E-2</v>
      </c>
      <c r="R102" s="267">
        <f t="shared" si="8"/>
        <v>1.9999999999999036E-2</v>
      </c>
      <c r="S102" s="267">
        <f t="shared" si="8"/>
        <v>1.9999999999998869E-2</v>
      </c>
      <c r="T102" s="267">
        <f t="shared" si="8"/>
        <v>1.9999999999999563E-2</v>
      </c>
      <c r="U102" s="267">
        <f t="shared" si="8"/>
        <v>1.9999999999997783E-2</v>
      </c>
      <c r="V102" s="267">
        <f t="shared" si="8"/>
        <v>1.9999999999996982E-2</v>
      </c>
      <c r="W102" s="267">
        <f t="shared" si="8"/>
        <v>1.9999999999997822E-2</v>
      </c>
      <c r="X102" s="267">
        <f t="shared" si="8"/>
        <v>1.9999999999999164E-2</v>
      </c>
      <c r="Y102" s="267">
        <f t="shared" si="8"/>
        <v>1.999999999999964E-2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1.080646192963136E-2</v>
      </c>
      <c r="C103" s="268">
        <f t="shared" si="9"/>
        <v>1.0576437981387285E-2</v>
      </c>
      <c r="D103" s="268">
        <f t="shared" si="9"/>
        <v>1.0058219981064077E-2</v>
      </c>
      <c r="E103" s="268">
        <f t="shared" si="9"/>
        <v>1.0724774772755076E-2</v>
      </c>
      <c r="F103" s="268">
        <f t="shared" si="9"/>
        <v>1.1362251067693606E-2</v>
      </c>
      <c r="G103" s="268">
        <f t="shared" si="9"/>
        <v>1.0405918922469908E-2</v>
      </c>
      <c r="H103" s="268">
        <f t="shared" si="9"/>
        <v>1.023519261510035E-2</v>
      </c>
      <c r="I103" s="268">
        <f t="shared" si="9"/>
        <v>1.009407963452558E-2</v>
      </c>
      <c r="J103" s="268">
        <f t="shared" si="9"/>
        <v>1.0436653447812345E-2</v>
      </c>
      <c r="K103" s="268">
        <f t="shared" si="9"/>
        <v>1.0221217800335639E-2</v>
      </c>
      <c r="L103" s="268">
        <f t="shared" si="9"/>
        <v>1.0611372812781353E-2</v>
      </c>
      <c r="M103" s="268">
        <f t="shared" si="9"/>
        <v>1.0926787829331113E-2</v>
      </c>
      <c r="N103" s="268">
        <f t="shared" si="9"/>
        <v>1.0883756313552061E-2</v>
      </c>
      <c r="O103" s="268">
        <f t="shared" si="9"/>
        <v>1.1049077676966796E-2</v>
      </c>
      <c r="P103" s="268">
        <f t="shared" si="9"/>
        <v>1.0916868360879827E-2</v>
      </c>
      <c r="Q103" s="268">
        <f t="shared" si="9"/>
        <v>1.1323013336997499E-2</v>
      </c>
      <c r="R103" s="268">
        <f t="shared" si="9"/>
        <v>1.1107690386503588E-2</v>
      </c>
      <c r="S103" s="268">
        <f t="shared" si="9"/>
        <v>1.1252700870786406E-2</v>
      </c>
      <c r="T103" s="268">
        <f t="shared" si="9"/>
        <v>1.1298404243124472E-2</v>
      </c>
      <c r="U103" s="268">
        <f t="shared" si="9"/>
        <v>1.1211524648007362E-2</v>
      </c>
      <c r="V103" s="268">
        <f t="shared" si="9"/>
        <v>1.127730177592039E-2</v>
      </c>
      <c r="W103" s="268">
        <f t="shared" si="9"/>
        <v>1.1786181412966749E-2</v>
      </c>
      <c r="X103" s="268">
        <f t="shared" si="9"/>
        <v>1.2226176273800174E-2</v>
      </c>
      <c r="Y103" s="268">
        <f t="shared" si="9"/>
        <v>1.284154392936742E-2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2.0592899734317553E-2</v>
      </c>
      <c r="C104" s="269">
        <f t="shared" si="10"/>
        <v>2.1675205595016234E-2</v>
      </c>
      <c r="D104" s="269">
        <f t="shared" si="10"/>
        <v>1.7365816495138298E-2</v>
      </c>
      <c r="E104" s="269">
        <f t="shared" si="10"/>
        <v>1.8108244200095849E-2</v>
      </c>
      <c r="F104" s="269">
        <f t="shared" si="10"/>
        <v>2.7749987440905947E-2</v>
      </c>
      <c r="G104" s="269">
        <f t="shared" si="10"/>
        <v>1.7399048977468586E-2</v>
      </c>
      <c r="H104" s="269">
        <f t="shared" si="10"/>
        <v>1.762527869017317E-2</v>
      </c>
      <c r="I104" s="269">
        <f t="shared" si="10"/>
        <v>1.6312209577048452E-2</v>
      </c>
      <c r="J104" s="269">
        <f t="shared" si="10"/>
        <v>1.729507209405097E-2</v>
      </c>
      <c r="K104" s="269">
        <f t="shared" si="10"/>
        <v>1.5862534181900829E-2</v>
      </c>
      <c r="L104" s="269">
        <f t="shared" si="10"/>
        <v>1.4974267148199443E-2</v>
      </c>
      <c r="M104" s="269">
        <f t="shared" si="10"/>
        <v>1.4840364812646754E-2</v>
      </c>
      <c r="N104" s="269">
        <f t="shared" si="10"/>
        <v>1.5596957735968241E-2</v>
      </c>
      <c r="O104" s="269">
        <f t="shared" si="10"/>
        <v>1.4687651345716658E-2</v>
      </c>
      <c r="P104" s="269">
        <f t="shared" si="10"/>
        <v>1.6886713336182267E-2</v>
      </c>
      <c r="Q104" s="269">
        <f t="shared" si="10"/>
        <v>1.7987218078044379E-2</v>
      </c>
      <c r="R104" s="269">
        <f t="shared" si="10"/>
        <v>1.936403498285685E-2</v>
      </c>
      <c r="S104" s="269">
        <f t="shared" si="10"/>
        <v>1.9761558544795013E-2</v>
      </c>
      <c r="T104" s="269">
        <f t="shared" si="10"/>
        <v>2.064356962280094E-2</v>
      </c>
      <c r="U104" s="269">
        <f t="shared" si="10"/>
        <v>1.7179008189785936E-2</v>
      </c>
      <c r="V104" s="269">
        <f t="shared" si="10"/>
        <v>1.7190561325252252E-2</v>
      </c>
      <c r="W104" s="269">
        <f t="shared" si="10"/>
        <v>1.6884015887566429E-2</v>
      </c>
      <c r="X104" s="269">
        <f t="shared" si="10"/>
        <v>1.9705162128588204E-2</v>
      </c>
      <c r="Y104" s="269">
        <f t="shared" si="10"/>
        <v>2.029217838572131E-2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0.85083863892646505</v>
      </c>
      <c r="C105" s="269">
        <f t="shared" si="11"/>
        <v>0.84758123287912379</v>
      </c>
      <c r="D105" s="269">
        <f t="shared" si="11"/>
        <v>0.86198526020128119</v>
      </c>
      <c r="E105" s="269">
        <f t="shared" si="11"/>
        <v>0.85892643836028615</v>
      </c>
      <c r="F105" s="269">
        <f t="shared" si="11"/>
        <v>0.8272211227338323</v>
      </c>
      <c r="G105" s="269">
        <f t="shared" si="11"/>
        <v>0.86153047881681311</v>
      </c>
      <c r="H105" s="269">
        <f t="shared" si="11"/>
        <v>0.86097224271657857</v>
      </c>
      <c r="I105" s="269">
        <f t="shared" si="11"/>
        <v>0.86534435617277861</v>
      </c>
      <c r="J105" s="269">
        <f t="shared" si="11"/>
        <v>0.86183478091581667</v>
      </c>
      <c r="K105" s="269">
        <f t="shared" si="11"/>
        <v>0.86666617205800245</v>
      </c>
      <c r="L105" s="269">
        <f t="shared" si="11"/>
        <v>0.86913821082081921</v>
      </c>
      <c r="M105" s="269">
        <f t="shared" si="11"/>
        <v>0.86925425888549757</v>
      </c>
      <c r="N105" s="269">
        <f t="shared" si="11"/>
        <v>0.8668593798705676</v>
      </c>
      <c r="O105" s="269">
        <f t="shared" si="11"/>
        <v>0.86962404576463392</v>
      </c>
      <c r="P105" s="269">
        <f t="shared" si="11"/>
        <v>0.86267038866698953</v>
      </c>
      <c r="Q105" s="269">
        <f t="shared" si="11"/>
        <v>0.85871817285597518</v>
      </c>
      <c r="R105" s="269">
        <f t="shared" si="11"/>
        <v>0.85449708577985017</v>
      </c>
      <c r="S105" s="269">
        <f t="shared" si="11"/>
        <v>0.85307116604043387</v>
      </c>
      <c r="T105" s="269">
        <f t="shared" si="11"/>
        <v>0.85018342697229621</v>
      </c>
      <c r="U105" s="269">
        <f t="shared" si="11"/>
        <v>0.86143389340713505</v>
      </c>
      <c r="V105" s="269">
        <f t="shared" si="11"/>
        <v>0.86133088950938907</v>
      </c>
      <c r="W105" s="269">
        <f t="shared" si="11"/>
        <v>0.86180976739377146</v>
      </c>
      <c r="X105" s="269">
        <f t="shared" si="11"/>
        <v>0.85227941242297445</v>
      </c>
      <c r="Y105" s="269">
        <f t="shared" si="11"/>
        <v>0.84977254793886559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0.67923114114048622</v>
      </c>
      <c r="C106" s="318">
        <f t="shared" si="12"/>
        <v>0.66695451958732266</v>
      </c>
      <c r="D106" s="318">
        <f t="shared" si="12"/>
        <v>0.71727012274179613</v>
      </c>
      <c r="E106" s="318">
        <f t="shared" si="12"/>
        <v>0.70802440335948813</v>
      </c>
      <c r="F106" s="318">
        <f t="shared" si="12"/>
        <v>0.59597122739295028</v>
      </c>
      <c r="G106" s="318">
        <f t="shared" si="12"/>
        <v>0.71653840400457558</v>
      </c>
      <c r="H106" s="318">
        <f t="shared" si="12"/>
        <v>0.71409492029846944</v>
      </c>
      <c r="I106" s="318">
        <f t="shared" si="12"/>
        <v>0.72940927636404196</v>
      </c>
      <c r="J106" s="318">
        <f t="shared" si="12"/>
        <v>0.71770918013205931</v>
      </c>
      <c r="K106" s="318">
        <f t="shared" si="12"/>
        <v>0.73447838720882952</v>
      </c>
      <c r="L106" s="318">
        <f t="shared" si="12"/>
        <v>0.74435265125249117</v>
      </c>
      <c r="M106" s="318">
        <f t="shared" si="12"/>
        <v>0.74558455211344166</v>
      </c>
      <c r="N106" s="318">
        <f t="shared" si="12"/>
        <v>0.73688473207083283</v>
      </c>
      <c r="O106" s="318">
        <f t="shared" si="12"/>
        <v>0.74722695121699567</v>
      </c>
      <c r="P106" s="318">
        <f t="shared" si="12"/>
        <v>0.7219477775321379</v>
      </c>
      <c r="Q106" s="318">
        <f t="shared" si="12"/>
        <v>0.70882468887227268</v>
      </c>
      <c r="R106" s="318">
        <f t="shared" si="12"/>
        <v>0.6931301275893772</v>
      </c>
      <c r="S106" s="318">
        <f t="shared" si="12"/>
        <v>0.68839151150047617</v>
      </c>
      <c r="T106" s="318">
        <f t="shared" si="12"/>
        <v>0.6781536801156226</v>
      </c>
      <c r="U106" s="318">
        <f t="shared" si="12"/>
        <v>0.71827549182558614</v>
      </c>
      <c r="V106" s="318">
        <f t="shared" si="12"/>
        <v>0.7180762117989542</v>
      </c>
      <c r="W106" s="318">
        <f t="shared" si="12"/>
        <v>0.72110963499738523</v>
      </c>
      <c r="X106" s="318">
        <f t="shared" si="12"/>
        <v>0.68806972801807342</v>
      </c>
      <c r="Y106" s="318">
        <f t="shared" si="12"/>
        <v>0.6806710613911886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0.17160749778597886</v>
      </c>
      <c r="C107" s="318">
        <f t="shared" si="13"/>
        <v>0.18062671329180116</v>
      </c>
      <c r="D107" s="318">
        <f t="shared" si="13"/>
        <v>0.14471513745948517</v>
      </c>
      <c r="E107" s="318">
        <f t="shared" si="13"/>
        <v>0.1509020350007981</v>
      </c>
      <c r="F107" s="318">
        <f t="shared" si="13"/>
        <v>0.23124989534088194</v>
      </c>
      <c r="G107" s="318">
        <f t="shared" si="13"/>
        <v>0.14499207481223766</v>
      </c>
      <c r="H107" s="318">
        <f t="shared" si="13"/>
        <v>0.14687732241810905</v>
      </c>
      <c r="I107" s="318">
        <f t="shared" si="13"/>
        <v>0.13593507980873656</v>
      </c>
      <c r="J107" s="318">
        <f t="shared" si="13"/>
        <v>0.14412560078375744</v>
      </c>
      <c r="K107" s="318">
        <f t="shared" si="13"/>
        <v>0.13218778484917301</v>
      </c>
      <c r="L107" s="318">
        <f t="shared" si="13"/>
        <v>0.12478555956832817</v>
      </c>
      <c r="M107" s="318">
        <f t="shared" si="13"/>
        <v>0.12366970677205573</v>
      </c>
      <c r="N107" s="318">
        <f t="shared" si="13"/>
        <v>0.1299746477997348</v>
      </c>
      <c r="O107" s="318">
        <f t="shared" si="13"/>
        <v>0.12239709454763825</v>
      </c>
      <c r="P107" s="318">
        <f t="shared" si="13"/>
        <v>0.14072261113485168</v>
      </c>
      <c r="Q107" s="318">
        <f t="shared" si="13"/>
        <v>0.14989348398370253</v>
      </c>
      <c r="R107" s="318">
        <f t="shared" si="13"/>
        <v>0.16136695819047303</v>
      </c>
      <c r="S107" s="318">
        <f t="shared" si="13"/>
        <v>0.1646796545399577</v>
      </c>
      <c r="T107" s="318">
        <f t="shared" si="13"/>
        <v>0.17202974685667363</v>
      </c>
      <c r="U107" s="318">
        <f t="shared" si="13"/>
        <v>0.14315840158154883</v>
      </c>
      <c r="V107" s="318">
        <f t="shared" si="13"/>
        <v>0.14325467771043482</v>
      </c>
      <c r="W107" s="318">
        <f t="shared" si="13"/>
        <v>0.14070013239638635</v>
      </c>
      <c r="X107" s="318">
        <f t="shared" si="13"/>
        <v>0.16420968440490094</v>
      </c>
      <c r="Y107" s="318">
        <f t="shared" si="13"/>
        <v>0.1691014865476769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4.5761999409594384E-2</v>
      </c>
      <c r="C108" s="319">
        <f t="shared" si="14"/>
        <v>4.8167123544480328E-2</v>
      </c>
      <c r="D108" s="319">
        <f t="shared" si="14"/>
        <v>3.8590703322529396E-2</v>
      </c>
      <c r="E108" s="319">
        <f t="shared" si="14"/>
        <v>4.0240542666879521E-2</v>
      </c>
      <c r="F108" s="319">
        <f t="shared" si="14"/>
        <v>6.1666638757568525E-2</v>
      </c>
      <c r="G108" s="319">
        <f t="shared" si="14"/>
        <v>3.8664553283263375E-2</v>
      </c>
      <c r="H108" s="319">
        <f t="shared" si="14"/>
        <v>3.9167285978162457E-2</v>
      </c>
      <c r="I108" s="319">
        <f t="shared" si="14"/>
        <v>3.6249354615663094E-2</v>
      </c>
      <c r="J108" s="319">
        <f t="shared" si="14"/>
        <v>3.8433493542335363E-2</v>
      </c>
      <c r="K108" s="319">
        <f t="shared" si="14"/>
        <v>3.5250075959779498E-2</v>
      </c>
      <c r="L108" s="319">
        <f t="shared" si="14"/>
        <v>3.3276149218220856E-2</v>
      </c>
      <c r="M108" s="319">
        <f t="shared" si="14"/>
        <v>3.2978588472548198E-2</v>
      </c>
      <c r="N108" s="319">
        <f t="shared" si="14"/>
        <v>3.4659906079929317E-2</v>
      </c>
      <c r="O108" s="319">
        <f t="shared" si="14"/>
        <v>3.2639225212703543E-2</v>
      </c>
      <c r="P108" s="319">
        <f t="shared" si="14"/>
        <v>3.7526029635960474E-2</v>
      </c>
      <c r="Q108" s="319">
        <f t="shared" si="14"/>
        <v>3.9971595728987348E-2</v>
      </c>
      <c r="R108" s="319">
        <f t="shared" si="14"/>
        <v>4.3031188850792851E-2</v>
      </c>
      <c r="S108" s="319">
        <f t="shared" si="14"/>
        <v>4.3914574543988748E-2</v>
      </c>
      <c r="T108" s="319">
        <f t="shared" si="14"/>
        <v>4.5874599161779661E-2</v>
      </c>
      <c r="U108" s="319">
        <f t="shared" si="14"/>
        <v>3.8175573755079739E-2</v>
      </c>
      <c r="V108" s="319">
        <f t="shared" si="14"/>
        <v>3.8201247389449307E-2</v>
      </c>
      <c r="W108" s="319">
        <f t="shared" si="14"/>
        <v>3.7520035305703053E-2</v>
      </c>
      <c r="X108" s="319">
        <f t="shared" si="14"/>
        <v>4.3789249174640277E-2</v>
      </c>
      <c r="Y108" s="319">
        <f t="shared" si="14"/>
        <v>4.5093729746047202E-2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</v>
      </c>
      <c r="D110" s="232">
        <f t="shared" si="15"/>
        <v>0.99999999999999989</v>
      </c>
      <c r="E110" s="232">
        <f t="shared" si="15"/>
        <v>1.0000000000000002</v>
      </c>
      <c r="F110" s="232">
        <f t="shared" si="15"/>
        <v>1.0000000000000002</v>
      </c>
      <c r="G110" s="232">
        <f t="shared" si="15"/>
        <v>1</v>
      </c>
      <c r="H110" s="232">
        <f t="shared" si="15"/>
        <v>1.0000000000000004</v>
      </c>
      <c r="I110" s="232">
        <f t="shared" si="15"/>
        <v>0.99999999999999944</v>
      </c>
      <c r="J110" s="232">
        <f t="shared" si="15"/>
        <v>0.99999999999999978</v>
      </c>
      <c r="K110" s="232">
        <f t="shared" si="15"/>
        <v>0.99999999999999978</v>
      </c>
      <c r="L110" s="232">
        <f t="shared" si="15"/>
        <v>1.0000000000000002</v>
      </c>
      <c r="M110" s="232">
        <f t="shared" si="15"/>
        <v>1</v>
      </c>
      <c r="N110" s="232">
        <f t="shared" si="15"/>
        <v>1.0000000000000002</v>
      </c>
      <c r="O110" s="232">
        <f t="shared" si="15"/>
        <v>1</v>
      </c>
      <c r="P110" s="232">
        <f t="shared" si="15"/>
        <v>1</v>
      </c>
      <c r="Q110" s="232">
        <f t="shared" si="15"/>
        <v>0.99999999999999989</v>
      </c>
      <c r="R110" s="232">
        <f t="shared" si="15"/>
        <v>0.99999999999999978</v>
      </c>
      <c r="S110" s="232">
        <f t="shared" si="15"/>
        <v>1.0000000000000002</v>
      </c>
      <c r="T110" s="232">
        <f t="shared" si="15"/>
        <v>1</v>
      </c>
      <c r="U110" s="232">
        <f t="shared" si="15"/>
        <v>0.99999999999999978</v>
      </c>
      <c r="V110" s="232">
        <f t="shared" si="15"/>
        <v>1</v>
      </c>
      <c r="W110" s="232">
        <f t="shared" si="15"/>
        <v>1</v>
      </c>
      <c r="X110" s="232">
        <f t="shared" si="15"/>
        <v>1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5.2781221197486239E-3</v>
      </c>
      <c r="C111" s="299">
        <f t="shared" si="16"/>
        <v>5.2781221197487462E-3</v>
      </c>
      <c r="D111" s="299">
        <f t="shared" si="16"/>
        <v>5.2781221197495043E-3</v>
      </c>
      <c r="E111" s="299">
        <f t="shared" si="16"/>
        <v>5.2781221197473879E-3</v>
      </c>
      <c r="F111" s="299">
        <f t="shared" si="16"/>
        <v>5.2781221197480436E-3</v>
      </c>
      <c r="G111" s="299">
        <f t="shared" si="16"/>
        <v>5.2781221197486195E-3</v>
      </c>
      <c r="H111" s="299">
        <f t="shared" si="16"/>
        <v>5.2781221197486412E-3</v>
      </c>
      <c r="I111" s="299">
        <f t="shared" si="16"/>
        <v>5.2781221197491096E-3</v>
      </c>
      <c r="J111" s="299">
        <f t="shared" si="16"/>
        <v>5.2781221197484678E-3</v>
      </c>
      <c r="K111" s="299">
        <f t="shared" si="16"/>
        <v>5.2781221197488459E-3</v>
      </c>
      <c r="L111" s="299">
        <f t="shared" si="16"/>
        <v>5.2781221197486274E-3</v>
      </c>
      <c r="M111" s="299">
        <f t="shared" si="16"/>
        <v>5.2781221197479734E-3</v>
      </c>
      <c r="N111" s="299">
        <f t="shared" si="16"/>
        <v>5.278122119749055E-3</v>
      </c>
      <c r="O111" s="299">
        <f t="shared" si="16"/>
        <v>5.2781221197480922E-3</v>
      </c>
      <c r="P111" s="299">
        <f t="shared" si="16"/>
        <v>5.2781221197491538E-3</v>
      </c>
      <c r="Q111" s="299">
        <f t="shared" si="16"/>
        <v>5.2781221197499215E-3</v>
      </c>
      <c r="R111" s="299">
        <f t="shared" si="16"/>
        <v>5.2781221197486031E-3</v>
      </c>
      <c r="S111" s="299">
        <f t="shared" si="16"/>
        <v>5.2781221197485389E-3</v>
      </c>
      <c r="T111" s="299">
        <f t="shared" si="16"/>
        <v>5.2781221197495381E-3</v>
      </c>
      <c r="U111" s="299">
        <f t="shared" si="16"/>
        <v>5.2781221197503118E-3</v>
      </c>
      <c r="V111" s="299">
        <f t="shared" si="16"/>
        <v>5.2781221197489544E-3</v>
      </c>
      <c r="W111" s="299">
        <f t="shared" si="16"/>
        <v>5.2781221197503794E-3</v>
      </c>
      <c r="X111" s="299">
        <f t="shared" si="16"/>
        <v>5.2781221197494696E-3</v>
      </c>
      <c r="Y111" s="299">
        <f t="shared" si="16"/>
        <v>5.2781221197498087E-3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7.4900519068628246E-3</v>
      </c>
      <c r="C112" s="233">
        <f t="shared" si="17"/>
        <v>7.4900519068629998E-3</v>
      </c>
      <c r="D112" s="233">
        <f t="shared" si="17"/>
        <v>7.4900519068640675E-3</v>
      </c>
      <c r="E112" s="233">
        <f t="shared" si="17"/>
        <v>7.4900519068610691E-3</v>
      </c>
      <c r="F112" s="233">
        <f t="shared" si="17"/>
        <v>7.4900519068620006E-3</v>
      </c>
      <c r="G112" s="233">
        <f t="shared" si="17"/>
        <v>7.4900519068628151E-3</v>
      </c>
      <c r="H112" s="233">
        <f t="shared" si="17"/>
        <v>7.4900519068628489E-3</v>
      </c>
      <c r="I112" s="233">
        <f t="shared" si="17"/>
        <v>7.4900519068635141E-3</v>
      </c>
      <c r="J112" s="233">
        <f t="shared" si="17"/>
        <v>7.4900519068626025E-3</v>
      </c>
      <c r="K112" s="233">
        <f t="shared" si="17"/>
        <v>7.4900519068631394E-3</v>
      </c>
      <c r="L112" s="233">
        <f t="shared" si="17"/>
        <v>7.4900519068628229E-3</v>
      </c>
      <c r="M112" s="233">
        <f t="shared" si="17"/>
        <v>7.4900519068619E-3</v>
      </c>
      <c r="N112" s="233">
        <f t="shared" si="17"/>
        <v>7.4900519068634413E-3</v>
      </c>
      <c r="O112" s="233">
        <f t="shared" si="17"/>
        <v>7.4900519068620665E-3</v>
      </c>
      <c r="P112" s="233">
        <f t="shared" si="17"/>
        <v>7.4900519068635757E-3</v>
      </c>
      <c r="Q112" s="233">
        <f t="shared" si="17"/>
        <v>7.490051906864666E-3</v>
      </c>
      <c r="R112" s="233">
        <f t="shared" si="17"/>
        <v>7.4900519068627934E-3</v>
      </c>
      <c r="S112" s="233">
        <f t="shared" si="17"/>
        <v>7.4900519068627049E-3</v>
      </c>
      <c r="T112" s="233">
        <f t="shared" si="17"/>
        <v>7.490051906864123E-3</v>
      </c>
      <c r="U112" s="233">
        <f t="shared" si="17"/>
        <v>7.4900519068652168E-3</v>
      </c>
      <c r="V112" s="233">
        <f t="shared" si="17"/>
        <v>7.4900519068632912E-3</v>
      </c>
      <c r="W112" s="233">
        <f t="shared" si="17"/>
        <v>7.4900519068653131E-3</v>
      </c>
      <c r="X112" s="233">
        <f t="shared" si="17"/>
        <v>7.4900519068640276E-3</v>
      </c>
      <c r="Y112" s="233">
        <f t="shared" si="17"/>
        <v>7.4900519068645021E-3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2.6652580694139824E-2</v>
      </c>
      <c r="C113" s="233">
        <f t="shared" si="18"/>
        <v>2.6652580694140462E-2</v>
      </c>
      <c r="D113" s="233">
        <f t="shared" si="18"/>
        <v>2.6652580694144258E-2</v>
      </c>
      <c r="E113" s="233">
        <f t="shared" si="18"/>
        <v>2.6652580694133579E-2</v>
      </c>
      <c r="F113" s="233">
        <f t="shared" si="18"/>
        <v>2.6652580694136903E-2</v>
      </c>
      <c r="G113" s="233">
        <f t="shared" si="18"/>
        <v>2.66525806941398E-2</v>
      </c>
      <c r="H113" s="233">
        <f t="shared" si="18"/>
        <v>2.6652580694139925E-2</v>
      </c>
      <c r="I113" s="233">
        <f t="shared" si="18"/>
        <v>2.6652580694142287E-2</v>
      </c>
      <c r="J113" s="233">
        <f t="shared" si="18"/>
        <v>2.6652580694139037E-2</v>
      </c>
      <c r="K113" s="233">
        <f t="shared" si="18"/>
        <v>2.6652580694140959E-2</v>
      </c>
      <c r="L113" s="233">
        <f t="shared" si="18"/>
        <v>2.6652580694139838E-2</v>
      </c>
      <c r="M113" s="233">
        <f t="shared" si="18"/>
        <v>2.6652580694136545E-2</v>
      </c>
      <c r="N113" s="233">
        <f t="shared" si="18"/>
        <v>2.6652580694142027E-2</v>
      </c>
      <c r="O113" s="233">
        <f t="shared" si="18"/>
        <v>2.6652580694137135E-2</v>
      </c>
      <c r="P113" s="233">
        <f t="shared" si="18"/>
        <v>2.6652580694142506E-2</v>
      </c>
      <c r="Q113" s="233">
        <f t="shared" si="18"/>
        <v>2.6652580694146381E-2</v>
      </c>
      <c r="R113" s="233">
        <f t="shared" si="18"/>
        <v>2.6652580694139723E-2</v>
      </c>
      <c r="S113" s="233">
        <f t="shared" si="18"/>
        <v>2.6652580694139404E-2</v>
      </c>
      <c r="T113" s="233">
        <f t="shared" si="18"/>
        <v>2.6652580694144442E-2</v>
      </c>
      <c r="U113" s="233">
        <f t="shared" si="18"/>
        <v>2.6652580694148345E-2</v>
      </c>
      <c r="V113" s="233">
        <f t="shared" si="18"/>
        <v>2.6652580694141493E-2</v>
      </c>
      <c r="W113" s="233">
        <f t="shared" si="18"/>
        <v>2.6652580694148689E-2</v>
      </c>
      <c r="X113" s="233">
        <f t="shared" si="18"/>
        <v>2.6652580694144116E-2</v>
      </c>
      <c r="Y113" s="233">
        <f t="shared" si="18"/>
        <v>2.6652580694145805E-2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2.1112488478994496E-2</v>
      </c>
      <c r="C114" s="233">
        <f t="shared" si="19"/>
        <v>2.1112488478994995E-2</v>
      </c>
      <c r="D114" s="233">
        <f t="shared" si="19"/>
        <v>2.1112488478998003E-2</v>
      </c>
      <c r="E114" s="233">
        <f t="shared" si="19"/>
        <v>2.1112488478989541E-2</v>
      </c>
      <c r="F114" s="233">
        <f t="shared" si="19"/>
        <v>2.1112488478992174E-2</v>
      </c>
      <c r="G114" s="233">
        <f t="shared" si="19"/>
        <v>2.1112488478994471E-2</v>
      </c>
      <c r="H114" s="233">
        <f t="shared" si="19"/>
        <v>2.1112488478994565E-2</v>
      </c>
      <c r="I114" s="233">
        <f t="shared" si="19"/>
        <v>2.1112488478996438E-2</v>
      </c>
      <c r="J114" s="233">
        <f t="shared" si="19"/>
        <v>2.1112488478993861E-2</v>
      </c>
      <c r="K114" s="233">
        <f t="shared" si="19"/>
        <v>2.111248847899538E-2</v>
      </c>
      <c r="L114" s="233">
        <f t="shared" si="19"/>
        <v>2.1112488478994489E-2</v>
      </c>
      <c r="M114" s="233">
        <f t="shared" si="19"/>
        <v>2.1112488478991897E-2</v>
      </c>
      <c r="N114" s="233">
        <f t="shared" si="19"/>
        <v>2.1112488478996234E-2</v>
      </c>
      <c r="O114" s="233">
        <f t="shared" si="19"/>
        <v>2.1112488478992358E-2</v>
      </c>
      <c r="P114" s="233">
        <f t="shared" si="19"/>
        <v>2.1112488478996615E-2</v>
      </c>
      <c r="Q114" s="233">
        <f t="shared" si="19"/>
        <v>2.1112488478999679E-2</v>
      </c>
      <c r="R114" s="233">
        <f t="shared" si="19"/>
        <v>2.1112488478994405E-2</v>
      </c>
      <c r="S114" s="233">
        <f t="shared" si="19"/>
        <v>2.1112488478994156E-2</v>
      </c>
      <c r="T114" s="233">
        <f t="shared" si="19"/>
        <v>2.1112488478998149E-2</v>
      </c>
      <c r="U114" s="233">
        <f t="shared" si="19"/>
        <v>2.1112488479001247E-2</v>
      </c>
      <c r="V114" s="233">
        <f t="shared" si="19"/>
        <v>2.1112488478995807E-2</v>
      </c>
      <c r="W114" s="233">
        <f t="shared" si="19"/>
        <v>2.1112488479001518E-2</v>
      </c>
      <c r="X114" s="233">
        <f t="shared" si="19"/>
        <v>2.1112488478997882E-2</v>
      </c>
      <c r="Y114" s="233">
        <f t="shared" si="19"/>
        <v>2.1112488478999228E-2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1.0133426099330416E-2</v>
      </c>
      <c r="C115" s="300">
        <f t="shared" si="20"/>
        <v>1.0039559806321902E-2</v>
      </c>
      <c r="D115" s="300">
        <f t="shared" si="20"/>
        <v>9.0984902882903628E-3</v>
      </c>
      <c r="E115" s="300">
        <f t="shared" si="20"/>
        <v>9.7824334279143048E-3</v>
      </c>
      <c r="F115" s="300">
        <f t="shared" si="20"/>
        <v>1.1592396296943806E-2</v>
      </c>
      <c r="G115" s="300">
        <f t="shared" si="20"/>
        <v>9.4174064229807074E-3</v>
      </c>
      <c r="H115" s="300">
        <f t="shared" si="20"/>
        <v>9.2852852912002869E-3</v>
      </c>
      <c r="I115" s="300">
        <f t="shared" si="20"/>
        <v>9.0275386596059687E-3</v>
      </c>
      <c r="J115" s="300">
        <f t="shared" si="20"/>
        <v>9.4346305620771689E-3</v>
      </c>
      <c r="K115" s="300">
        <f t="shared" si="20"/>
        <v>9.0975819444503499E-3</v>
      </c>
      <c r="L115" s="300">
        <f t="shared" si="20"/>
        <v>9.3569510583720733E-3</v>
      </c>
      <c r="M115" s="300">
        <f t="shared" si="20"/>
        <v>9.6223072060575721E-3</v>
      </c>
      <c r="N115" s="300">
        <f t="shared" si="20"/>
        <v>9.661718135889584E-3</v>
      </c>
      <c r="O115" s="300">
        <f t="shared" si="20"/>
        <v>9.7146329970340482E-3</v>
      </c>
      <c r="P115" s="300">
        <f t="shared" si="20"/>
        <v>9.8265326394652072E-3</v>
      </c>
      <c r="Q115" s="300">
        <f t="shared" si="20"/>
        <v>1.0316288283579051E-2</v>
      </c>
      <c r="R115" s="300">
        <f t="shared" si="20"/>
        <v>1.027445687548805E-2</v>
      </c>
      <c r="S115" s="300">
        <f t="shared" si="20"/>
        <v>1.0455298433036967E-2</v>
      </c>
      <c r="T115" s="300">
        <f t="shared" si="20"/>
        <v>1.0602421499933519E-2</v>
      </c>
      <c r="U115" s="300">
        <f t="shared" si="20"/>
        <v>1.0124696347419179E-2</v>
      </c>
      <c r="V115" s="300">
        <f t="shared" si="20"/>
        <v>1.0185577264781394E-2</v>
      </c>
      <c r="W115" s="300">
        <f t="shared" si="20"/>
        <v>1.0611483460363787E-2</v>
      </c>
      <c r="X115" s="300">
        <f t="shared" si="20"/>
        <v>1.1356061202854992E-2</v>
      </c>
      <c r="Y115" s="300">
        <f t="shared" si="20"/>
        <v>1.2008679353656791E-2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5.0494779467935291E-2</v>
      </c>
      <c r="C116" s="301">
        <f t="shared" si="21"/>
        <v>5.2075927777596197E-2</v>
      </c>
      <c r="D116" s="301">
        <f t="shared" si="21"/>
        <v>4.6029389788691748E-2</v>
      </c>
      <c r="E116" s="301">
        <f t="shared" si="21"/>
        <v>4.7018514633047667E-2</v>
      </c>
      <c r="F116" s="301">
        <f t="shared" si="21"/>
        <v>6.1688289660340893E-2</v>
      </c>
      <c r="G116" s="301">
        <f t="shared" si="21"/>
        <v>4.6066837929855227E-2</v>
      </c>
      <c r="H116" s="301">
        <f t="shared" si="21"/>
        <v>4.6374338282353197E-2</v>
      </c>
      <c r="I116" s="301">
        <f t="shared" si="21"/>
        <v>4.4633287740036526E-2</v>
      </c>
      <c r="J116" s="301">
        <f t="shared" si="21"/>
        <v>4.59269788739608E-2</v>
      </c>
      <c r="K116" s="301">
        <f t="shared" si="21"/>
        <v>4.4044708387150841E-2</v>
      </c>
      <c r="L116" s="301">
        <f t="shared" si="21"/>
        <v>4.2895535739282266E-2</v>
      </c>
      <c r="M116" s="301">
        <f t="shared" si="21"/>
        <v>4.271881545603521E-2</v>
      </c>
      <c r="N116" s="301">
        <f t="shared" si="21"/>
        <v>4.3687574994617083E-2</v>
      </c>
      <c r="O116" s="301">
        <f t="shared" si="21"/>
        <v>4.2522787677400524E-2</v>
      </c>
      <c r="P116" s="301">
        <f t="shared" si="21"/>
        <v>4.5373357416611776E-2</v>
      </c>
      <c r="Q116" s="301">
        <f t="shared" si="21"/>
        <v>4.6841816173295116E-2</v>
      </c>
      <c r="R116" s="301">
        <f t="shared" si="21"/>
        <v>4.8744610316762686E-2</v>
      </c>
      <c r="S116" s="301">
        <f t="shared" si="21"/>
        <v>4.9300717066979048E-2</v>
      </c>
      <c r="T116" s="301">
        <f t="shared" si="21"/>
        <v>5.0558033325711398E-2</v>
      </c>
      <c r="U116" s="301">
        <f t="shared" si="21"/>
        <v>4.5756106993843901E-2</v>
      </c>
      <c r="V116" s="301">
        <f t="shared" si="21"/>
        <v>4.577018106721039E-2</v>
      </c>
      <c r="W116" s="301">
        <f t="shared" si="21"/>
        <v>4.5351975854876679E-2</v>
      </c>
      <c r="X116" s="301">
        <f t="shared" si="21"/>
        <v>4.9201701349341626E-2</v>
      </c>
      <c r="Y116" s="301">
        <f t="shared" si="21"/>
        <v>5.0023195735028142E-2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2.4134645677531052E-2</v>
      </c>
      <c r="C117" s="302">
        <f t="shared" si="22"/>
        <v>2.3989545795766277E-2</v>
      </c>
      <c r="D117" s="302">
        <f t="shared" si="22"/>
        <v>2.4585639460960595E-2</v>
      </c>
      <c r="E117" s="302">
        <f t="shared" si="22"/>
        <v>2.4471326343880176E-2</v>
      </c>
      <c r="F117" s="302">
        <f t="shared" si="22"/>
        <v>2.3040117657380531E-2</v>
      </c>
      <c r="G117" s="302">
        <f t="shared" si="22"/>
        <v>2.4572022774328215E-2</v>
      </c>
      <c r="H117" s="302">
        <f t="shared" si="22"/>
        <v>2.4547413432265078E-2</v>
      </c>
      <c r="I117" s="302">
        <f t="shared" si="22"/>
        <v>2.4718634385249908E-2</v>
      </c>
      <c r="J117" s="302">
        <f t="shared" si="22"/>
        <v>2.4584574649522573E-2</v>
      </c>
      <c r="K117" s="302">
        <f t="shared" si="22"/>
        <v>2.4771534805467538E-2</v>
      </c>
      <c r="L117" s="302">
        <f t="shared" si="22"/>
        <v>2.487093347691843E-2</v>
      </c>
      <c r="M117" s="302">
        <f t="shared" si="22"/>
        <v>2.4879071638375411E-2</v>
      </c>
      <c r="N117" s="302">
        <f t="shared" si="22"/>
        <v>2.4787097425594221E-2</v>
      </c>
      <c r="O117" s="302">
        <f t="shared" si="22"/>
        <v>2.4894503023013787E-2</v>
      </c>
      <c r="P117" s="302">
        <f t="shared" si="22"/>
        <v>2.4623998313733405E-2</v>
      </c>
      <c r="Q117" s="302">
        <f t="shared" si="22"/>
        <v>2.447095104805241E-2</v>
      </c>
      <c r="R117" s="302">
        <f t="shared" si="22"/>
        <v>2.4294079343012118E-2</v>
      </c>
      <c r="S117" s="302">
        <f t="shared" si="22"/>
        <v>2.4236266946964548E-2</v>
      </c>
      <c r="T117" s="302">
        <f t="shared" si="22"/>
        <v>2.4113854755535666E-2</v>
      </c>
      <c r="U117" s="302">
        <f t="shared" si="22"/>
        <v>2.4578701802110917E-2</v>
      </c>
      <c r="V117" s="302">
        <f t="shared" si="22"/>
        <v>2.4575453830988695E-2</v>
      </c>
      <c r="W117" s="302">
        <f t="shared" si="22"/>
        <v>2.4601117755181777E-2</v>
      </c>
      <c r="X117" s="302">
        <f t="shared" si="22"/>
        <v>2.4216985630875324E-2</v>
      </c>
      <c r="Y117" s="302">
        <f t="shared" si="22"/>
        <v>2.4119364204925095E-2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2.6360133790404239E-2</v>
      </c>
      <c r="C118" s="302">
        <f t="shared" si="23"/>
        <v>2.8086381981829917E-2</v>
      </c>
      <c r="D118" s="302">
        <f t="shared" si="23"/>
        <v>2.1443750327731152E-2</v>
      </c>
      <c r="E118" s="302">
        <f t="shared" si="23"/>
        <v>2.2547188289167484E-2</v>
      </c>
      <c r="F118" s="302">
        <f t="shared" si="23"/>
        <v>3.8648172002960363E-2</v>
      </c>
      <c r="G118" s="302">
        <f t="shared" si="23"/>
        <v>2.1494815155527012E-2</v>
      </c>
      <c r="H118" s="302">
        <f t="shared" si="23"/>
        <v>2.1826924850088119E-2</v>
      </c>
      <c r="I118" s="302">
        <f t="shared" si="23"/>
        <v>1.9914653354786614E-2</v>
      </c>
      <c r="J118" s="302">
        <f t="shared" si="23"/>
        <v>2.1342404224438224E-2</v>
      </c>
      <c r="K118" s="302">
        <f t="shared" si="23"/>
        <v>1.9273173581683296E-2</v>
      </c>
      <c r="L118" s="302">
        <f t="shared" si="23"/>
        <v>1.8024602262363836E-2</v>
      </c>
      <c r="M118" s="302">
        <f t="shared" si="23"/>
        <v>1.7839743817659796E-2</v>
      </c>
      <c r="N118" s="302">
        <f t="shared" si="23"/>
        <v>1.8900477569022859E-2</v>
      </c>
      <c r="O118" s="302">
        <f t="shared" si="23"/>
        <v>1.7628284654386737E-2</v>
      </c>
      <c r="P118" s="302">
        <f t="shared" si="23"/>
        <v>2.0749359102878374E-2</v>
      </c>
      <c r="Q118" s="302">
        <f t="shared" si="23"/>
        <v>2.2370865125242709E-2</v>
      </c>
      <c r="R118" s="302">
        <f t="shared" si="23"/>
        <v>2.4450530973750564E-2</v>
      </c>
      <c r="S118" s="302">
        <f t="shared" si="23"/>
        <v>2.5064450120014497E-2</v>
      </c>
      <c r="T118" s="302">
        <f t="shared" si="23"/>
        <v>2.6444178570175732E-2</v>
      </c>
      <c r="U118" s="302">
        <f t="shared" si="23"/>
        <v>2.117740519173298E-2</v>
      </c>
      <c r="V118" s="302">
        <f t="shared" si="23"/>
        <v>2.1194727236221695E-2</v>
      </c>
      <c r="W118" s="302">
        <f t="shared" si="23"/>
        <v>2.0750858099694899E-2</v>
      </c>
      <c r="X118" s="302">
        <f t="shared" si="23"/>
        <v>2.4984715718466308E-2</v>
      </c>
      <c r="Y118" s="302">
        <f t="shared" si="23"/>
        <v>2.590383153010305E-2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0.77555432595304252</v>
      </c>
      <c r="C119" s="301">
        <f t="shared" si="24"/>
        <v>0.77457489352256481</v>
      </c>
      <c r="D119" s="301">
        <f t="shared" si="24"/>
        <v>0.77947617320130935</v>
      </c>
      <c r="E119" s="301">
        <f t="shared" si="24"/>
        <v>0.77820320112714314</v>
      </c>
      <c r="F119" s="301">
        <f t="shared" si="24"/>
        <v>0.76673269363355934</v>
      </c>
      <c r="G119" s="301">
        <f t="shared" si="24"/>
        <v>0.77916746732868236</v>
      </c>
      <c r="H119" s="301">
        <f t="shared" si="24"/>
        <v>0.77907822080518574</v>
      </c>
      <c r="I119" s="301">
        <f t="shared" si="24"/>
        <v>0.78047774464364206</v>
      </c>
      <c r="J119" s="301">
        <f t="shared" si="24"/>
        <v>0.77924617068230229</v>
      </c>
      <c r="K119" s="301">
        <f t="shared" si="24"/>
        <v>0.78081112924092577</v>
      </c>
      <c r="L119" s="301">
        <f t="shared" si="24"/>
        <v>0.78135303742479822</v>
      </c>
      <c r="M119" s="301">
        <f t="shared" si="24"/>
        <v>0.78123591799527015</v>
      </c>
      <c r="N119" s="301">
        <f t="shared" si="24"/>
        <v>0.7805496572715741</v>
      </c>
      <c r="O119" s="301">
        <f t="shared" si="24"/>
        <v>0.78128561013669207</v>
      </c>
      <c r="P119" s="301">
        <f t="shared" si="24"/>
        <v>0.77926990723751532</v>
      </c>
      <c r="Q119" s="301">
        <f t="shared" si="24"/>
        <v>0.77784735826658957</v>
      </c>
      <c r="R119" s="301">
        <f t="shared" si="24"/>
        <v>0.77660544649887397</v>
      </c>
      <c r="S119" s="301">
        <f t="shared" si="24"/>
        <v>0.77607084157727646</v>
      </c>
      <c r="T119" s="301">
        <f t="shared" si="24"/>
        <v>0.77509484492163339</v>
      </c>
      <c r="U119" s="301">
        <f t="shared" si="24"/>
        <v>0.77874753174299005</v>
      </c>
      <c r="V119" s="301">
        <f t="shared" si="24"/>
        <v>0.77868394465120971</v>
      </c>
      <c r="W119" s="301">
        <f t="shared" si="24"/>
        <v>0.77858641993326372</v>
      </c>
      <c r="X119" s="301">
        <f t="shared" si="24"/>
        <v>0.77533657913139398</v>
      </c>
      <c r="Y119" s="301">
        <f t="shared" si="24"/>
        <v>0.77420414158572615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0.72403937032593135</v>
      </c>
      <c r="C120" s="302">
        <f t="shared" si="25"/>
        <v>0.71968637387298851</v>
      </c>
      <c r="D120" s="302">
        <f t="shared" si="25"/>
        <v>0.73756918382881798</v>
      </c>
      <c r="E120" s="302">
        <f t="shared" si="25"/>
        <v>0.73413979031640575</v>
      </c>
      <c r="F120" s="302">
        <f t="shared" si="25"/>
        <v>0.69120352972141619</v>
      </c>
      <c r="G120" s="302">
        <f t="shared" si="25"/>
        <v>0.73716068322984674</v>
      </c>
      <c r="H120" s="302">
        <f t="shared" si="25"/>
        <v>0.73642240296795247</v>
      </c>
      <c r="I120" s="302">
        <f t="shared" si="25"/>
        <v>0.74155903155749714</v>
      </c>
      <c r="J120" s="302">
        <f t="shared" si="25"/>
        <v>0.73753723948567695</v>
      </c>
      <c r="K120" s="302">
        <f t="shared" si="25"/>
        <v>0.7431460441640263</v>
      </c>
      <c r="L120" s="302">
        <f t="shared" si="25"/>
        <v>0.74612800430755322</v>
      </c>
      <c r="M120" s="302">
        <f t="shared" si="25"/>
        <v>0.74637214915126215</v>
      </c>
      <c r="N120" s="302">
        <f t="shared" si="25"/>
        <v>0.74361292276782665</v>
      </c>
      <c r="O120" s="302">
        <f t="shared" si="25"/>
        <v>0.74683509069041387</v>
      </c>
      <c r="P120" s="302">
        <f t="shared" si="25"/>
        <v>0.73871994941200214</v>
      </c>
      <c r="Q120" s="302">
        <f t="shared" si="25"/>
        <v>0.73412853144157242</v>
      </c>
      <c r="R120" s="302">
        <f t="shared" si="25"/>
        <v>0.72882238029036384</v>
      </c>
      <c r="S120" s="302">
        <f t="shared" si="25"/>
        <v>0.72708800840893661</v>
      </c>
      <c r="T120" s="302">
        <f t="shared" si="25"/>
        <v>0.72341564266607006</v>
      </c>
      <c r="U120" s="302">
        <f t="shared" si="25"/>
        <v>0.73736105406332764</v>
      </c>
      <c r="V120" s="302">
        <f t="shared" si="25"/>
        <v>0.73726361492966086</v>
      </c>
      <c r="W120" s="302">
        <f t="shared" si="25"/>
        <v>0.73803353265545335</v>
      </c>
      <c r="X120" s="302">
        <f t="shared" si="25"/>
        <v>0.72650956892625951</v>
      </c>
      <c r="Y120" s="302">
        <f t="shared" si="25"/>
        <v>0.72358092614775316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5.1514955627111246E-2</v>
      </c>
      <c r="C121" s="302">
        <f t="shared" si="26"/>
        <v>5.4888519649576362E-2</v>
      </c>
      <c r="D121" s="302">
        <f t="shared" si="26"/>
        <v>4.1906989372491404E-2</v>
      </c>
      <c r="E121" s="302">
        <f t="shared" si="26"/>
        <v>4.4063410810737481E-2</v>
      </c>
      <c r="F121" s="302">
        <f t="shared" si="26"/>
        <v>7.5529163912143149E-2</v>
      </c>
      <c r="G121" s="302">
        <f t="shared" si="26"/>
        <v>4.2006784098835598E-2</v>
      </c>
      <c r="H121" s="302">
        <f t="shared" si="26"/>
        <v>4.2655817837233281E-2</v>
      </c>
      <c r="I121" s="302">
        <f t="shared" si="26"/>
        <v>3.8918713086144842E-2</v>
      </c>
      <c r="J121" s="302">
        <f t="shared" si="26"/>
        <v>4.1708931196625228E-2</v>
      </c>
      <c r="K121" s="302">
        <f t="shared" si="26"/>
        <v>3.7665085076899439E-2</v>
      </c>
      <c r="L121" s="302">
        <f t="shared" si="26"/>
        <v>3.5225033117245112E-2</v>
      </c>
      <c r="M121" s="302">
        <f t="shared" si="26"/>
        <v>3.4863768844007936E-2</v>
      </c>
      <c r="N121" s="302">
        <f t="shared" si="26"/>
        <v>3.6936734503747459E-2</v>
      </c>
      <c r="O121" s="302">
        <f t="shared" si="26"/>
        <v>3.445051944627827E-2</v>
      </c>
      <c r="P121" s="302">
        <f t="shared" si="26"/>
        <v>4.0549957825513128E-2</v>
      </c>
      <c r="Q121" s="302">
        <f t="shared" si="26"/>
        <v>4.371882682501723E-2</v>
      </c>
      <c r="R121" s="302">
        <f t="shared" si="26"/>
        <v>4.7783066208510083E-2</v>
      </c>
      <c r="S121" s="302">
        <f t="shared" si="26"/>
        <v>4.8982833168339866E-2</v>
      </c>
      <c r="T121" s="302">
        <f t="shared" si="26"/>
        <v>5.1679202255563286E-2</v>
      </c>
      <c r="U121" s="302">
        <f t="shared" si="26"/>
        <v>4.138647767966238E-2</v>
      </c>
      <c r="V121" s="302">
        <f t="shared" si="26"/>
        <v>4.1420329721548903E-2</v>
      </c>
      <c r="W121" s="302">
        <f t="shared" si="26"/>
        <v>4.0552887277810382E-2</v>
      </c>
      <c r="X121" s="302">
        <f t="shared" si="26"/>
        <v>4.8827010205134552E-2</v>
      </c>
      <c r="Y121" s="302">
        <f t="shared" si="26"/>
        <v>5.0623215437972914E-2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0.10328422527994599</v>
      </c>
      <c r="C122" s="301">
        <f t="shared" si="27"/>
        <v>0.10277637569376975</v>
      </c>
      <c r="D122" s="301">
        <f t="shared" si="27"/>
        <v>0.10486270352195254</v>
      </c>
      <c r="E122" s="301">
        <f t="shared" si="27"/>
        <v>0.10446260761216354</v>
      </c>
      <c r="F122" s="301">
        <f t="shared" si="27"/>
        <v>9.9453377209417146E-2</v>
      </c>
      <c r="G122" s="301">
        <f t="shared" si="27"/>
        <v>0.10481504511873604</v>
      </c>
      <c r="H122" s="301">
        <f t="shared" si="27"/>
        <v>0.10472891242151514</v>
      </c>
      <c r="I122" s="301">
        <f t="shared" si="27"/>
        <v>0.10532818575696373</v>
      </c>
      <c r="J122" s="301">
        <f t="shared" si="27"/>
        <v>0.10485897668191572</v>
      </c>
      <c r="K122" s="301">
        <f t="shared" si="27"/>
        <v>0.10551333722772446</v>
      </c>
      <c r="L122" s="301">
        <f t="shared" si="27"/>
        <v>0.10586123257780182</v>
      </c>
      <c r="M122" s="301">
        <f t="shared" si="27"/>
        <v>0.10588971614289888</v>
      </c>
      <c r="N122" s="301">
        <f t="shared" si="27"/>
        <v>0.10556780639816861</v>
      </c>
      <c r="O122" s="301">
        <f t="shared" si="27"/>
        <v>0.10594372598913368</v>
      </c>
      <c r="P122" s="301">
        <f t="shared" si="27"/>
        <v>0.10499695950665609</v>
      </c>
      <c r="Q122" s="301">
        <f t="shared" si="27"/>
        <v>0.10446129407677539</v>
      </c>
      <c r="R122" s="301">
        <f t="shared" si="27"/>
        <v>0.10384224310912966</v>
      </c>
      <c r="S122" s="301">
        <f t="shared" si="27"/>
        <v>0.10363989972296295</v>
      </c>
      <c r="T122" s="301">
        <f t="shared" si="27"/>
        <v>0.10321145705296542</v>
      </c>
      <c r="U122" s="301">
        <f t="shared" si="27"/>
        <v>0.10483842171598151</v>
      </c>
      <c r="V122" s="301">
        <f t="shared" si="27"/>
        <v>0.10482705381704893</v>
      </c>
      <c r="W122" s="301">
        <f t="shared" si="27"/>
        <v>0.10491687755172978</v>
      </c>
      <c r="X122" s="301">
        <f t="shared" si="27"/>
        <v>0.10357241511665397</v>
      </c>
      <c r="Y122" s="301">
        <f t="shared" si="27"/>
        <v>0.10323074012582936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8.4471259871358492E-2</v>
      </c>
      <c r="C123" s="302">
        <f t="shared" si="28"/>
        <v>8.3963410285181783E-2</v>
      </c>
      <c r="D123" s="302">
        <f t="shared" si="28"/>
        <v>8.604973811336189E-2</v>
      </c>
      <c r="E123" s="302">
        <f t="shared" si="28"/>
        <v>8.5649642203580442E-2</v>
      </c>
      <c r="F123" s="302">
        <f t="shared" si="28"/>
        <v>8.0640411800831688E-2</v>
      </c>
      <c r="G123" s="302">
        <f t="shared" si="28"/>
        <v>8.6002079710148546E-2</v>
      </c>
      <c r="H123" s="302">
        <f t="shared" si="28"/>
        <v>8.5915947012927568E-2</v>
      </c>
      <c r="I123" s="302">
        <f t="shared" si="28"/>
        <v>8.6515220348374486E-2</v>
      </c>
      <c r="J123" s="302">
        <f t="shared" si="28"/>
        <v>8.6046011273328782E-2</v>
      </c>
      <c r="K123" s="302">
        <f t="shared" si="28"/>
        <v>8.670037181913616E-2</v>
      </c>
      <c r="L123" s="302">
        <f t="shared" si="28"/>
        <v>8.7048267169214308E-2</v>
      </c>
      <c r="M123" s="302">
        <f t="shared" si="28"/>
        <v>8.7076750734313688E-2</v>
      </c>
      <c r="N123" s="302">
        <f t="shared" si="28"/>
        <v>8.6754840989579557E-2</v>
      </c>
      <c r="O123" s="302">
        <f t="shared" si="28"/>
        <v>8.7130760580548069E-2</v>
      </c>
      <c r="P123" s="302">
        <f t="shared" si="28"/>
        <v>8.6183994098066694E-2</v>
      </c>
      <c r="Q123" s="302">
        <f t="shared" si="28"/>
        <v>8.5648328668183241E-2</v>
      </c>
      <c r="R123" s="302">
        <f t="shared" si="28"/>
        <v>8.5029277700542236E-2</v>
      </c>
      <c r="S123" s="302">
        <f t="shared" si="28"/>
        <v>8.482693431437574E-2</v>
      </c>
      <c r="T123" s="302">
        <f t="shared" si="28"/>
        <v>8.4398491644374643E-2</v>
      </c>
      <c r="U123" s="302">
        <f t="shared" si="28"/>
        <v>8.602545630738799E-2</v>
      </c>
      <c r="V123" s="302">
        <f t="shared" si="28"/>
        <v>8.601408840846024E-2</v>
      </c>
      <c r="W123" s="302">
        <f t="shared" si="28"/>
        <v>8.6103912143136022E-2</v>
      </c>
      <c r="X123" s="302">
        <f t="shared" si="28"/>
        <v>8.4759449708063428E-2</v>
      </c>
      <c r="Y123" s="302">
        <f t="shared" si="28"/>
        <v>8.4417774717237631E-2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1.8812965408587509E-2</v>
      </c>
      <c r="C124" s="303">
        <f t="shared" si="29"/>
        <v>1.8812965408587956E-2</v>
      </c>
      <c r="D124" s="303">
        <f t="shared" si="29"/>
        <v>1.8812965408590641E-2</v>
      </c>
      <c r="E124" s="303">
        <f t="shared" si="29"/>
        <v>1.8812965408583095E-2</v>
      </c>
      <c r="F124" s="303">
        <f t="shared" si="29"/>
        <v>1.8812965408585444E-2</v>
      </c>
      <c r="G124" s="303">
        <f t="shared" si="29"/>
        <v>1.8812965408587495E-2</v>
      </c>
      <c r="H124" s="303">
        <f t="shared" si="29"/>
        <v>1.8812965408587571E-2</v>
      </c>
      <c r="I124" s="303">
        <f t="shared" si="29"/>
        <v>1.8812965408589233E-2</v>
      </c>
      <c r="J124" s="303">
        <f t="shared" si="29"/>
        <v>1.881296540858695E-2</v>
      </c>
      <c r="K124" s="303">
        <f t="shared" si="29"/>
        <v>1.88129654085883E-2</v>
      </c>
      <c r="L124" s="303">
        <f t="shared" si="29"/>
        <v>1.8812965408587505E-2</v>
      </c>
      <c r="M124" s="303">
        <f t="shared" si="29"/>
        <v>1.8812965408585194E-2</v>
      </c>
      <c r="N124" s="303">
        <f t="shared" si="29"/>
        <v>1.8812965408589056E-2</v>
      </c>
      <c r="O124" s="303">
        <f t="shared" si="29"/>
        <v>1.8812965408585604E-2</v>
      </c>
      <c r="P124" s="303">
        <f t="shared" si="29"/>
        <v>1.8812965408589399E-2</v>
      </c>
      <c r="Q124" s="303">
        <f t="shared" si="29"/>
        <v>1.8812965408592137E-2</v>
      </c>
      <c r="R124" s="303">
        <f t="shared" si="29"/>
        <v>1.8812965408587429E-2</v>
      </c>
      <c r="S124" s="303">
        <f t="shared" si="29"/>
        <v>1.881296540858721E-2</v>
      </c>
      <c r="T124" s="303">
        <f t="shared" si="29"/>
        <v>1.881296540859077E-2</v>
      </c>
      <c r="U124" s="303">
        <f t="shared" si="29"/>
        <v>1.8812965408593521E-2</v>
      </c>
      <c r="V124" s="303">
        <f t="shared" si="29"/>
        <v>1.8812965408588681E-2</v>
      </c>
      <c r="W124" s="303">
        <f t="shared" si="29"/>
        <v>1.8812965408593764E-2</v>
      </c>
      <c r="X124" s="303">
        <f t="shared" si="29"/>
        <v>1.8812965408590534E-2</v>
      </c>
      <c r="Y124" s="303">
        <f t="shared" si="29"/>
        <v>1.8812965408591734E-2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0.99999999999999989</v>
      </c>
      <c r="C126" s="232">
        <f t="shared" si="30"/>
        <v>1</v>
      </c>
      <c r="D126" s="232">
        <f t="shared" si="30"/>
        <v>1</v>
      </c>
      <c r="E126" s="232">
        <f t="shared" si="30"/>
        <v>1.0000000000000002</v>
      </c>
      <c r="F126" s="232">
        <f t="shared" si="30"/>
        <v>1.0000000000000004</v>
      </c>
      <c r="G126" s="232">
        <f t="shared" si="30"/>
        <v>1</v>
      </c>
      <c r="H126" s="232">
        <f t="shared" si="30"/>
        <v>1.0000000000000002</v>
      </c>
      <c r="I126" s="232">
        <f t="shared" si="30"/>
        <v>1</v>
      </c>
      <c r="J126" s="232">
        <f t="shared" si="30"/>
        <v>1</v>
      </c>
      <c r="K126" s="232">
        <f t="shared" si="30"/>
        <v>0.99999999999999978</v>
      </c>
      <c r="L126" s="232">
        <f t="shared" si="30"/>
        <v>1</v>
      </c>
      <c r="M126" s="232">
        <f t="shared" si="30"/>
        <v>0.99999999999999978</v>
      </c>
      <c r="N126" s="232">
        <f t="shared" si="30"/>
        <v>0.99999999999999978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0.99999999999999989</v>
      </c>
      <c r="U126" s="232">
        <f t="shared" si="30"/>
        <v>0.99999999999999989</v>
      </c>
      <c r="V126" s="232">
        <f t="shared" si="30"/>
        <v>1</v>
      </c>
      <c r="W126" s="232">
        <f t="shared" si="30"/>
        <v>0.99999999999999989</v>
      </c>
      <c r="X126" s="232">
        <f t="shared" si="30"/>
        <v>1</v>
      </c>
      <c r="Y126" s="232">
        <f t="shared" si="30"/>
        <v>0.99999999999999978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3.702775800780081E-2</v>
      </c>
      <c r="C127" s="299">
        <f t="shared" si="31"/>
        <v>3.7027758007799824E-2</v>
      </c>
      <c r="D127" s="299">
        <f t="shared" si="31"/>
        <v>3.702775800778977E-2</v>
      </c>
      <c r="E127" s="299">
        <f t="shared" si="31"/>
        <v>3.7027758007821723E-2</v>
      </c>
      <c r="F127" s="299">
        <f t="shared" si="31"/>
        <v>3.7027758007807429E-2</v>
      </c>
      <c r="G127" s="299">
        <f t="shared" si="31"/>
        <v>3.7027758007803231E-2</v>
      </c>
      <c r="H127" s="299">
        <f t="shared" si="31"/>
        <v>3.7027758007804633E-2</v>
      </c>
      <c r="I127" s="299">
        <f t="shared" si="31"/>
        <v>3.7027758007796049E-2</v>
      </c>
      <c r="J127" s="299">
        <f t="shared" si="31"/>
        <v>3.7027758007805563E-2</v>
      </c>
      <c r="K127" s="299">
        <f t="shared" si="31"/>
        <v>3.7027758007796861E-2</v>
      </c>
      <c r="L127" s="299">
        <f t="shared" si="31"/>
        <v>3.7027758007797777E-2</v>
      </c>
      <c r="M127" s="299">
        <f t="shared" si="31"/>
        <v>3.7027758007807082E-2</v>
      </c>
      <c r="N127" s="299">
        <f t="shared" si="31"/>
        <v>3.7027758007790915E-2</v>
      </c>
      <c r="O127" s="299">
        <f t="shared" si="31"/>
        <v>3.7027758007810538E-2</v>
      </c>
      <c r="P127" s="299">
        <f t="shared" si="31"/>
        <v>3.7027758007795945E-2</v>
      </c>
      <c r="Q127" s="299">
        <f t="shared" si="31"/>
        <v>3.7027758007787993E-2</v>
      </c>
      <c r="R127" s="299">
        <f t="shared" si="31"/>
        <v>3.7027758007817123E-2</v>
      </c>
      <c r="S127" s="299">
        <f t="shared" si="31"/>
        <v>3.7027758007814486E-2</v>
      </c>
      <c r="T127" s="299">
        <f t="shared" si="31"/>
        <v>3.7027758007795515E-2</v>
      </c>
      <c r="U127" s="299">
        <f t="shared" si="31"/>
        <v>3.7027758007776405E-2</v>
      </c>
      <c r="V127" s="299">
        <f t="shared" si="31"/>
        <v>3.7027758007803432E-2</v>
      </c>
      <c r="W127" s="299">
        <f t="shared" si="31"/>
        <v>3.7027758007773477E-2</v>
      </c>
      <c r="X127" s="299">
        <f t="shared" si="31"/>
        <v>3.7027758007797916E-2</v>
      </c>
      <c r="Y127" s="299">
        <f t="shared" si="31"/>
        <v>3.70277580077924E-2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1.6326910814187613E-2</v>
      </c>
      <c r="C128" s="233">
        <f t="shared" si="32"/>
        <v>1.6326910814187169E-2</v>
      </c>
      <c r="D128" s="233">
        <f t="shared" si="32"/>
        <v>1.6326910814182732E-2</v>
      </c>
      <c r="E128" s="233">
        <f t="shared" si="32"/>
        <v>1.6326910814196821E-2</v>
      </c>
      <c r="F128" s="233">
        <f t="shared" si="32"/>
        <v>1.6326910814190528E-2</v>
      </c>
      <c r="G128" s="233">
        <f t="shared" si="32"/>
        <v>1.6326910814188678E-2</v>
      </c>
      <c r="H128" s="233">
        <f t="shared" si="32"/>
        <v>1.6326910814189289E-2</v>
      </c>
      <c r="I128" s="233">
        <f t="shared" si="32"/>
        <v>1.63269108141855E-2</v>
      </c>
      <c r="J128" s="233">
        <f t="shared" si="32"/>
        <v>1.6326910814189702E-2</v>
      </c>
      <c r="K128" s="233">
        <f t="shared" si="32"/>
        <v>1.6326910814185865E-2</v>
      </c>
      <c r="L128" s="233">
        <f t="shared" si="32"/>
        <v>1.6326910814186264E-2</v>
      </c>
      <c r="M128" s="233">
        <f t="shared" si="32"/>
        <v>1.6326910814190371E-2</v>
      </c>
      <c r="N128" s="233">
        <f t="shared" si="32"/>
        <v>1.6326910814183238E-2</v>
      </c>
      <c r="O128" s="233">
        <f t="shared" si="32"/>
        <v>1.6326910814191888E-2</v>
      </c>
      <c r="P128" s="233">
        <f t="shared" si="32"/>
        <v>1.6326910814185462E-2</v>
      </c>
      <c r="Q128" s="233">
        <f t="shared" si="32"/>
        <v>1.6326910814181961E-2</v>
      </c>
      <c r="R128" s="233">
        <f t="shared" si="32"/>
        <v>1.6326910814194802E-2</v>
      </c>
      <c r="S128" s="233">
        <f t="shared" si="32"/>
        <v>1.632691081419364E-2</v>
      </c>
      <c r="T128" s="233">
        <f t="shared" si="32"/>
        <v>1.6326910814185278E-2</v>
      </c>
      <c r="U128" s="233">
        <f t="shared" si="32"/>
        <v>1.6326910814176851E-2</v>
      </c>
      <c r="V128" s="233">
        <f t="shared" si="32"/>
        <v>1.6326910814188755E-2</v>
      </c>
      <c r="W128" s="233">
        <f t="shared" si="32"/>
        <v>1.6326910814175557E-2</v>
      </c>
      <c r="X128" s="233">
        <f t="shared" si="32"/>
        <v>1.6326910814186333E-2</v>
      </c>
      <c r="Y128" s="233">
        <f t="shared" si="32"/>
        <v>1.6326910814183901E-2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0.12664196862015295</v>
      </c>
      <c r="C129" s="233">
        <f t="shared" si="33"/>
        <v>0.12664196862014959</v>
      </c>
      <c r="D129" s="233">
        <f t="shared" si="33"/>
        <v>0.1266419686201152</v>
      </c>
      <c r="E129" s="233">
        <f t="shared" si="33"/>
        <v>0.12664196862022448</v>
      </c>
      <c r="F129" s="233">
        <f t="shared" si="33"/>
        <v>0.12664196862017563</v>
      </c>
      <c r="G129" s="233">
        <f t="shared" si="33"/>
        <v>0.12664196862016128</v>
      </c>
      <c r="H129" s="233">
        <f t="shared" si="33"/>
        <v>0.12664196862016602</v>
      </c>
      <c r="I129" s="233">
        <f t="shared" si="33"/>
        <v>0.12664196862013669</v>
      </c>
      <c r="J129" s="233">
        <f t="shared" si="33"/>
        <v>0.12664196862016919</v>
      </c>
      <c r="K129" s="233">
        <f t="shared" si="33"/>
        <v>0.12664196862013946</v>
      </c>
      <c r="L129" s="233">
        <f t="shared" si="33"/>
        <v>0.12664196862014249</v>
      </c>
      <c r="M129" s="233">
        <f t="shared" si="33"/>
        <v>0.12664196862017443</v>
      </c>
      <c r="N129" s="233">
        <f t="shared" si="33"/>
        <v>0.12664196862011912</v>
      </c>
      <c r="O129" s="233">
        <f t="shared" si="33"/>
        <v>0.12664196862018623</v>
      </c>
      <c r="P129" s="233">
        <f t="shared" si="33"/>
        <v>0.12664196862013635</v>
      </c>
      <c r="Q129" s="233">
        <f t="shared" si="33"/>
        <v>0.12664196862010918</v>
      </c>
      <c r="R129" s="233">
        <f t="shared" si="33"/>
        <v>0.12664196862020882</v>
      </c>
      <c r="S129" s="233">
        <f t="shared" si="33"/>
        <v>0.12664196862019975</v>
      </c>
      <c r="T129" s="233">
        <f t="shared" si="33"/>
        <v>0.12664196862013491</v>
      </c>
      <c r="U129" s="233">
        <f t="shared" si="33"/>
        <v>0.12664196862006952</v>
      </c>
      <c r="V129" s="233">
        <f t="shared" si="33"/>
        <v>0.12664196862016186</v>
      </c>
      <c r="W129" s="233">
        <f t="shared" si="33"/>
        <v>0.1266419686200595</v>
      </c>
      <c r="X129" s="233">
        <f t="shared" si="33"/>
        <v>0.1266419686201431</v>
      </c>
      <c r="Y129" s="233">
        <f t="shared" si="33"/>
        <v>0.1266419686201242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5.5919517678372374E-2</v>
      </c>
      <c r="C130" s="233">
        <f t="shared" si="34"/>
        <v>5.5919517678370834E-2</v>
      </c>
      <c r="D130" s="233">
        <f t="shared" si="34"/>
        <v>5.5919517678355658E-2</v>
      </c>
      <c r="E130" s="233">
        <f t="shared" si="34"/>
        <v>5.5919517678403911E-2</v>
      </c>
      <c r="F130" s="233">
        <f t="shared" si="34"/>
        <v>5.5919517678382345E-2</v>
      </c>
      <c r="G130" s="233">
        <f t="shared" si="34"/>
        <v>5.5919517678376017E-2</v>
      </c>
      <c r="H130" s="233">
        <f t="shared" si="34"/>
        <v>5.5919517678378092E-2</v>
      </c>
      <c r="I130" s="233">
        <f t="shared" si="34"/>
        <v>5.5919517678365158E-2</v>
      </c>
      <c r="J130" s="233">
        <f t="shared" si="34"/>
        <v>5.5919517678379556E-2</v>
      </c>
      <c r="K130" s="233">
        <f t="shared" si="34"/>
        <v>5.5919517678366379E-2</v>
      </c>
      <c r="L130" s="233">
        <f t="shared" si="34"/>
        <v>5.5919517678367739E-2</v>
      </c>
      <c r="M130" s="233">
        <f t="shared" si="34"/>
        <v>5.5919517678381818E-2</v>
      </c>
      <c r="N130" s="233">
        <f t="shared" si="34"/>
        <v>5.5919517678357372E-2</v>
      </c>
      <c r="O130" s="233">
        <f t="shared" si="34"/>
        <v>5.5919517678387036E-2</v>
      </c>
      <c r="P130" s="233">
        <f t="shared" si="34"/>
        <v>5.5919517678365019E-2</v>
      </c>
      <c r="Q130" s="233">
        <f t="shared" si="34"/>
        <v>5.5919517678353028E-2</v>
      </c>
      <c r="R130" s="233">
        <f t="shared" si="34"/>
        <v>5.5919517678397014E-2</v>
      </c>
      <c r="S130" s="233">
        <f t="shared" si="34"/>
        <v>5.5919517678393003E-2</v>
      </c>
      <c r="T130" s="233">
        <f t="shared" si="34"/>
        <v>5.5919517678364353E-2</v>
      </c>
      <c r="U130" s="233">
        <f t="shared" si="34"/>
        <v>5.5919517678335508E-2</v>
      </c>
      <c r="V130" s="233">
        <f t="shared" si="34"/>
        <v>5.5919517678376274E-2</v>
      </c>
      <c r="W130" s="233">
        <f t="shared" si="34"/>
        <v>5.5919517678331074E-2</v>
      </c>
      <c r="X130" s="233">
        <f t="shared" si="34"/>
        <v>5.591951767836801E-2</v>
      </c>
      <c r="Y130" s="233">
        <f t="shared" si="34"/>
        <v>5.5919517678359648E-2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0.2380114297716856</v>
      </c>
      <c r="C131" s="300">
        <f t="shared" si="35"/>
        <v>0.22625806828930645</v>
      </c>
      <c r="D131" s="300">
        <f t="shared" si="35"/>
        <v>0.25447656974411187</v>
      </c>
      <c r="E131" s="300">
        <f t="shared" si="35"/>
        <v>0.25827584544051141</v>
      </c>
      <c r="F131" s="300">
        <f t="shared" si="35"/>
        <v>0.19935523386674989</v>
      </c>
      <c r="G131" s="300">
        <f t="shared" si="35"/>
        <v>0.2599489022978958</v>
      </c>
      <c r="H131" s="300">
        <f t="shared" si="35"/>
        <v>0.25491997465944483</v>
      </c>
      <c r="I131" s="300">
        <f t="shared" si="35"/>
        <v>0.26582475605577033</v>
      </c>
      <c r="J131" s="300">
        <f t="shared" si="35"/>
        <v>0.26148494135198624</v>
      </c>
      <c r="K131" s="300">
        <f t="shared" si="35"/>
        <v>0.27288257840438529</v>
      </c>
      <c r="L131" s="300">
        <f t="shared" si="35"/>
        <v>0.28978020447624647</v>
      </c>
      <c r="M131" s="300">
        <f t="shared" si="35"/>
        <v>0.29669596490727879</v>
      </c>
      <c r="N131" s="300">
        <f t="shared" si="35"/>
        <v>0.28701567497932146</v>
      </c>
      <c r="O131" s="300">
        <f t="shared" si="35"/>
        <v>0.30060233323108709</v>
      </c>
      <c r="P131" s="300">
        <f t="shared" si="35"/>
        <v>0.27345759233914879</v>
      </c>
      <c r="Q131" s="300">
        <f t="shared" si="35"/>
        <v>0.26880368189453552</v>
      </c>
      <c r="R131" s="300">
        <f t="shared" si="35"/>
        <v>0.25283862819972286</v>
      </c>
      <c r="S131" s="300">
        <f t="shared" si="35"/>
        <v>0.25159665218051452</v>
      </c>
      <c r="T131" s="300">
        <f t="shared" si="35"/>
        <v>0.24495784546775037</v>
      </c>
      <c r="U131" s="300">
        <f t="shared" si="35"/>
        <v>0.27512301387871574</v>
      </c>
      <c r="V131" s="300">
        <f t="shared" si="35"/>
        <v>0.2760352198925875</v>
      </c>
      <c r="W131" s="300">
        <f t="shared" si="35"/>
        <v>0.28708106132488215</v>
      </c>
      <c r="X131" s="300">
        <f t="shared" si="35"/>
        <v>0.26628663078902698</v>
      </c>
      <c r="Y131" s="300">
        <f t="shared" si="35"/>
        <v>0.26972336768013017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0.52607241510780056</v>
      </c>
      <c r="C132" s="235">
        <f t="shared" si="36"/>
        <v>0.53782577659018616</v>
      </c>
      <c r="D132" s="235">
        <f t="shared" si="36"/>
        <v>0.5096072751354449</v>
      </c>
      <c r="E132" s="235">
        <f t="shared" si="36"/>
        <v>0.50580799943884192</v>
      </c>
      <c r="F132" s="235">
        <f t="shared" si="36"/>
        <v>0.56472861101269456</v>
      </c>
      <c r="G132" s="235">
        <f t="shared" si="36"/>
        <v>0.5041349425815751</v>
      </c>
      <c r="H132" s="235">
        <f t="shared" si="36"/>
        <v>0.50916387022001741</v>
      </c>
      <c r="I132" s="235">
        <f t="shared" si="36"/>
        <v>0.49825908882374631</v>
      </c>
      <c r="J132" s="235">
        <f t="shared" si="36"/>
        <v>0.50259890352746983</v>
      </c>
      <c r="K132" s="235">
        <f t="shared" si="36"/>
        <v>0.49120126647512596</v>
      </c>
      <c r="L132" s="235">
        <f t="shared" si="36"/>
        <v>0.47430364040325929</v>
      </c>
      <c r="M132" s="235">
        <f t="shared" si="36"/>
        <v>0.46738787997216735</v>
      </c>
      <c r="N132" s="235">
        <f t="shared" si="36"/>
        <v>0.47706816990022766</v>
      </c>
      <c r="O132" s="235">
        <f t="shared" si="36"/>
        <v>0.46348151164833712</v>
      </c>
      <c r="P132" s="235">
        <f t="shared" si="36"/>
        <v>0.4906262525403684</v>
      </c>
      <c r="Q132" s="235">
        <f t="shared" si="36"/>
        <v>0.4952801629850323</v>
      </c>
      <c r="R132" s="235">
        <f t="shared" si="36"/>
        <v>0.5112452166796595</v>
      </c>
      <c r="S132" s="235">
        <f t="shared" si="36"/>
        <v>0.51248719269888465</v>
      </c>
      <c r="T132" s="235">
        <f t="shared" si="36"/>
        <v>0.51912599941176951</v>
      </c>
      <c r="U132" s="235">
        <f t="shared" si="36"/>
        <v>0.48896083100092591</v>
      </c>
      <c r="V132" s="235">
        <f t="shared" si="36"/>
        <v>0.48804862498688217</v>
      </c>
      <c r="W132" s="235">
        <f t="shared" si="36"/>
        <v>0.47700278355477821</v>
      </c>
      <c r="X132" s="235">
        <f t="shared" si="36"/>
        <v>0.49779721409047756</v>
      </c>
      <c r="Y132" s="235">
        <f t="shared" si="36"/>
        <v>0.49436047719940951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382.42246350404344</v>
      </c>
      <c r="C136" s="320">
        <f t="shared" si="37"/>
        <v>400.18770659291448</v>
      </c>
      <c r="D136" s="320">
        <f t="shared" si="37"/>
        <v>455.61638196925708</v>
      </c>
      <c r="E136" s="320">
        <f t="shared" si="37"/>
        <v>291.88349969802397</v>
      </c>
      <c r="F136" s="320">
        <f t="shared" si="37"/>
        <v>304.02411654792485</v>
      </c>
      <c r="G136" s="320">
        <f t="shared" si="37"/>
        <v>430.2553606532361</v>
      </c>
      <c r="H136" s="320">
        <f t="shared" si="37"/>
        <v>422.65600623492065</v>
      </c>
      <c r="I136" s="320">
        <f t="shared" si="37"/>
        <v>440.28837302935551</v>
      </c>
      <c r="J136" s="320">
        <f t="shared" si="37"/>
        <v>451.31520595690347</v>
      </c>
      <c r="K136" s="320">
        <f t="shared" si="37"/>
        <v>455.84580835099388</v>
      </c>
      <c r="L136" s="320">
        <f t="shared" si="37"/>
        <v>461.51191494153687</v>
      </c>
      <c r="M136" s="320">
        <f t="shared" si="37"/>
        <v>461.74704360837075</v>
      </c>
      <c r="N136" s="320">
        <f t="shared" si="37"/>
        <v>456.5114562491994</v>
      </c>
      <c r="O136" s="320">
        <f t="shared" si="37"/>
        <v>613.29682467796329</v>
      </c>
      <c r="P136" s="320">
        <f t="shared" si="37"/>
        <v>617.38713247070245</v>
      </c>
      <c r="Q136" s="320">
        <f t="shared" si="37"/>
        <v>615.29608993133093</v>
      </c>
      <c r="R136" s="320">
        <f t="shared" si="37"/>
        <v>569.58042118027345</v>
      </c>
      <c r="S136" s="320">
        <f t="shared" si="37"/>
        <v>580.62513771383112</v>
      </c>
      <c r="T136" s="320">
        <f t="shared" si="37"/>
        <v>663.48215869865578</v>
      </c>
      <c r="U136" s="320">
        <f t="shared" si="37"/>
        <v>605.5168619461499</v>
      </c>
      <c r="V136" s="320">
        <f t="shared" si="37"/>
        <v>624.73771643462476</v>
      </c>
      <c r="W136" s="320">
        <f t="shared" si="37"/>
        <v>642.68464238747151</v>
      </c>
      <c r="X136" s="320">
        <f t="shared" si="37"/>
        <v>563.40773983024587</v>
      </c>
      <c r="Y136" s="320">
        <f t="shared" si="37"/>
        <v>617.76366787103655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1.9121123175199826</v>
      </c>
      <c r="C137" s="273">
        <f>IF(C$6=0,0,C$6/PPA!C$10*1000)</f>
        <v>2.0009385329643563</v>
      </c>
      <c r="D137" s="273">
        <f>IF(D$6=0,0,D$6/PPA!D$10*1000)</f>
        <v>2.2780819098458829</v>
      </c>
      <c r="E137" s="273">
        <f>IF(E$6=0,0,E$6/PPA!E$10*1000)</f>
        <v>1.4594174984897772</v>
      </c>
      <c r="F137" s="273">
        <f>IF(F$6=0,0,F$6/PPA!F$10*1000)</f>
        <v>1.520120582739616</v>
      </c>
      <c r="G137" s="273">
        <f>IF(G$6=0,0,G$6/PPA!G$10*1000)</f>
        <v>2.1512768032657301</v>
      </c>
      <c r="H137" s="273">
        <f>IF(H$6=0,0,H$6/PPA!H$10*1000)</f>
        <v>2.1132800311741744</v>
      </c>
      <c r="I137" s="273">
        <f>IF(I$6=0,0,I$6/PPA!I$10*1000)</f>
        <v>2.2014418651462919</v>
      </c>
      <c r="J137" s="273">
        <f>IF(J$6=0,0,J$6/PPA!J$10*1000)</f>
        <v>2.2565760297840276</v>
      </c>
      <c r="K137" s="273">
        <f>IF(K$6=0,0,K$6/PPA!K$10*1000)</f>
        <v>2.279229041754375</v>
      </c>
      <c r="L137" s="273">
        <f>IF(L$6=0,0,L$6/PPA!L$10*1000)</f>
        <v>2.3075595747070095</v>
      </c>
      <c r="M137" s="273">
        <f>IF(M$6=0,0,M$6/PPA!M$10*1000)</f>
        <v>2.3087352180411007</v>
      </c>
      <c r="N137" s="273">
        <f>IF(N$6=0,0,N$6/PPA!N$10*1000)</f>
        <v>2.2825572812454467</v>
      </c>
      <c r="O137" s="273">
        <f>IF(O$6=0,0,O$6/PPA!O$10*1000)</f>
        <v>3.0664841233889297</v>
      </c>
      <c r="P137" s="273">
        <f>IF(P$6=0,0,P$6/PPA!P$10*1000)</f>
        <v>3.0869356623529987</v>
      </c>
      <c r="Q137" s="273">
        <f>IF(Q$6=0,0,Q$6/PPA!Q$10*1000)</f>
        <v>3.0764804496564691</v>
      </c>
      <c r="R137" s="273">
        <f>IF(R$6=0,0,R$6/PPA!R$10*1000)</f>
        <v>2.8479021059012286</v>
      </c>
      <c r="S137" s="273">
        <f>IF(S$6=0,0,S$6/PPA!S$10*1000)</f>
        <v>2.9031256885689918</v>
      </c>
      <c r="T137" s="273">
        <f>IF(T$6=0,0,T$6/PPA!T$10*1000)</f>
        <v>3.3174107934932073</v>
      </c>
      <c r="U137" s="273">
        <f>IF(U$6=0,0,U$6/PPA!U$10*1000)</f>
        <v>3.0275843097304147</v>
      </c>
      <c r="V137" s="273">
        <f>IF(V$6=0,0,V$6/PPA!V$10*1000)</f>
        <v>3.1236885821726523</v>
      </c>
      <c r="W137" s="273">
        <f>IF(W$6=0,0,W$6/PPA!W$10*1000)</f>
        <v>3.2134232119370076</v>
      </c>
      <c r="X137" s="273">
        <f>IF(X$6=0,0,X$6/PPA!X$10*1000)</f>
        <v>2.8170386991511114</v>
      </c>
      <c r="Y137" s="273">
        <f>IF(Y$6=0,0,Y$6/PPA!Y$10*1000)</f>
        <v>3.0888183393551256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2.6769572445279768</v>
      </c>
      <c r="C138" s="274">
        <f>IF(C$7=0,0,C$7/PPA!C$10*1000)</f>
        <v>2.8013139461500982</v>
      </c>
      <c r="D138" s="274">
        <f>IF(D$7=0,0,D$7/PPA!D$10*1000)</f>
        <v>3.1893146737842368</v>
      </c>
      <c r="E138" s="274">
        <f>IF(E$7=0,0,E$7/PPA!E$10*1000)</f>
        <v>2.0431844978856892</v>
      </c>
      <c r="F138" s="274">
        <f>IF(F$7=0,0,F$7/PPA!F$10*1000)</f>
        <v>2.1281688158354632</v>
      </c>
      <c r="G138" s="274">
        <f>IF(G$7=0,0,G$7/PPA!G$10*1000)</f>
        <v>3.011787524572024</v>
      </c>
      <c r="H138" s="274">
        <f>IF(H$7=0,0,H$7/PPA!H$10*1000)</f>
        <v>2.9585920436438427</v>
      </c>
      <c r="I138" s="274">
        <f>IF(I$7=0,0,I$7/PPA!I$10*1000)</f>
        <v>3.0820186112048118</v>
      </c>
      <c r="J138" s="274">
        <f>IF(J$7=0,0,J$7/PPA!J$10*1000)</f>
        <v>3.1592064416976378</v>
      </c>
      <c r="K138" s="274">
        <f>IF(K$7=0,0,K$7/PPA!K$10*1000)</f>
        <v>3.1909206584561258</v>
      </c>
      <c r="L138" s="274">
        <f>IF(L$7=0,0,L$7/PPA!L$10*1000)</f>
        <v>3.2305834045898134</v>
      </c>
      <c r="M138" s="274">
        <f>IF(M$7=0,0,M$7/PPA!M$10*1000)</f>
        <v>3.232229305257543</v>
      </c>
      <c r="N138" s="274">
        <f>IF(N$7=0,0,N$7/PPA!N$10*1000)</f>
        <v>3.195580193743627</v>
      </c>
      <c r="O138" s="274">
        <f>IF(O$7=0,0,O$7/PPA!O$10*1000)</f>
        <v>4.2930777727445042</v>
      </c>
      <c r="P138" s="274">
        <f>IF(P$7=0,0,P$7/PPA!P$10*1000)</f>
        <v>4.3217099272941981</v>
      </c>
      <c r="Q138" s="274">
        <f>IF(Q$7=0,0,Q$7/PPA!Q$10*1000)</f>
        <v>4.3070726295190562</v>
      </c>
      <c r="R138" s="274">
        <f>IF(R$7=0,0,R$7/PPA!R$10*1000)</f>
        <v>3.9870629482617215</v>
      </c>
      <c r="S138" s="274">
        <f>IF(S$7=0,0,S$7/PPA!S$10*1000)</f>
        <v>4.0643759639965884</v>
      </c>
      <c r="T138" s="274">
        <f>IF(T$7=0,0,T$7/PPA!T$10*1000)</f>
        <v>4.6443751108904907</v>
      </c>
      <c r="U138" s="274">
        <f>IF(U$7=0,0,U$7/PPA!U$10*1000)</f>
        <v>4.2386180336225801</v>
      </c>
      <c r="V138" s="274">
        <f>IF(V$7=0,0,V$7/PPA!V$10*1000)</f>
        <v>4.3731640150417128</v>
      </c>
      <c r="W138" s="274">
        <f>IF(W$7=0,0,W$7/PPA!W$10*1000)</f>
        <v>4.4987924967118111</v>
      </c>
      <c r="X138" s="274">
        <f>IF(X$7=0,0,X$7/PPA!X$10*1000)</f>
        <v>3.9438541788115558</v>
      </c>
      <c r="Y138" s="274">
        <f>IF(Y$7=0,0,Y$7/PPA!Y$10*1000)</f>
        <v>4.3243456750971756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15.296898540159862</v>
      </c>
      <c r="C139" s="274">
        <f>IF(C$8=0,0,C$8/PPA!C$10*1000)</f>
        <v>16.00750826371485</v>
      </c>
      <c r="D139" s="274">
        <f>IF(D$8=0,0,D$8/PPA!D$10*1000)</f>
        <v>18.224655278767063</v>
      </c>
      <c r="E139" s="274">
        <f>IF(E$8=0,0,E$8/PPA!E$10*1000)</f>
        <v>11.675339987918219</v>
      </c>
      <c r="F139" s="274">
        <f>IF(F$8=0,0,F$8/PPA!F$10*1000)</f>
        <v>12.160964661916932</v>
      </c>
      <c r="G139" s="274">
        <f>IF(G$8=0,0,G$8/PPA!G$10*1000)</f>
        <v>17.210214426125841</v>
      </c>
      <c r="H139" s="274">
        <f>IF(H$8=0,0,H$8/PPA!H$10*1000)</f>
        <v>16.906240249393388</v>
      </c>
      <c r="I139" s="274">
        <f>IF(I$8=0,0,I$8/PPA!I$10*1000)</f>
        <v>17.611534921170346</v>
      </c>
      <c r="J139" s="274">
        <f>IF(J$8=0,0,J$8/PPA!J$10*1000)</f>
        <v>18.052608238272207</v>
      </c>
      <c r="K139" s="274">
        <f>IF(K$8=0,0,K$8/PPA!K$10*1000)</f>
        <v>18.233832334035004</v>
      </c>
      <c r="L139" s="274">
        <f>IF(L$8=0,0,L$8/PPA!L$10*1000)</f>
        <v>18.460476597656086</v>
      </c>
      <c r="M139" s="274">
        <f>IF(M$8=0,0,M$8/PPA!M$10*1000)</f>
        <v>18.469881744328806</v>
      </c>
      <c r="N139" s="274">
        <f>IF(N$8=0,0,N$8/PPA!N$10*1000)</f>
        <v>18.26045824996357</v>
      </c>
      <c r="O139" s="274">
        <f>IF(O$8=0,0,O$8/PPA!O$10*1000)</f>
        <v>24.531872987111448</v>
      </c>
      <c r="P139" s="274">
        <f>IF(P$8=0,0,P$8/PPA!P$10*1000)</f>
        <v>24.695485298823971</v>
      </c>
      <c r="Q139" s="274">
        <f>IF(Q$8=0,0,Q$8/PPA!Q$10*1000)</f>
        <v>24.611843597251752</v>
      </c>
      <c r="R139" s="274">
        <f>IF(R$8=0,0,R$8/PPA!R$10*1000)</f>
        <v>22.783216847209832</v>
      </c>
      <c r="S139" s="274">
        <f>IF(S$8=0,0,S$8/PPA!S$10*1000)</f>
        <v>23.225005508551931</v>
      </c>
      <c r="T139" s="274">
        <f>IF(T$8=0,0,T$8/PPA!T$10*1000)</f>
        <v>26.539286347945662</v>
      </c>
      <c r="U139" s="274">
        <f>IF(U$8=0,0,U$8/PPA!U$10*1000)</f>
        <v>24.2206744778433</v>
      </c>
      <c r="V139" s="274">
        <f>IF(V$8=0,0,V$8/PPA!V$10*1000)</f>
        <v>24.989508657381219</v>
      </c>
      <c r="W139" s="274">
        <f>IF(W$8=0,0,W$8/PPA!W$10*1000)</f>
        <v>25.707385695496058</v>
      </c>
      <c r="X139" s="274">
        <f>IF(X$8=0,0,X$8/PPA!X$10*1000)</f>
        <v>22.536309593208884</v>
      </c>
      <c r="Y139" s="274">
        <f>IF(Y$8=0,0,Y$8/PPA!Y$10*1000)</f>
        <v>24.710546714841019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7.6484492700799303</v>
      </c>
      <c r="C140" s="274">
        <f>IF(C$9=0,0,C$9/PPA!C$10*1000)</f>
        <v>8.0037541318574252</v>
      </c>
      <c r="D140" s="274">
        <f>IF(D$9=0,0,D$9/PPA!D$10*1000)</f>
        <v>9.1123276393835315</v>
      </c>
      <c r="E140" s="274">
        <f>IF(E$9=0,0,E$9/PPA!E$10*1000)</f>
        <v>5.8376699939591097</v>
      </c>
      <c r="F140" s="274">
        <f>IF(F$9=0,0,F$9/PPA!F$10*1000)</f>
        <v>6.0804823309584659</v>
      </c>
      <c r="G140" s="274">
        <f>IF(G$9=0,0,G$9/PPA!G$10*1000)</f>
        <v>8.6051072130629205</v>
      </c>
      <c r="H140" s="274">
        <f>IF(H$9=0,0,H$9/PPA!H$10*1000)</f>
        <v>8.4531201246966958</v>
      </c>
      <c r="I140" s="274">
        <f>IF(I$9=0,0,I$9/PPA!I$10*1000)</f>
        <v>8.8057674605851695</v>
      </c>
      <c r="J140" s="274">
        <f>IF(J$9=0,0,J$9/PPA!J$10*1000)</f>
        <v>9.0263041191361069</v>
      </c>
      <c r="K140" s="274">
        <f>IF(K$9=0,0,K$9/PPA!K$10*1000)</f>
        <v>9.1169161670175036</v>
      </c>
      <c r="L140" s="274">
        <f>IF(L$9=0,0,L$9/PPA!L$10*1000)</f>
        <v>9.2302382988280414</v>
      </c>
      <c r="M140" s="274">
        <f>IF(M$9=0,0,M$9/PPA!M$10*1000)</f>
        <v>9.2349408721644046</v>
      </c>
      <c r="N140" s="274">
        <f>IF(N$9=0,0,N$9/PPA!N$10*1000)</f>
        <v>9.1302291249817866</v>
      </c>
      <c r="O140" s="274">
        <f>IF(O$9=0,0,O$9/PPA!O$10*1000)</f>
        <v>12.265936493555719</v>
      </c>
      <c r="P140" s="274">
        <f>IF(P$9=0,0,P$9/PPA!P$10*1000)</f>
        <v>12.347742649411991</v>
      </c>
      <c r="Q140" s="274">
        <f>IF(Q$9=0,0,Q$9/PPA!Q$10*1000)</f>
        <v>12.305921798625869</v>
      </c>
      <c r="R140" s="274">
        <f>IF(R$9=0,0,R$9/PPA!R$10*1000)</f>
        <v>11.391608423604918</v>
      </c>
      <c r="S140" s="274">
        <f>IF(S$9=0,0,S$9/PPA!S$10*1000)</f>
        <v>11.612502754275967</v>
      </c>
      <c r="T140" s="274">
        <f>IF(T$9=0,0,T$9/PPA!T$10*1000)</f>
        <v>13.269643173972831</v>
      </c>
      <c r="U140" s="274">
        <f>IF(U$9=0,0,U$9/PPA!U$10*1000)</f>
        <v>12.110337238921653</v>
      </c>
      <c r="V140" s="274">
        <f>IF(V$9=0,0,V$9/PPA!V$10*1000)</f>
        <v>12.494754328690608</v>
      </c>
      <c r="W140" s="274">
        <f>IF(W$9=0,0,W$9/PPA!W$10*1000)</f>
        <v>12.853692847748031</v>
      </c>
      <c r="X140" s="274">
        <f>IF(X$9=0,0,X$9/PPA!X$10*1000)</f>
        <v>11.268154796604446</v>
      </c>
      <c r="Y140" s="274">
        <f>IF(Y$9=0,0,Y$9/PPA!Y$10*1000)</f>
        <v>12.355273357420504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4.1326337928922854</v>
      </c>
      <c r="C141" s="275">
        <f>IF(C$10=0,0,C$10/PPA!C$10*1000)</f>
        <v>4.2325604596935715</v>
      </c>
      <c r="D141" s="275">
        <f>IF(D$10=0,0,D$10/PPA!D$10*1000)</f>
        <v>4.5826897968233036</v>
      </c>
      <c r="E141" s="275">
        <f>IF(E$10=0,0,E$10/PPA!E$10*1000)</f>
        <v>3.1303847941448328</v>
      </c>
      <c r="F141" s="275">
        <f>IF(F$10=0,0,F$10/PPA!F$10*1000)</f>
        <v>3.454398342851265</v>
      </c>
      <c r="G141" s="275">
        <f>IF(G$10=0,0,G$10/PPA!G$10*1000)</f>
        <v>4.4772023989156242</v>
      </c>
      <c r="H141" s="275">
        <f>IF(H$10=0,0,H$10/PPA!H$10*1000)</f>
        <v>4.3259656337434684</v>
      </c>
      <c r="I141" s="275">
        <f>IF(I$10=0,0,I$10/PPA!I$10*1000)</f>
        <v>4.4443058995140188</v>
      </c>
      <c r="J141" s="275">
        <f>IF(J$10=0,0,J$10/PPA!J$10*1000)</f>
        <v>4.7102204003002566</v>
      </c>
      <c r="K141" s="275">
        <f>IF(K$10=0,0,K$10/PPA!K$10*1000)</f>
        <v>4.6592992905255688</v>
      </c>
      <c r="L141" s="275">
        <f>IF(L$10=0,0,L$10/PPA!L$10*1000)</f>
        <v>4.897274986985285</v>
      </c>
      <c r="M141" s="275">
        <f>IF(M$10=0,0,M$10/PPA!M$10*1000)</f>
        <v>5.0454119763295679</v>
      </c>
      <c r="N141" s="275">
        <f>IF(N$10=0,0,N$10/PPA!N$10*1000)</f>
        <v>4.9685594441610688</v>
      </c>
      <c r="O141" s="275">
        <f>IF(O$10=0,0,O$10/PPA!O$10*1000)</f>
        <v>6.7763642549039016</v>
      </c>
      <c r="P141" s="275">
        <f>IF(P$10=0,0,P$10/PPA!P$10*1000)</f>
        <v>6.7399340528837337</v>
      </c>
      <c r="Q141" s="275">
        <f>IF(Q$10=0,0,Q$10/PPA!Q$10*1000)</f>
        <v>6.9670058324948734</v>
      </c>
      <c r="R141" s="275">
        <f>IF(R$10=0,0,R$10/PPA!R$10*1000)</f>
        <v>6.3267229686847868</v>
      </c>
      <c r="S141" s="275">
        <f>IF(S$10=0,0,S$10/PPA!S$10*1000)</f>
        <v>6.5336009927529046</v>
      </c>
      <c r="T141" s="275">
        <f>IF(T$10=0,0,T$10/PPA!T$10*1000)</f>
        <v>7.496289637078279</v>
      </c>
      <c r="U141" s="275">
        <f>IF(U$10=0,0,U$10/PPA!U$10*1000)</f>
        <v>6.7887672224933304</v>
      </c>
      <c r="V141" s="275">
        <f>IF(V$10=0,0,V$10/PPA!V$10*1000)</f>
        <v>7.0453557590326428</v>
      </c>
      <c r="W141" s="275">
        <f>IF(W$10=0,0,W$10/PPA!W$10*1000)</f>
        <v>7.5747977865064007</v>
      </c>
      <c r="X141" s="275">
        <f>IF(X$10=0,0,X$10/PPA!X$10*1000)</f>
        <v>6.8883223411879317</v>
      </c>
      <c r="Y141" s="275">
        <f>IF(Y$10=0,0,Y$10/PPA!Y$10*1000)</f>
        <v>7.9330392789330579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7.875187447089484</v>
      </c>
      <c r="C142" s="276">
        <f>IF(C$16=0,0,C$16/PPA!C$10*1000)</f>
        <v>8.6741508169994539</v>
      </c>
      <c r="D142" s="276">
        <f>IF(D$16=0,0,D$16/PPA!D$10*1000)</f>
        <v>7.9121504814569539</v>
      </c>
      <c r="E142" s="276">
        <f>IF(E$16=0,0,E$16/PPA!E$10*1000)</f>
        <v>5.2854976905104234</v>
      </c>
      <c r="F142" s="276">
        <f>IF(F$16=0,0,F$16/PPA!F$10*1000)</f>
        <v>8.4366654159374406</v>
      </c>
      <c r="G142" s="276">
        <f>IF(G$16=0,0,G$16/PPA!G$10*1000)</f>
        <v>7.486034092824065</v>
      </c>
      <c r="H142" s="276">
        <f>IF(H$16=0,0,H$16/PPA!H$10*1000)</f>
        <v>7.4494298999660478</v>
      </c>
      <c r="I142" s="276">
        <f>IF(I$16=0,0,I$16/PPA!I$10*1000)</f>
        <v>7.1820762151925344</v>
      </c>
      <c r="J142" s="276">
        <f>IF(J$16=0,0,J$16/PPA!J$10*1000)</f>
        <v>7.8055290241661099</v>
      </c>
      <c r="K142" s="276">
        <f>IF(K$16=0,0,K$16/PPA!K$10*1000)</f>
        <v>7.2308697166438582</v>
      </c>
      <c r="L142" s="276">
        <f>IF(L$16=0,0,L$16/PPA!L$10*1000)</f>
        <v>6.9108027064116726</v>
      </c>
      <c r="M142" s="276">
        <f>IF(M$16=0,0,M$16/PPA!M$10*1000)</f>
        <v>6.8524945783093312</v>
      </c>
      <c r="N142" s="276">
        <f>IF(N$16=0,0,N$16/PPA!N$10*1000)</f>
        <v>7.1201898891040782</v>
      </c>
      <c r="O142" s="276">
        <f>IF(O$16=0,0,O$16/PPA!O$10*1000)</f>
        <v>9.007889932305039</v>
      </c>
      <c r="P142" s="276">
        <f>IF(P$16=0,0,P$16/PPA!P$10*1000)</f>
        <v>10.425639523480339</v>
      </c>
      <c r="Q142" s="276">
        <f>IF(Q$16=0,0,Q$16/PPA!Q$10*1000)</f>
        <v>11.067464952162858</v>
      </c>
      <c r="R142" s="276">
        <f>IF(R$16=0,0,R$16/PPA!R$10*1000)</f>
        <v>11.029375201285152</v>
      </c>
      <c r="S142" s="276">
        <f>IF(S$16=0,0,S$16/PPA!S$10*1000)</f>
        <v>11.47405765151154</v>
      </c>
      <c r="T142" s="276">
        <f>IF(T$16=0,0,T$16/PPA!T$10*1000)</f>
        <v>13.696640136581967</v>
      </c>
      <c r="U142" s="276">
        <f>IF(U$16=0,0,U$16/PPA!U$10*1000)</f>
        <v>10.402179130426388</v>
      </c>
      <c r="V142" s="276">
        <f>IF(V$16=0,0,V$16/PPA!V$10*1000)</f>
        <v>10.739592026567468</v>
      </c>
      <c r="W142" s="276">
        <f>IF(W$16=0,0,W$16/PPA!W$10*1000)</f>
        <v>10.851097712765021</v>
      </c>
      <c r="X142" s="276">
        <f>IF(X$16=0,0,X$16/PPA!X$10*1000)</f>
        <v>11.102040857856434</v>
      </c>
      <c r="Y142" s="276">
        <f>IF(Y$16=0,0,Y$16/PPA!Y$10*1000)</f>
        <v>12.535770548656561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325.37980834268626</v>
      </c>
      <c r="C143" s="276">
        <f>IF(C$17=0,0,C$17/PPA!C$10*1000)</f>
        <v>339.19158973709153</v>
      </c>
      <c r="D143" s="276">
        <f>IF(D$17=0,0,D$17/PPA!D$10*1000)</f>
        <v>392.7346055637363</v>
      </c>
      <c r="E143" s="276">
        <f>IF(E$17=0,0,E$17/PPA!E$10*1000)</f>
        <v>250.70645481175947</v>
      </c>
      <c r="F143" s="276">
        <f>IF(F$17=0,0,F$17/PPA!F$10*1000)</f>
        <v>251.49517102893586</v>
      </c>
      <c r="G143" s="276">
        <f>IF(G$17=0,0,G$17/PPA!G$10*1000)</f>
        <v>370.67810687708311</v>
      </c>
      <c r="H143" s="276">
        <f>IF(H$17=0,0,H$17/PPA!H$10*1000)</f>
        <v>363.8950895857119</v>
      </c>
      <c r="I143" s="276">
        <f>IF(I$17=0,0,I$17/PPA!I$10*1000)</f>
        <v>381.00105868944786</v>
      </c>
      <c r="J143" s="276">
        <f>IF(J$17=0,0,J$17/PPA!J$10*1000)</f>
        <v>388.9591416498447</v>
      </c>
      <c r="K143" s="276">
        <f>IF(K$17=0,0,K$17/PPA!K$10*1000)</f>
        <v>395.06614177224179</v>
      </c>
      <c r="L143" s="276">
        <f>IF(L$17=0,0,L$17/PPA!L$10*1000)</f>
        <v>401.11764002477753</v>
      </c>
      <c r="M143" s="276">
        <f>IF(M$17=0,0,M$17/PPA!M$10*1000)</f>
        <v>401.37558418436379</v>
      </c>
      <c r="N143" s="276">
        <f>IF(N$17=0,0,N$17/PPA!N$10*1000)</f>
        <v>395.73123786799079</v>
      </c>
      <c r="O143" s="276">
        <f>IF(O$17=0,0,O$17/PPA!O$10*1000)</f>
        <v>533.33766593105372</v>
      </c>
      <c r="P143" s="276">
        <f>IF(P$17=0,0,P$17/PPA!P$10*1000)</f>
        <v>532.60159752649895</v>
      </c>
      <c r="Q143" s="276">
        <f>IF(Q$17=0,0,Q$17/PPA!Q$10*1000)</f>
        <v>528.3659341112583</v>
      </c>
      <c r="R143" s="276">
        <f>IF(R$17=0,0,R$17/PPA!R$10*1000)</f>
        <v>486.70481001580328</v>
      </c>
      <c r="S143" s="276">
        <f>IF(S$17=0,0,S$17/PPA!S$10*1000)</f>
        <v>495.31456326192546</v>
      </c>
      <c r="T143" s="276">
        <f>IF(T$17=0,0,T$17/PPA!T$10*1000)</f>
        <v>564.08153541740023</v>
      </c>
      <c r="U143" s="276">
        <f>IF(U$17=0,0,U$17/PPA!U$10*1000)</f>
        <v>521.61274790994253</v>
      </c>
      <c r="V143" s="276">
        <f>IF(V$17=0,0,V$17/PPA!V$10*1000)</f>
        <v>538.10589300669972</v>
      </c>
      <c r="W143" s="276">
        <f>IF(W$17=0,0,W$17/PPA!W$10*1000)</f>
        <v>553.87190216349609</v>
      </c>
      <c r="X143" s="276">
        <f>IF(X$17=0,0,X$17/PPA!X$10*1000)</f>
        <v>480.18081745707798</v>
      </c>
      <c r="Y143" s="276">
        <f>IF(Y$17=0,0,Y$17/PPA!Y$10*1000)</f>
        <v>524.95860607082966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17.500416549087674</v>
      </c>
      <c r="C144" s="277">
        <f>IF(C$30=0,0,C$30/PPA!C$10*1000)</f>
        <v>19.275890704443157</v>
      </c>
      <c r="D144" s="277">
        <f>IF(D$30=0,0,D$30/PPA!D$10*1000)</f>
        <v>17.58255662545983</v>
      </c>
      <c r="E144" s="277">
        <f>IF(E$30=0,0,E$30/PPA!E$10*1000)</f>
        <v>11.745550423356454</v>
      </c>
      <c r="F144" s="277">
        <f>IF(F$30=0,0,F$30/PPA!F$10*1000)</f>
        <v>18.748145368749796</v>
      </c>
      <c r="G144" s="277">
        <f>IF(G$30=0,0,G$30/PPA!G$10*1000)</f>
        <v>16.635631317386746</v>
      </c>
      <c r="H144" s="277">
        <f>IF(H$30=0,0,H$30/PPA!H$10*1000)</f>
        <v>16.554288666591155</v>
      </c>
      <c r="I144" s="277">
        <f>IF(I$30=0,0,I$30/PPA!I$10*1000)</f>
        <v>15.960169367094462</v>
      </c>
      <c r="J144" s="277">
        <f>IF(J$30=0,0,J$30/PPA!J$10*1000)</f>
        <v>17.345620053702405</v>
      </c>
      <c r="K144" s="277">
        <f>IF(K$30=0,0,K$30/PPA!K$10*1000)</f>
        <v>16.068599370319628</v>
      </c>
      <c r="L144" s="277">
        <f>IF(L$30=0,0,L$30/PPA!L$10*1000)</f>
        <v>15.357339347581435</v>
      </c>
      <c r="M144" s="277">
        <f>IF(M$30=0,0,M$30/PPA!M$10*1000)</f>
        <v>15.227765729576225</v>
      </c>
      <c r="N144" s="277">
        <f>IF(N$30=0,0,N$30/PPA!N$10*1000)</f>
        <v>15.822644198009012</v>
      </c>
      <c r="O144" s="277">
        <f>IF(O$30=0,0,O$30/PPA!O$10*1000)</f>
        <v>20.017533182899999</v>
      </c>
      <c r="P144" s="277">
        <f>IF(P$30=0,0,P$30/PPA!P$10*1000)</f>
        <v>23.168087829956228</v>
      </c>
      <c r="Q144" s="277">
        <f>IF(Q$30=0,0,Q$30/PPA!Q$10*1000)</f>
        <v>24.594366560361809</v>
      </c>
      <c r="R144" s="277">
        <f>IF(R$30=0,0,R$30/PPA!R$10*1000)</f>
        <v>24.509722669522475</v>
      </c>
      <c r="S144" s="277">
        <f>IF(S$30=0,0,S$30/PPA!S$10*1000)</f>
        <v>25.497905892247772</v>
      </c>
      <c r="T144" s="277">
        <f>IF(T$30=0,0,T$30/PPA!T$10*1000)</f>
        <v>30.436978081293127</v>
      </c>
      <c r="U144" s="277">
        <f>IF(U$30=0,0,U$30/PPA!U$10*1000)</f>
        <v>23.11595362316968</v>
      </c>
      <c r="V144" s="277">
        <f>IF(V$30=0,0,V$30/PPA!V$10*1000)</f>
        <v>23.865760059038728</v>
      </c>
      <c r="W144" s="277">
        <f>IF(W$30=0,0,W$30/PPA!W$10*1000)</f>
        <v>24.113550472811077</v>
      </c>
      <c r="X144" s="277">
        <f>IF(X$30=0,0,X$30/PPA!X$10*1000)</f>
        <v>24.671201906347534</v>
      </c>
      <c r="Y144" s="277">
        <f>IF(Y$30=0,0,Y$30/PPA!Y$10*1000)</f>
        <v>27.857267885903372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259.30136262582448</v>
      </c>
      <c r="C146" s="320">
        <f t="shared" si="38"/>
        <v>259.56482063128664</v>
      </c>
      <c r="D146" s="320">
        <f t="shared" si="38"/>
        <v>302.22473900267647</v>
      </c>
      <c r="E146" s="320">
        <f t="shared" si="38"/>
        <v>181.49209513266246</v>
      </c>
      <c r="F146" s="320">
        <f t="shared" si="38"/>
        <v>188.99073845354445</v>
      </c>
      <c r="G146" s="320">
        <f t="shared" si="38"/>
        <v>271.74829929608569</v>
      </c>
      <c r="H146" s="320">
        <f t="shared" si="38"/>
        <v>254.30431444711101</v>
      </c>
      <c r="I146" s="320">
        <f t="shared" si="38"/>
        <v>266.91269401223883</v>
      </c>
      <c r="J146" s="320">
        <f t="shared" si="38"/>
        <v>273.74010012760203</v>
      </c>
      <c r="K146" s="320">
        <f t="shared" si="38"/>
        <v>274.82785235591041</v>
      </c>
      <c r="L146" s="320">
        <f t="shared" si="38"/>
        <v>283.7759446836418</v>
      </c>
      <c r="M146" s="320">
        <f t="shared" si="38"/>
        <v>282.78793394299908</v>
      </c>
      <c r="N146" s="320">
        <f t="shared" si="38"/>
        <v>298.24232794843954</v>
      </c>
      <c r="O146" s="320">
        <f t="shared" si="38"/>
        <v>418.55668253670785</v>
      </c>
      <c r="P146" s="320">
        <f t="shared" si="38"/>
        <v>418.43889746043271</v>
      </c>
      <c r="Q146" s="320">
        <f t="shared" si="38"/>
        <v>420.01158896510822</v>
      </c>
      <c r="R146" s="320">
        <f t="shared" si="38"/>
        <v>386.67292022907293</v>
      </c>
      <c r="S146" s="320">
        <f t="shared" si="38"/>
        <v>330.62033923746924</v>
      </c>
      <c r="T146" s="320">
        <f t="shared" si="38"/>
        <v>378.88317159038331</v>
      </c>
      <c r="U146" s="320">
        <f t="shared" si="38"/>
        <v>342.89152113657508</v>
      </c>
      <c r="V146" s="320">
        <f t="shared" si="38"/>
        <v>364.00841300376902</v>
      </c>
      <c r="W146" s="320">
        <f t="shared" si="38"/>
        <v>355.99177429811374</v>
      </c>
      <c r="X146" s="320">
        <f t="shared" si="38"/>
        <v>350.53892312077204</v>
      </c>
      <c r="Y146" s="320">
        <f t="shared" si="38"/>
        <v>383.74707918646573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1.3686242577563235</v>
      </c>
      <c r="C147" s="273">
        <f>IF(C$33=0,0,C$33/PPA!C$11*1000)</f>
        <v>1.37001482128261</v>
      </c>
      <c r="D147" s="273">
        <f>IF(D$33=0,0,D$33/PPA!D$11*1000)</f>
        <v>1.5951790800655472</v>
      </c>
      <c r="E147" s="273">
        <f>IF(E$33=0,0,E$33/PPA!E$11*1000)</f>
        <v>0.95793744187900265</v>
      </c>
      <c r="F147" s="273">
        <f>IF(F$33=0,0,F$33/PPA!F$11*1000)</f>
        <v>0.99751619705916994</v>
      </c>
      <c r="G147" s="273">
        <f>IF(G$33=0,0,G$33/PPA!G$11*1000)</f>
        <v>1.434320709518738</v>
      </c>
      <c r="H147" s="273">
        <f>IF(H$33=0,0,H$33/PPA!H$11*1000)</f>
        <v>1.3422492272308102</v>
      </c>
      <c r="I147" s="273">
        <f>IF(I$33=0,0,I$33/PPA!I$11*1000)</f>
        <v>1.408797794307824</v>
      </c>
      <c r="J147" s="273">
        <f>IF(J$33=0,0,J$33/PPA!J$11*1000)</f>
        <v>1.4448336775456567</v>
      </c>
      <c r="K147" s="273">
        <f>IF(K$33=0,0,K$33/PPA!K$11*1000)</f>
        <v>1.4505749666428012</v>
      </c>
      <c r="L147" s="273">
        <f>IF(L$33=0,0,L$33/PPA!L$11*1000)</f>
        <v>1.4978040906872925</v>
      </c>
      <c r="M147" s="273">
        <f>IF(M$33=0,0,M$33/PPA!M$11*1000)</f>
        <v>1.4925892493423722</v>
      </c>
      <c r="N147" s="273">
        <f>IF(N$33=0,0,N$33/PPA!N$11*1000)</f>
        <v>1.5741594281901099</v>
      </c>
      <c r="O147" s="273">
        <f>IF(O$33=0,0,O$33/PPA!O$11*1000)</f>
        <v>2.2091932844653774</v>
      </c>
      <c r="P147" s="273">
        <f>IF(P$33=0,0,P$33/PPA!P$11*1000)</f>
        <v>2.2085716004493574</v>
      </c>
      <c r="Q147" s="273">
        <f>IF(Q$33=0,0,Q$33/PPA!Q$11*1000)</f>
        <v>2.2168724582680501</v>
      </c>
      <c r="R147" s="273">
        <f>IF(R$33=0,0,R$33/PPA!R$11*1000)</f>
        <v>2.0409068933688572</v>
      </c>
      <c r="S147" s="273">
        <f>IF(S$33=0,0,S$33/PPA!S$11*1000)</f>
        <v>1.7450545257680519</v>
      </c>
      <c r="T147" s="273">
        <f>IF(T$33=0,0,T$33/PPA!T$11*1000)</f>
        <v>1.9997916487720624</v>
      </c>
      <c r="U147" s="273">
        <f>IF(U$33=0,0,U$33/PPA!U$11*1000)</f>
        <v>1.8098233223857887</v>
      </c>
      <c r="V147" s="273">
        <f>IF(V$33=0,0,V$33/PPA!V$11*1000)</f>
        <v>1.9212808564499058</v>
      </c>
      <c r="W147" s="273">
        <f>IF(W$33=0,0,W$33/PPA!W$11*1000)</f>
        <v>1.8789680583720589</v>
      </c>
      <c r="X147" s="273">
        <f>IF(X$33=0,0,X$33/PPA!X$11*1000)</f>
        <v>1.8501872439569051</v>
      </c>
      <c r="Y147" s="273">
        <f>IF(Y$33=0,0,Y$33/PPA!Y$11*1000)</f>
        <v>2.025463947043467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1.9421806655876854</v>
      </c>
      <c r="C148" s="274">
        <f>IF(C$34=0,0,C$34/PPA!C$11*1000)</f>
        <v>1.9441539797239213</v>
      </c>
      <c r="D148" s="274">
        <f>IF(D$34=0,0,D$34/PPA!D$11*1000)</f>
        <v>2.263678982668492</v>
      </c>
      <c r="E148" s="274">
        <f>IF(E$34=0,0,E$34/PPA!E$11*1000)</f>
        <v>1.3593852132286086</v>
      </c>
      <c r="F148" s="274">
        <f>IF(F$34=0,0,F$34/PPA!F$11*1000)</f>
        <v>1.4155504409332278</v>
      </c>
      <c r="G148" s="274">
        <f>IF(G$34=0,0,G$34/PPA!G$11*1000)</f>
        <v>2.0354088673293735</v>
      </c>
      <c r="H148" s="274">
        <f>IF(H$34=0,0,H$34/PPA!H$11*1000)</f>
        <v>1.9047525153480327</v>
      </c>
      <c r="I148" s="274">
        <f>IF(I$34=0,0,I$34/PPA!I$11*1000)</f>
        <v>1.9991899327524476</v>
      </c>
      <c r="J148" s="274">
        <f>IF(J$34=0,0,J$34/PPA!J$11*1000)</f>
        <v>2.0503275589455057</v>
      </c>
      <c r="K148" s="274">
        <f>IF(K$34=0,0,K$34/PPA!K$11*1000)</f>
        <v>2.058474879597489</v>
      </c>
      <c r="L148" s="274">
        <f>IF(L$34=0,0,L$34/PPA!L$11*1000)</f>
        <v>2.1254965555995096</v>
      </c>
      <c r="M148" s="274">
        <f>IF(M$34=0,0,M$34/PPA!M$11*1000)</f>
        <v>2.1180963038672971</v>
      </c>
      <c r="N148" s="274">
        <f>IF(N$34=0,0,N$34/PPA!N$11*1000)</f>
        <v>2.2338505171576006</v>
      </c>
      <c r="O148" s="274">
        <f>IF(O$34=0,0,O$34/PPA!O$11*1000)</f>
        <v>3.1350112781639292</v>
      </c>
      <c r="P148" s="274">
        <f>IF(P$34=0,0,P$34/PPA!P$11*1000)</f>
        <v>3.1341290618294053</v>
      </c>
      <c r="Q148" s="274">
        <f>IF(Q$34=0,0,Q$34/PPA!Q$11*1000)</f>
        <v>3.145908602833368</v>
      </c>
      <c r="R148" s="274">
        <f>IF(R$34=0,0,R$34/PPA!R$11*1000)</f>
        <v>2.8962002434939724</v>
      </c>
      <c r="S148" s="274">
        <f>IF(S$34=0,0,S$34/PPA!S$11*1000)</f>
        <v>2.4763635023532005</v>
      </c>
      <c r="T148" s="274">
        <f>IF(T$34=0,0,T$34/PPA!T$11*1000)</f>
        <v>2.8378546218492771</v>
      </c>
      <c r="U148" s="274">
        <f>IF(U$34=0,0,U$34/PPA!U$11*1000)</f>
        <v>2.5682752917369189</v>
      </c>
      <c r="V148" s="274">
        <f>IF(V$34=0,0,V$34/PPA!V$11*1000)</f>
        <v>2.7264419079331605</v>
      </c>
      <c r="W148" s="274">
        <f>IF(W$34=0,0,W$34/PPA!W$11*1000)</f>
        <v>2.6663968679099534</v>
      </c>
      <c r="X148" s="274">
        <f>IF(X$34=0,0,X$34/PPA!X$11*1000)</f>
        <v>2.6255547295508008</v>
      </c>
      <c r="Y148" s="274">
        <f>IF(Y$34=0,0,Y$34/PPA!Y$11*1000)</f>
        <v>2.8742855422142717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6.9110504914851996</v>
      </c>
      <c r="C149" s="274">
        <f>IF(C$35=0,0,C$35/PPA!C$11*1000)</f>
        <v>6.9180723272354632</v>
      </c>
      <c r="D149" s="274">
        <f>IF(D$35=0,0,D$35/PPA!D$11*1000)</f>
        <v>8.0550692440355203</v>
      </c>
      <c r="E149" s="274">
        <f>IF(E$35=0,0,E$35/PPA!E$11*1000)</f>
        <v>4.8372327108706532</v>
      </c>
      <c r="F149" s="274">
        <f>IF(F$35=0,0,F$35/PPA!F$11*1000)</f>
        <v>5.0370909070776149</v>
      </c>
      <c r="G149" s="274">
        <f>IF(G$35=0,0,G$35/PPA!G$11*1000)</f>
        <v>7.2427934754841772</v>
      </c>
      <c r="H149" s="274">
        <f>IF(H$35=0,0,H$35/PPA!H$11*1000)</f>
        <v>6.7778662616695575</v>
      </c>
      <c r="I149" s="274">
        <f>IF(I$35=0,0,I$35/PPA!I$11*1000)</f>
        <v>7.1139121154521066</v>
      </c>
      <c r="J149" s="274">
        <f>IF(J$35=0,0,J$35/PPA!J$11*1000)</f>
        <v>7.2958801078726134</v>
      </c>
      <c r="K149" s="274">
        <f>IF(K$35=0,0,K$35/PPA!K$11*1000)</f>
        <v>7.3248715119133614</v>
      </c>
      <c r="L149" s="274">
        <f>IF(L$35=0,0,L$35/PPA!L$11*1000)</f>
        <v>7.5633612647365247</v>
      </c>
      <c r="M149" s="274">
        <f>IF(M$35=0,0,M$35/PPA!M$11*1000)</f>
        <v>7.5370282287439379</v>
      </c>
      <c r="N149" s="274">
        <f>IF(N$35=0,0,N$35/PPA!N$11*1000)</f>
        <v>7.9489277120545525</v>
      </c>
      <c r="O149" s="274">
        <f>IF(O$35=0,0,O$35/PPA!O$11*1000)</f>
        <v>11.155615756379945</v>
      </c>
      <c r="P149" s="274">
        <f>IF(P$35=0,0,P$35/PPA!P$11*1000)</f>
        <v>11.152476480132201</v>
      </c>
      <c r="Q149" s="274">
        <f>IF(Q$35=0,0,Q$35/PPA!Q$11*1000)</f>
        <v>11.194392767369191</v>
      </c>
      <c r="R149" s="274">
        <f>IF(R$35=0,0,R$35/PPA!R$11*1000)</f>
        <v>10.305831208644021</v>
      </c>
      <c r="S149" s="274">
        <f>IF(S$35=0,0,S$35/PPA!S$11*1000)</f>
        <v>8.811885270650393</v>
      </c>
      <c r="T149" s="274">
        <f>IF(T$35=0,0,T$35/PPA!T$11*1000)</f>
        <v>10.098214304466067</v>
      </c>
      <c r="U149" s="274">
        <f>IF(U$35=0,0,U$35/PPA!U$11*1000)</f>
        <v>9.1389439364318417</v>
      </c>
      <c r="V149" s="274">
        <f>IF(V$35=0,0,V$35/PPA!V$11*1000)</f>
        <v>9.7017636009293362</v>
      </c>
      <c r="W149" s="274">
        <f>IF(W$35=0,0,W$35/PPA!W$11*1000)</f>
        <v>9.488099490933644</v>
      </c>
      <c r="X149" s="274">
        <f>IF(X$35=0,0,X$35/PPA!X$11*1000)</f>
        <v>9.3427669349147546</v>
      </c>
      <c r="Y149" s="274">
        <f>IF(Y$35=0,0,Y$35/PPA!Y$11*1000)</f>
        <v>10.227849994160042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5.4744970310252938</v>
      </c>
      <c r="C150" s="274">
        <f>IF(C$36=0,0,C$36/PPA!C$11*1000)</f>
        <v>5.4800592851304417</v>
      </c>
      <c r="D150" s="274">
        <f>IF(D$36=0,0,D$36/PPA!D$11*1000)</f>
        <v>6.3807163202621844</v>
      </c>
      <c r="E150" s="274">
        <f>IF(E$36=0,0,E$36/PPA!E$11*1000)</f>
        <v>3.8317497675160084</v>
      </c>
      <c r="F150" s="274">
        <f>IF(F$36=0,0,F$36/PPA!F$11*1000)</f>
        <v>3.9900647882366798</v>
      </c>
      <c r="G150" s="274">
        <f>IF(G$36=0,0,G$36/PPA!G$11*1000)</f>
        <v>5.7372828380749494</v>
      </c>
      <c r="H150" s="274">
        <f>IF(H$36=0,0,H$36/PPA!H$11*1000)</f>
        <v>5.3689969089232408</v>
      </c>
      <c r="I150" s="274">
        <f>IF(I$36=0,0,I$36/PPA!I$11*1000)</f>
        <v>5.6351911772312961</v>
      </c>
      <c r="J150" s="274">
        <f>IF(J$36=0,0,J$36/PPA!J$11*1000)</f>
        <v>5.7793347101826233</v>
      </c>
      <c r="K150" s="274">
        <f>IF(K$36=0,0,K$36/PPA!K$11*1000)</f>
        <v>5.8022998665712038</v>
      </c>
      <c r="L150" s="274">
        <f>IF(L$36=0,0,L$36/PPA!L$11*1000)</f>
        <v>5.9912163627491646</v>
      </c>
      <c r="M150" s="274">
        <f>IF(M$36=0,0,M$36/PPA!M$11*1000)</f>
        <v>5.9703569973694899</v>
      </c>
      <c r="N150" s="274">
        <f>IF(N$36=0,0,N$36/PPA!N$11*1000)</f>
        <v>6.2966377127604432</v>
      </c>
      <c r="O150" s="274">
        <f>IF(O$36=0,0,O$36/PPA!O$11*1000)</f>
        <v>8.8367731378615062</v>
      </c>
      <c r="P150" s="274">
        <f>IF(P$36=0,0,P$36/PPA!P$11*1000)</f>
        <v>8.8342864017974296</v>
      </c>
      <c r="Q150" s="274">
        <f>IF(Q$36=0,0,Q$36/PPA!Q$11*1000)</f>
        <v>8.8674898330721987</v>
      </c>
      <c r="R150" s="274">
        <f>IF(R$36=0,0,R$36/PPA!R$11*1000)</f>
        <v>8.1636275734754271</v>
      </c>
      <c r="S150" s="274">
        <f>IF(S$36=0,0,S$36/PPA!S$11*1000)</f>
        <v>6.9802181030722075</v>
      </c>
      <c r="T150" s="274">
        <f>IF(T$36=0,0,T$36/PPA!T$11*1000)</f>
        <v>7.999166595088246</v>
      </c>
      <c r="U150" s="274">
        <f>IF(U$36=0,0,U$36/PPA!U$11*1000)</f>
        <v>7.2392932895431539</v>
      </c>
      <c r="V150" s="274">
        <f>IF(V$36=0,0,V$36/PPA!V$11*1000)</f>
        <v>7.6851234257996204</v>
      </c>
      <c r="W150" s="274">
        <f>IF(W$36=0,0,W$36/PPA!W$11*1000)</f>
        <v>7.5158722334882357</v>
      </c>
      <c r="X150" s="274">
        <f>IF(X$36=0,0,X$36/PPA!X$11*1000)</f>
        <v>7.4007489758276224</v>
      </c>
      <c r="Y150" s="274">
        <f>IF(Y$36=0,0,Y$36/PPA!Y$11*1000)</f>
        <v>8.1018557881738644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2.6276111956244703</v>
      </c>
      <c r="C151" s="275">
        <f>IF(C$37=0,0,C$37/PPA!C$11*1000)</f>
        <v>2.6059165403450195</v>
      </c>
      <c r="D151" s="275">
        <f>IF(D$37=0,0,D$37/PPA!D$11*1000)</f>
        <v>2.7497888526969416</v>
      </c>
      <c r="E151" s="275">
        <f>IF(E$37=0,0,E$37/PPA!E$11*1000)</f>
        <v>1.7754343383279598</v>
      </c>
      <c r="F151" s="275">
        <f>IF(F$37=0,0,F$37/PPA!F$11*1000)</f>
        <v>2.1908555366055436</v>
      </c>
      <c r="G151" s="275">
        <f>IF(G$37=0,0,G$37/PPA!G$11*1000)</f>
        <v>2.559164179225041</v>
      </c>
      <c r="H151" s="275">
        <f>IF(H$37=0,0,H$37/PPA!H$11*1000)</f>
        <v>2.3612881104245314</v>
      </c>
      <c r="I151" s="275">
        <f>IF(I$37=0,0,I$37/PPA!I$11*1000)</f>
        <v>2.4095646639350656</v>
      </c>
      <c r="J151" s="275">
        <f>IF(J$37=0,0,J$37/PPA!J$11*1000)</f>
        <v>2.5826367147299387</v>
      </c>
      <c r="K151" s="275">
        <f>IF(K$37=0,0,K$37/PPA!K$11*1000)</f>
        <v>2.5002689074251978</v>
      </c>
      <c r="L151" s="275">
        <f>IF(L$37=0,0,L$37/PPA!L$11*1000)</f>
        <v>2.6552776259481368</v>
      </c>
      <c r="M151" s="275">
        <f>IF(M$37=0,0,M$37/PPA!M$11*1000)</f>
        <v>2.7210723745658529</v>
      </c>
      <c r="N151" s="275">
        <f>IF(N$37=0,0,N$37/PPA!N$11*1000)</f>
        <v>2.8815333088293662</v>
      </c>
      <c r="O151" s="275">
        <f>IF(O$37=0,0,O$37/PPA!O$11*1000)</f>
        <v>4.0661245593002056</v>
      </c>
      <c r="P151" s="275">
        <f>IF(P$37=0,0,P$37/PPA!P$11*1000)</f>
        <v>4.111803483516776</v>
      </c>
      <c r="Q151" s="275">
        <f>IF(Q$37=0,0,Q$37/PPA!Q$11*1000)</f>
        <v>4.3329606342081668</v>
      </c>
      <c r="R151" s="275">
        <f>IF(R$37=0,0,R$37/PPA!R$11*1000)</f>
        <v>3.9728542438126415</v>
      </c>
      <c r="S151" s="275">
        <f>IF(S$37=0,0,S$37/PPA!S$11*1000)</f>
        <v>3.4567343147596623</v>
      </c>
      <c r="T151" s="275">
        <f>IF(T$37=0,0,T$37/PPA!T$11*1000)</f>
        <v>4.017079084432881</v>
      </c>
      <c r="U151" s="275">
        <f>IF(U$37=0,0,U$37/PPA!U$11*1000)</f>
        <v>3.4716725316124877</v>
      </c>
      <c r="V151" s="275">
        <f>IF(V$37=0,0,V$37/PPA!V$11*1000)</f>
        <v>3.7076358156803453</v>
      </c>
      <c r="W151" s="275">
        <f>IF(W$37=0,0,W$37/PPA!W$11*1000)</f>
        <v>3.7776008249899924</v>
      </c>
      <c r="X151" s="275">
        <f>IF(X$37=0,0,X$37/PPA!X$11*1000)</f>
        <v>3.9807414649423669</v>
      </c>
      <c r="Y151" s="275">
        <f>IF(Y$37=0,0,Y$37/PPA!Y$11*1000)</f>
        <v>4.6082956268526098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13.093365121526125</v>
      </c>
      <c r="C152" s="276">
        <f>IF(C$43=0,0,C$43/PPA!C$11*1000)</f>
        <v>13.517078852799594</v>
      </c>
      <c r="D152" s="276">
        <f>IF(D$43=0,0,D$43/PPA!D$11*1000)</f>
        <v>13.911220315339824</v>
      </c>
      <c r="E152" s="276">
        <f>IF(E$43=0,0,E$43/PPA!E$11*1000)</f>
        <v>8.5334887307775649</v>
      </c>
      <c r="F152" s="276">
        <f>IF(F$43=0,0,F$43/PPA!F$11*1000)</f>
        <v>11.658515416843976</v>
      </c>
      <c r="G152" s="276">
        <f>IF(G$43=0,0,G$43/PPA!G$11*1000)</f>
        <v>12.518584861386572</v>
      </c>
      <c r="H152" s="276">
        <f>IF(H$43=0,0,H$43/PPA!H$11*1000)</f>
        <v>11.793194304832241</v>
      </c>
      <c r="I152" s="276">
        <f>IF(I$43=0,0,I$43/PPA!I$11*1000)</f>
        <v>11.913191073316584</v>
      </c>
      <c r="J152" s="276">
        <f>IF(J$43=0,0,J$43/PPA!J$11*1000)</f>
        <v>12.572055795516292</v>
      </c>
      <c r="K152" s="276">
        <f>IF(K$43=0,0,K$43/PPA!K$11*1000)</f>
        <v>12.104712613683025</v>
      </c>
      <c r="L152" s="276">
        <f>IF(L$43=0,0,L$43/PPA!L$11*1000)</f>
        <v>12.172721177125744</v>
      </c>
      <c r="M152" s="276">
        <f>IF(M$43=0,0,M$43/PPA!M$11*1000)</f>
        <v>12.080365563304452</v>
      </c>
      <c r="N152" s="276">
        <f>IF(N$43=0,0,N$43/PPA!N$11*1000)</f>
        <v>13.029484068816631</v>
      </c>
      <c r="O152" s="276">
        <f>IF(O$43=0,0,O$43/PPA!O$11*1000)</f>
        <v>17.798196942465559</v>
      </c>
      <c r="P152" s="276">
        <f>IF(P$43=0,0,P$43/PPA!P$11*1000)</f>
        <v>18.985977651485175</v>
      </c>
      <c r="Q152" s="276">
        <f>IF(Q$43=0,0,Q$43/PPA!Q$11*1000)</f>
        <v>19.67410564095719</v>
      </c>
      <c r="R152" s="276">
        <f>IF(R$43=0,0,R$43/PPA!R$11*1000)</f>
        <v>18.848220816610826</v>
      </c>
      <c r="S152" s="276">
        <f>IF(S$43=0,0,S$43/PPA!S$11*1000)</f>
        <v>16.299819801335104</v>
      </c>
      <c r="T152" s="276">
        <f>IF(T$43=0,0,T$43/PPA!T$11*1000)</f>
        <v>19.15558801581783</v>
      </c>
      <c r="U152" s="276">
        <f>IF(U$43=0,0,U$43/PPA!U$11*1000)</f>
        <v>15.689381128407016</v>
      </c>
      <c r="V152" s="276">
        <f>IF(V$43=0,0,V$43/PPA!V$11*1000)</f>
        <v>16.660730973170409</v>
      </c>
      <c r="W152" s="276">
        <f>IF(W$43=0,0,W$43/PPA!W$11*1000)</f>
        <v>16.144930352502765</v>
      </c>
      <c r="X152" s="276">
        <f>IF(X$43=0,0,X$43/PPA!X$11*1000)</f>
        <v>17.247111406708044</v>
      </c>
      <c r="Y152" s="276">
        <f>IF(Y$43=0,0,Y$43/PPA!Y$11*1000)</f>
        <v>19.196255254889923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201.10229350997676</v>
      </c>
      <c r="C153" s="276">
        <f>IF(C$56=0,0,C$56/PPA!C$11*1000)</f>
        <v>201.0523933026825</v>
      </c>
      <c r="D153" s="276">
        <f>IF(D$56=0,0,D$56/PPA!D$11*1000)</f>
        <v>235.57698300457079</v>
      </c>
      <c r="E153" s="276">
        <f>IF(E$56=0,0,E$56/PPA!E$11*1000)</f>
        <v>141.23772941150989</v>
      </c>
      <c r="F153" s="276">
        <f>IF(F$56=0,0,F$56/PPA!F$11*1000)</f>
        <v>144.90537796628161</v>
      </c>
      <c r="G153" s="276">
        <f>IF(G$56=0,0,G$56/PPA!G$11*1000)</f>
        <v>211.73743411340783</v>
      </c>
      <c r="H153" s="276">
        <f>IF(H$56=0,0,H$56/PPA!H$11*1000)</f>
        <v>198.12295284253767</v>
      </c>
      <c r="I153" s="276">
        <f>IF(I$56=0,0,I$56/PPA!I$11*1000)</f>
        <v>208.31941743943077</v>
      </c>
      <c r="J153" s="276">
        <f>IF(J$56=0,0,J$56/PPA!J$11*1000)</f>
        <v>213.3109247866239</v>
      </c>
      <c r="K153" s="276">
        <f>IF(K$56=0,0,K$56/PPA!K$11*1000)</f>
        <v>214.58864574487689</v>
      </c>
      <c r="L153" s="276">
        <f>IF(L$56=0,0,L$56/PPA!L$11*1000)</f>
        <v>221.729196326655</v>
      </c>
      <c r="M153" s="276">
        <f>IF(M$56=0,0,M$56/PPA!M$11*1000)</f>
        <v>220.92409117194467</v>
      </c>
      <c r="N153" s="276">
        <f>IF(N$56=0,0,N$56/PPA!N$11*1000)</f>
        <v>232.79294686403082</v>
      </c>
      <c r="O153" s="276">
        <f>IF(O$56=0,0,O$56/PPA!O$11*1000)</f>
        <v>327.01231309248152</v>
      </c>
      <c r="P153" s="276">
        <f>IF(P$56=0,0,P$56/PPA!P$11*1000)</f>
        <v>326.0768408085595</v>
      </c>
      <c r="Q153" s="276">
        <f>IF(Q$56=0,0,Q$56/PPA!Q$11*1000)</f>
        <v>326.70490491786217</v>
      </c>
      <c r="R153" s="276">
        <f>IF(R$56=0,0,R$56/PPA!R$11*1000)</f>
        <v>300.29229586352267</v>
      </c>
      <c r="S153" s="276">
        <f>IF(S$56=0,0,S$56/PPA!S$11*1000)</f>
        <v>256.58480491458732</v>
      </c>
      <c r="T153" s="276">
        <f>IF(T$56=0,0,T$56/PPA!T$11*1000)</f>
        <v>293.67039312726479</v>
      </c>
      <c r="U153" s="276">
        <f>IF(U$56=0,0,U$56/PPA!U$11*1000)</f>
        <v>267.02592574070718</v>
      </c>
      <c r="V153" s="276">
        <f>IF(V$56=0,0,V$56/PPA!V$11*1000)</f>
        <v>283.44750692400157</v>
      </c>
      <c r="W153" s="276">
        <f>IF(W$56=0,0,W$56/PPA!W$11*1000)</f>
        <v>277.17036107645885</v>
      </c>
      <c r="X153" s="276">
        <f>IF(X$56=0,0,X$56/PPA!X$11*1000)</f>
        <v>271.78564950486208</v>
      </c>
      <c r="Y153" s="276">
        <f>IF(Y$56=0,0,Y$56/PPA!Y$11*1000)</f>
        <v>297.09857802758745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26.781740352842625</v>
      </c>
      <c r="C154" s="277">
        <f>IF(C$69=0,0,C$69/PPA!C$11*1000)</f>
        <v>26.677131522087077</v>
      </c>
      <c r="D154" s="277">
        <f>IF(D$69=0,0,D$69/PPA!D$11*1000)</f>
        <v>31.692103203037149</v>
      </c>
      <c r="E154" s="277">
        <f>IF(E$69=0,0,E$69/PPA!E$11*1000)</f>
        <v>18.959137518552772</v>
      </c>
      <c r="F154" s="277">
        <f>IF(F$69=0,0,F$69/PPA!F$11*1000)</f>
        <v>18.795767200506649</v>
      </c>
      <c r="G154" s="277">
        <f>IF(G$69=0,0,G$69/PPA!G$11*1000)</f>
        <v>28.483310251659006</v>
      </c>
      <c r="H154" s="277">
        <f>IF(H$69=0,0,H$69/PPA!H$11*1000)</f>
        <v>26.633014276144927</v>
      </c>
      <c r="I154" s="277">
        <f>IF(I$69=0,0,I$69/PPA!I$11*1000)</f>
        <v>28.113429815812722</v>
      </c>
      <c r="J154" s="277">
        <f>IF(J$69=0,0,J$69/PPA!J$11*1000)</f>
        <v>28.704106776185498</v>
      </c>
      <c r="K154" s="277">
        <f>IF(K$69=0,0,K$69/PPA!K$11*1000)</f>
        <v>28.998003865200452</v>
      </c>
      <c r="L154" s="277">
        <f>IF(L$69=0,0,L$69/PPA!L$11*1000)</f>
        <v>30.040871280140426</v>
      </c>
      <c r="M154" s="277">
        <f>IF(M$69=0,0,M$69/PPA!M$11*1000)</f>
        <v>29.944334053861009</v>
      </c>
      <c r="N154" s="277">
        <f>IF(N$69=0,0,N$69/PPA!N$11*1000)</f>
        <v>31.484788336599962</v>
      </c>
      <c r="O154" s="277">
        <f>IF(O$69=0,0,O$69/PPA!O$11*1000)</f>
        <v>44.343454485589788</v>
      </c>
      <c r="P154" s="277">
        <f>IF(P$69=0,0,P$69/PPA!P$11*1000)</f>
        <v>43.934811972662857</v>
      </c>
      <c r="Q154" s="277">
        <f>IF(Q$69=0,0,Q$69/PPA!Q$11*1000)</f>
        <v>43.874954110537885</v>
      </c>
      <c r="R154" s="277">
        <f>IF(R$69=0,0,R$69/PPA!R$11*1000)</f>
        <v>40.152983386144498</v>
      </c>
      <c r="S154" s="277">
        <f>IF(S$69=0,0,S$69/PPA!S$11*1000)</f>
        <v>34.2654588049433</v>
      </c>
      <c r="T154" s="277">
        <f>IF(T$69=0,0,T$69/PPA!T$11*1000)</f>
        <v>39.105084192692182</v>
      </c>
      <c r="U154" s="277">
        <f>IF(U$69=0,0,U$69/PPA!U$11*1000)</f>
        <v>35.948205895750654</v>
      </c>
      <c r="V154" s="277">
        <f>IF(V$69=0,0,V$69/PPA!V$11*1000)</f>
        <v>38.157929499804666</v>
      </c>
      <c r="W154" s="277">
        <f>IF(W$69=0,0,W$69/PPA!W$11*1000)</f>
        <v>37.349545393458222</v>
      </c>
      <c r="X154" s="277">
        <f>IF(X$69=0,0,X$69/PPA!X$11*1000)</f>
        <v>36.306162860009444</v>
      </c>
      <c r="Y154" s="277">
        <f>IF(Y$69=0,0,Y$69/PPA!Y$11*1000)</f>
        <v>39.614495005544114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289.48641521953175</v>
      </c>
      <c r="C156" s="320">
        <f t="shared" si="39"/>
        <v>296.84332030759208</v>
      </c>
      <c r="D156" s="320">
        <f t="shared" si="39"/>
        <v>342.07890909469847</v>
      </c>
      <c r="E156" s="320">
        <f t="shared" si="39"/>
        <v>212.11852848498503</v>
      </c>
      <c r="F156" s="320">
        <f t="shared" si="39"/>
        <v>221.02530301018888</v>
      </c>
      <c r="G156" s="320">
        <f t="shared" si="39"/>
        <v>314.70750741762777</v>
      </c>
      <c r="H156" s="320">
        <f t="shared" si="39"/>
        <v>271.53689173561173</v>
      </c>
      <c r="I156" s="320">
        <f t="shared" si="39"/>
        <v>260.14735176124697</v>
      </c>
      <c r="J156" s="320">
        <f t="shared" si="39"/>
        <v>266.13091019751818</v>
      </c>
      <c r="K156" s="320">
        <f t="shared" si="39"/>
        <v>274.52662864673562</v>
      </c>
      <c r="L156" s="320">
        <f t="shared" si="39"/>
        <v>238.47019055644631</v>
      </c>
      <c r="M156" s="320">
        <f t="shared" si="39"/>
        <v>244.73279874842191</v>
      </c>
      <c r="N156" s="320">
        <f t="shared" si="39"/>
        <v>207.99731066643335</v>
      </c>
      <c r="O156" s="320">
        <f t="shared" si="39"/>
        <v>219.32409062267962</v>
      </c>
      <c r="P156" s="320">
        <f t="shared" si="39"/>
        <v>217.12687686523961</v>
      </c>
      <c r="Q156" s="320">
        <f t="shared" si="39"/>
        <v>187.75965719496335</v>
      </c>
      <c r="R156" s="320">
        <f t="shared" si="39"/>
        <v>182.32768813963969</v>
      </c>
      <c r="S156" s="320">
        <f t="shared" si="39"/>
        <v>185.47391578145323</v>
      </c>
      <c r="T156" s="320">
        <f t="shared" si="39"/>
        <v>192.20471594780201</v>
      </c>
      <c r="U156" s="320">
        <f t="shared" si="39"/>
        <v>185.54734218220614</v>
      </c>
      <c r="V156" s="320">
        <f t="shared" si="39"/>
        <v>140.16321592069073</v>
      </c>
      <c r="W156" s="320">
        <f t="shared" si="39"/>
        <v>130.27766902036521</v>
      </c>
      <c r="X156" s="320">
        <f t="shared" si="39"/>
        <v>100.90615307009692</v>
      </c>
      <c r="Y156" s="320">
        <f t="shared" si="39"/>
        <v>109.76972563467956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10.719032929294569</v>
      </c>
      <c r="C157" s="330">
        <f>IF(C$84=0,0,C$84/PPA!C$12*1000)</f>
        <v>10.99144263058133</v>
      </c>
      <c r="D157" s="330">
        <f>IF(D$84=0,0,D$84/PPA!D$12*1000)</f>
        <v>12.666415065527209</v>
      </c>
      <c r="E157" s="330">
        <f>IF(E$84=0,0,E$84/PPA!E$12*1000)</f>
        <v>7.8542735417172631</v>
      </c>
      <c r="F157" s="330">
        <f>IF(F$84=0,0,F$84/PPA!F$12*1000)</f>
        <v>8.1840714334635827</v>
      </c>
      <c r="G157" s="330">
        <f>IF(G$84=0,0,G$84/PPA!G$12*1000)</f>
        <v>11.652913427898859</v>
      </c>
      <c r="H157" s="330">
        <f>IF(H$84=0,0,H$84/PPA!H$12*1000)</f>
        <v>10.054402317377674</v>
      </c>
      <c r="I157" s="330">
        <f>IF(I$84=0,0,I$84/PPA!I$12*1000)</f>
        <v>9.6326731873844462</v>
      </c>
      <c r="J157" s="330">
        <f>IF(J$84=0,0,J$84/PPA!J$12*1000)</f>
        <v>9.8542309411907372</v>
      </c>
      <c r="K157" s="330">
        <f>IF(K$84=0,0,K$84/PPA!K$12*1000)</f>
        <v>10.165105572227644</v>
      </c>
      <c r="L157" s="330">
        <f>IF(L$84=0,0,L$84/PPA!L$12*1000)</f>
        <v>8.8300165079975148</v>
      </c>
      <c r="M157" s="330">
        <f>IF(M$84=0,0,M$84/PPA!M$12*1000)</f>
        <v>9.0619068486299188</v>
      </c>
      <c r="N157" s="330">
        <f>IF(N$84=0,0,N$84/PPA!N$12*1000)</f>
        <v>7.701674085628003</v>
      </c>
      <c r="O157" s="330">
        <f>IF(O$84=0,0,O$84/PPA!O$12*1000)</f>
        <v>8.1210793528596898</v>
      </c>
      <c r="P157" s="330">
        <f>IF(P$84=0,0,P$84/PPA!P$12*1000)</f>
        <v>8.039721453554602</v>
      </c>
      <c r="Q157" s="330">
        <f>IF(Q$84=0,0,Q$84/PPA!Q$12*1000)</f>
        <v>6.9523191502403332</v>
      </c>
      <c r="R157" s="330">
        <f>IF(R$84=0,0,R$84/PPA!R$12*1000)</f>
        <v>6.7511855145593263</v>
      </c>
      <c r="S157" s="330">
        <f>IF(S$84=0,0,S$84/PPA!S$12*1000)</f>
        <v>6.8676832703174142</v>
      </c>
      <c r="T157" s="330">
        <f>IF(T$84=0,0,T$84/PPA!T$12*1000)</f>
        <v>7.1169097100722896</v>
      </c>
      <c r="U157" s="330">
        <f>IF(U$84=0,0,U$84/PPA!U$12*1000)</f>
        <v>6.8704020853088128</v>
      </c>
      <c r="V157" s="330">
        <f>IF(V$84=0,0,V$84/PPA!V$12*1000)</f>
        <v>5.189929640706838</v>
      </c>
      <c r="W157" s="330">
        <f>IF(W$84=0,0,W$84/PPA!W$12*1000)</f>
        <v>4.8238900023028926</v>
      </c>
      <c r="X157" s="330">
        <f>IF(X$84=0,0,X$84/PPA!X$12*1000)</f>
        <v>3.7363286173773638</v>
      </c>
      <c r="Y157" s="330">
        <f>IF(Y$84=0,0,Y$84/PPA!Y$12*1000)</f>
        <v>4.0645268373826822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4.7264188832081793</v>
      </c>
      <c r="C158" s="331">
        <f>IF(C$85=0,0,C$85/PPA!C$12*1000)</f>
        <v>4.8465344164492503</v>
      </c>
      <c r="D158" s="331">
        <f>IF(D$85=0,0,D$85/PPA!D$12*1000)</f>
        <v>5.5850918402020628</v>
      </c>
      <c r="E158" s="331">
        <f>IF(E$85=0,0,E$85/PPA!E$12*1000)</f>
        <v>3.4632402966130176</v>
      </c>
      <c r="F158" s="331">
        <f>IF(F$85=0,0,F$85/PPA!F$12*1000)</f>
        <v>3.6086604099267898</v>
      </c>
      <c r="G158" s="331">
        <f>IF(G$85=0,0,G$85/PPA!G$12*1000)</f>
        <v>5.1382014061632297</v>
      </c>
      <c r="H158" s="331">
        <f>IF(H$85=0,0,H$85/PPA!H$12*1000)</f>
        <v>4.4333586141295047</v>
      </c>
      <c r="I158" s="331">
        <f>IF(I$85=0,0,I$85/PPA!I$12*1000)</f>
        <v>4.2474026107524221</v>
      </c>
      <c r="J158" s="331">
        <f>IF(J$85=0,0,J$85/PPA!J$12*1000)</f>
        <v>4.3450956356940083</v>
      </c>
      <c r="K158" s="331">
        <f>IF(K$85=0,0,K$85/PPA!K$12*1000)</f>
        <v>4.4821717820343761</v>
      </c>
      <c r="L158" s="331">
        <f>IF(L$85=0,0,L$85/PPA!L$12*1000)</f>
        <v>3.8934815330571015</v>
      </c>
      <c r="M158" s="331">
        <f>IF(M$85=0,0,M$85/PPA!M$12*1000)</f>
        <v>3.9957305784726866</v>
      </c>
      <c r="N158" s="331">
        <f>IF(N$85=0,0,N$85/PPA!N$12*1000)</f>
        <v>3.3959535408408223</v>
      </c>
      <c r="O158" s="331">
        <f>IF(O$85=0,0,O$85/PPA!O$12*1000)</f>
        <v>3.5808848670002296</v>
      </c>
      <c r="P158" s="331">
        <f>IF(P$85=0,0,P$85/PPA!P$12*1000)</f>
        <v>3.5450111539413962</v>
      </c>
      <c r="Q158" s="331">
        <f>IF(Q$85=0,0,Q$85/PPA!Q$12*1000)</f>
        <v>3.0655351775235449</v>
      </c>
      <c r="R158" s="331">
        <f>IF(R$85=0,0,R$85/PPA!R$12*1000)</f>
        <v>2.9768479032142205</v>
      </c>
      <c r="S158" s="331">
        <f>IF(S$85=0,0,S$85/PPA!S$12*1000)</f>
        <v>3.0282160813230488</v>
      </c>
      <c r="T158" s="331">
        <f>IF(T$85=0,0,T$85/PPA!T$12*1000)</f>
        <v>3.1381092553455785</v>
      </c>
      <c r="U158" s="331">
        <f>IF(U$85=0,0,U$85/PPA!U$12*1000)</f>
        <v>3.0294149076164341</v>
      </c>
      <c r="V158" s="331">
        <f>IF(V$85=0,0,V$85/PPA!V$12*1000)</f>
        <v>2.288432325766999</v>
      </c>
      <c r="W158" s="331">
        <f>IF(W$85=0,0,W$85/PPA!W$12*1000)</f>
        <v>2.127031883174185</v>
      </c>
      <c r="X158" s="331">
        <f>IF(X$85=0,0,X$85/PPA!X$12*1000)</f>
        <v>1.6474857617781071</v>
      </c>
      <c r="Y158" s="331">
        <f>IF(Y$85=0,0,Y$85/PPA!Y$12*1000)</f>
        <v>1.7922005205348497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36.661129512192517</v>
      </c>
      <c r="C159" s="331">
        <f>IF(C$86=0,0,C$86/PPA!C$12*1000)</f>
        <v>37.592822455495082</v>
      </c>
      <c r="D159" s="331">
        <f>IF(D$86=0,0,D$86/PPA!D$12*1000)</f>
        <v>43.321546471174038</v>
      </c>
      <c r="E159" s="331">
        <f>IF(E$86=0,0,E$86/PPA!E$12*1000)</f>
        <v>26.863108028163659</v>
      </c>
      <c r="F159" s="331">
        <f>IF(F$86=0,0,F$86/PPA!F$12*1000)</f>
        <v>27.991079488081141</v>
      </c>
      <c r="G159" s="331">
        <f>IF(G$86=0,0,G$86/PPA!G$12*1000)</f>
        <v>39.855178278912376</v>
      </c>
      <c r="H159" s="331">
        <f>IF(H$86=0,0,H$86/PPA!H$12*1000)</f>
        <v>34.387966522398749</v>
      </c>
      <c r="I159" s="331">
        <f>IF(I$86=0,0,I$86/PPA!I$12*1000)</f>
        <v>32.945572758359489</v>
      </c>
      <c r="J159" s="331">
        <f>IF(J$86=0,0,J$86/PPA!J$12*1000)</f>
        <v>33.703342378091165</v>
      </c>
      <c r="K159" s="331">
        <f>IF(K$86=0,0,K$86/PPA!K$12*1000)</f>
        <v>34.766592690472571</v>
      </c>
      <c r="L159" s="331">
        <f>IF(L$86=0,0,L$86/PPA!L$12*1000)</f>
        <v>30.200334389288869</v>
      </c>
      <c r="M159" s="331">
        <f>IF(M$86=0,0,M$86/PPA!M$12*1000)</f>
        <v>30.99344341942512</v>
      </c>
      <c r="N159" s="331">
        <f>IF(N$86=0,0,N$86/PPA!N$12*1000)</f>
        <v>26.341188890487626</v>
      </c>
      <c r="O159" s="331">
        <f>IF(O$86=0,0,O$86/PPA!O$12*1000)</f>
        <v>27.775634602288271</v>
      </c>
      <c r="P159" s="331">
        <f>IF(P$86=0,0,P$86/PPA!P$12*1000)</f>
        <v>27.497375126555884</v>
      </c>
      <c r="Q159" s="331">
        <f>IF(Q$86=0,0,Q$86/PPA!Q$12*1000)</f>
        <v>23.778252614607005</v>
      </c>
      <c r="R159" s="331">
        <f>IF(R$86=0,0,R$86/PPA!R$12*1000)</f>
        <v>23.090337359975468</v>
      </c>
      <c r="S159" s="331">
        <f>IF(S$86=0,0,S$86/PPA!S$12*1000)</f>
        <v>23.488781822260371</v>
      </c>
      <c r="T159" s="331">
        <f>IF(T$86=0,0,T$86/PPA!T$12*1000)</f>
        <v>24.341183605703485</v>
      </c>
      <c r="U159" s="331">
        <f>IF(U$86=0,0,U$86/PPA!U$12*1000)</f>
        <v>23.498080686176252</v>
      </c>
      <c r="V159" s="331">
        <f>IF(V$86=0,0,V$86/PPA!V$12*1000)</f>
        <v>17.750545592329086</v>
      </c>
      <c r="W159" s="331">
        <f>IF(W$86=0,0,W$86/PPA!W$12*1000)</f>
        <v>16.498620471971591</v>
      </c>
      <c r="X159" s="331">
        <f>IF(X$86=0,0,X$86/PPA!X$12*1000)</f>
        <v>12.778953870682573</v>
      </c>
      <c r="Y159" s="331">
        <f>IF(Y$86=0,0,Y$86/PPA!Y$12*1000)</f>
        <v>13.901454149266735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16.187940713517253</v>
      </c>
      <c r="C160" s="331">
        <f>IF(C$87=0,0,C$87/PPA!C$12*1000)</f>
        <v>16.599335297646689</v>
      </c>
      <c r="D160" s="331">
        <f>IF(D$87=0,0,D$87/PPA!D$12*1000)</f>
        <v>19.128887604513608</v>
      </c>
      <c r="E160" s="331">
        <f>IF(E$87=0,0,E$87/PPA!E$12*1000)</f>
        <v>11.861565803533143</v>
      </c>
      <c r="F160" s="331">
        <f>IF(F$87=0,0,F$87/PPA!F$12*1000)</f>
        <v>12.359628339048067</v>
      </c>
      <c r="G160" s="331">
        <f>IF(G$87=0,0,G$87/PPA!G$12*1000)</f>
        <v>17.598292024557686</v>
      </c>
      <c r="H160" s="331">
        <f>IF(H$87=0,0,H$87/PPA!H$12*1000)</f>
        <v>15.184212017741375</v>
      </c>
      <c r="I160" s="331">
        <f>IF(I$87=0,0,I$87/PPA!I$12*1000)</f>
        <v>14.547314435792927</v>
      </c>
      <c r="J160" s="331">
        <f>IF(J$87=0,0,J$87/PPA!J$12*1000)</f>
        <v>14.881912137553361</v>
      </c>
      <c r="K160" s="331">
        <f>IF(K$87=0,0,K$87/PPA!K$12*1000)</f>
        <v>15.351396663793455</v>
      </c>
      <c r="L160" s="331">
        <f>IF(L$87=0,0,L$87/PPA!L$12*1000)</f>
        <v>13.335138036584921</v>
      </c>
      <c r="M160" s="331">
        <f>IF(M$87=0,0,M$87/PPA!M$12*1000)</f>
        <v>13.685340066092241</v>
      </c>
      <c r="N160" s="331">
        <f>IF(N$87=0,0,N$87/PPA!N$12*1000)</f>
        <v>11.631109290862414</v>
      </c>
      <c r="O160" s="331">
        <f>IF(O$87=0,0,O$87/PPA!O$12*1000)</f>
        <v>12.264497362871095</v>
      </c>
      <c r="P160" s="331">
        <f>IF(P$87=0,0,P$87/PPA!P$12*1000)</f>
        <v>12.14163022931395</v>
      </c>
      <c r="Q160" s="331">
        <f>IF(Q$87=0,0,Q$87/PPA!Q$12*1000)</f>
        <v>10.499429469795258</v>
      </c>
      <c r="R160" s="331">
        <f>IF(R$87=0,0,R$87/PPA!R$12*1000)</f>
        <v>10.195676380185839</v>
      </c>
      <c r="S160" s="331">
        <f>IF(S$87=0,0,S$87/PPA!S$12*1000)</f>
        <v>10.371611912421749</v>
      </c>
      <c r="T160" s="331">
        <f>IF(T$87=0,0,T$87/PPA!T$12*1000)</f>
        <v>10.747995011308113</v>
      </c>
      <c r="U160" s="331">
        <f>IF(U$87=0,0,U$87/PPA!U$12*1000)</f>
        <v>10.375717881326045</v>
      </c>
      <c r="V160" s="331">
        <f>IF(V$87=0,0,V$87/PPA!V$12*1000)</f>
        <v>7.8378594305351363</v>
      </c>
      <c r="W160" s="331">
        <f>IF(W$87=0,0,W$87/PPA!W$12*1000)</f>
        <v>7.2850644158760787</v>
      </c>
      <c r="X160" s="331">
        <f>IF(X$87=0,0,X$87/PPA!X$12*1000)</f>
        <v>5.6426234104593931</v>
      </c>
      <c r="Y160" s="331">
        <f>IF(Y$87=0,0,Y$87/PPA!Y$12*1000)</f>
        <v>6.1382701131771533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68.901075585880619</v>
      </c>
      <c r="C161" s="332">
        <f>IF(C$88=0,0,C$88/PPA!C$12*1000)</f>
        <v>67.163196237379637</v>
      </c>
      <c r="D161" s="332">
        <f>IF(D$88=0,0,D$88/PPA!D$12*1000)</f>
        <v>87.05106736822674</v>
      </c>
      <c r="E161" s="332">
        <f>IF(E$88=0,0,E$88/PPA!E$12*1000)</f>
        <v>54.785092278056702</v>
      </c>
      <c r="F161" s="332">
        <f>IF(F$88=0,0,F$88/PPA!F$12*1000)</f>
        <v>44.062550972065445</v>
      </c>
      <c r="G161" s="332">
        <f>IF(G$88=0,0,G$88/PPA!G$12*1000)</f>
        <v>81.807871098119222</v>
      </c>
      <c r="H161" s="332">
        <f>IF(H$88=0,0,H$88/PPA!H$12*1000)</f>
        <v>69.220177560346528</v>
      </c>
      <c r="I161" s="332">
        <f>IF(I$88=0,0,I$88/PPA!I$12*1000)</f>
        <v>69.153606320488137</v>
      </c>
      <c r="J161" s="332">
        <f>IF(J$88=0,0,J$88/PPA!J$12*1000)</f>
        <v>69.589225444948752</v>
      </c>
      <c r="K161" s="332">
        <f>IF(K$88=0,0,K$88/PPA!K$12*1000)</f>
        <v>74.913534265784406</v>
      </c>
      <c r="L161" s="332">
        <f>IF(L$88=0,0,L$88/PPA!L$12*1000)</f>
        <v>69.103940580936467</v>
      </c>
      <c r="M161" s="332">
        <f>IF(M$88=0,0,M$88/PPA!M$12*1000)</f>
        <v>72.611233869121918</v>
      </c>
      <c r="N161" s="332">
        <f>IF(N$88=0,0,N$88/PPA!N$12*1000)</f>
        <v>59.698488514810002</v>
      </c>
      <c r="O161" s="332">
        <f>IF(O$88=0,0,O$88/PPA!O$12*1000)</f>
        <v>65.929333374963889</v>
      </c>
      <c r="P161" s="332">
        <f>IF(P$88=0,0,P$88/PPA!P$12*1000)</f>
        <v>59.374992979687249</v>
      </c>
      <c r="Q161" s="332">
        <f>IF(Q$88=0,0,Q$88/PPA!Q$12*1000)</f>
        <v>50.470487165261964</v>
      </c>
      <c r="R161" s="332">
        <f>IF(R$88=0,0,R$88/PPA!R$12*1000)</f>
        <v>46.099482552053374</v>
      </c>
      <c r="S161" s="332">
        <f>IF(S$88=0,0,S$88/PPA!S$12*1000)</f>
        <v>46.664616277424329</v>
      </c>
      <c r="T161" s="332">
        <f>IF(T$88=0,0,T$88/PPA!T$12*1000)</f>
        <v>47.082053107314543</v>
      </c>
      <c r="U161" s="332">
        <f>IF(U$88=0,0,U$88/PPA!U$12*1000)</f>
        <v>51.048343998353914</v>
      </c>
      <c r="V161" s="332">
        <f>IF(V$88=0,0,V$88/PPA!V$12*1000)</f>
        <v>38.689984127520091</v>
      </c>
      <c r="W161" s="332">
        <f>IF(W$88=0,0,W$88/PPA!W$12*1000)</f>
        <v>37.400251489298171</v>
      </c>
      <c r="X161" s="332">
        <f>IF(X$88=0,0,X$88/PPA!X$12*1000)</f>
        <v>26.869959526917942</v>
      </c>
      <c r="Y161" s="332">
        <f>IF(Y$88=0,0,Y$88/PPA!Y$12*1000)</f>
        <v>29.607460067509692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152.29081759543863</v>
      </c>
      <c r="C162" s="333">
        <f>IF(C$94=0,0,C$94/PPA!C$12*1000)</f>
        <v>159.64998927004007</v>
      </c>
      <c r="D162" s="333">
        <f>IF(D$94=0,0,D$94/PPA!D$12*1000)</f>
        <v>174.32590074505481</v>
      </c>
      <c r="E162" s="333">
        <f>IF(E$94=0,0,E$94/PPA!E$12*1000)</f>
        <v>107.29124853690126</v>
      </c>
      <c r="F162" s="333">
        <f>IF(F$94=0,0,F$94/PPA!F$12*1000)</f>
        <v>124.81931236760386</v>
      </c>
      <c r="G162" s="333">
        <f>IF(G$94=0,0,G$94/PPA!G$12*1000)</f>
        <v>158.6550511819764</v>
      </c>
      <c r="H162" s="333">
        <f>IF(H$94=0,0,H$94/PPA!H$12*1000)</f>
        <v>138.25677470361791</v>
      </c>
      <c r="I162" s="333">
        <f>IF(I$94=0,0,I$94/PPA!I$12*1000)</f>
        <v>129.62078244846953</v>
      </c>
      <c r="J162" s="333">
        <f>IF(J$94=0,0,J$94/PPA!J$12*1000)</f>
        <v>133.75710366004017</v>
      </c>
      <c r="K162" s="333">
        <f>IF(K$94=0,0,K$94/PPA!K$12*1000)</f>
        <v>134.84782767242314</v>
      </c>
      <c r="L162" s="333">
        <f>IF(L$94=0,0,L$94/PPA!L$12*1000)</f>
        <v>113.10727950858141</v>
      </c>
      <c r="M162" s="333">
        <f>IF(M$94=0,0,M$94/PPA!M$12*1000)</f>
        <v>114.38514396668003</v>
      </c>
      <c r="N162" s="333">
        <f>IF(N$94=0,0,N$94/PPA!N$12*1000)</f>
        <v>99.228896343804479</v>
      </c>
      <c r="O162" s="333">
        <f>IF(O$94=0,0,O$94/PPA!O$12*1000)</f>
        <v>101.65266106269644</v>
      </c>
      <c r="P162" s="333">
        <f>IF(P$94=0,0,P$94/PPA!P$12*1000)</f>
        <v>106.52814592218652</v>
      </c>
      <c r="Q162" s="333">
        <f>IF(Q$94=0,0,Q$94/PPA!Q$12*1000)</f>
        <v>92.993633617535238</v>
      </c>
      <c r="R162" s="333">
        <f>IF(R$94=0,0,R$94/PPA!R$12*1000)</f>
        <v>93.214158429651476</v>
      </c>
      <c r="S162" s="333">
        <f>IF(S$94=0,0,S$94/PPA!S$12*1000)</f>
        <v>95.053006417706328</v>
      </c>
      <c r="T162" s="333">
        <f>IF(T$94=0,0,T$94/PPA!T$12*1000)</f>
        <v>99.77846525805802</v>
      </c>
      <c r="U162" s="333">
        <f>IF(U$94=0,0,U$94/PPA!U$12*1000)</f>
        <v>90.725382623424665</v>
      </c>
      <c r="V162" s="333">
        <f>IF(V$94=0,0,V$94/PPA!V$12*1000)</f>
        <v>68.406464803832577</v>
      </c>
      <c r="W162" s="333">
        <f>IF(W$94=0,0,W$94/PPA!W$12*1000)</f>
        <v>62.142810757742303</v>
      </c>
      <c r="X162" s="333">
        <f>IF(X$94=0,0,X$94/PPA!X$12*1000)</f>
        <v>50.230801882881536</v>
      </c>
      <c r="Y162" s="333">
        <f>IF(Y$94=0,0,Y$94/PPA!Y$12*1000)</f>
        <v>54.265813946808457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CZ: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102.4569405060432</v>
      </c>
      <c r="C5" s="223">
        <v>115.3199364670174</v>
      </c>
      <c r="D5" s="223">
        <v>133.4570889346258</v>
      </c>
      <c r="E5" s="223">
        <v>89.111317395358029</v>
      </c>
      <c r="F5" s="223">
        <v>94.888198054028649</v>
      </c>
      <c r="G5" s="223">
        <v>136.9025613068402</v>
      </c>
      <c r="H5" s="223">
        <v>135.88007819538649</v>
      </c>
      <c r="I5" s="223">
        <v>144.37655714646019</v>
      </c>
      <c r="J5" s="223">
        <v>133.12541054188239</v>
      </c>
      <c r="K5" s="223">
        <v>139.14029569918679</v>
      </c>
      <c r="L5" s="223">
        <v>139.0775621656629</v>
      </c>
      <c r="M5" s="223">
        <v>136.07888391091109</v>
      </c>
      <c r="N5" s="223">
        <v>134.45199658147399</v>
      </c>
      <c r="O5" s="223">
        <v>119.11912628056059</v>
      </c>
      <c r="P5" s="223">
        <v>117.6632975206287</v>
      </c>
      <c r="Q5" s="223">
        <v>115.0311356681258</v>
      </c>
      <c r="R5" s="223">
        <v>109.5494211003634</v>
      </c>
      <c r="S5" s="223">
        <v>115.0512400199013</v>
      </c>
      <c r="T5" s="223">
        <v>99.526421292979293</v>
      </c>
      <c r="U5" s="223">
        <v>144.49221044093559</v>
      </c>
      <c r="V5" s="223">
        <v>157.79662896341549</v>
      </c>
      <c r="W5" s="223">
        <v>169.6903626713088</v>
      </c>
      <c r="X5" s="223">
        <v>164.07979952938061</v>
      </c>
      <c r="Y5" s="223">
        <v>141.58867707392491</v>
      </c>
      <c r="DA5" s="89" t="s">
        <v>1941</v>
      </c>
    </row>
    <row r="6" spans="1:105" ht="12" customHeight="1" x14ac:dyDescent="0.25">
      <c r="A6" s="55" t="s">
        <v>91</v>
      </c>
      <c r="B6" s="259">
        <v>0.38369125433502232</v>
      </c>
      <c r="C6" s="259">
        <v>0.4311405964034386</v>
      </c>
      <c r="D6" s="259">
        <v>0.50507607509254293</v>
      </c>
      <c r="E6" s="259">
        <v>0.33094387129829839</v>
      </c>
      <c r="F6" s="259">
        <v>0.35143051585746932</v>
      </c>
      <c r="G6" s="259">
        <v>0.51763234382608414</v>
      </c>
      <c r="H6" s="259">
        <v>0.51456726584757462</v>
      </c>
      <c r="I6" s="259">
        <v>0.54869620751068349</v>
      </c>
      <c r="J6" s="259">
        <v>0.50330996343766587</v>
      </c>
      <c r="K6" s="259">
        <v>0.53037214482713291</v>
      </c>
      <c r="L6" s="259">
        <v>0.52942872487119963</v>
      </c>
      <c r="M6" s="259">
        <v>0.51605023618197299</v>
      </c>
      <c r="N6" s="259">
        <v>0.51023899618318702</v>
      </c>
      <c r="O6" s="259">
        <v>0.45366816379638852</v>
      </c>
      <c r="P6" s="259">
        <v>0.44617787109534529</v>
      </c>
      <c r="Q6" s="259">
        <v>0.43441591093342719</v>
      </c>
      <c r="R6" s="259">
        <v>0.41440047510171402</v>
      </c>
      <c r="S6" s="259">
        <v>0.4335126874632847</v>
      </c>
      <c r="T6" s="259">
        <v>0.37485260187726682</v>
      </c>
      <c r="U6" s="259">
        <v>0.54699430959440687</v>
      </c>
      <c r="V6" s="259">
        <v>0.59793294418890042</v>
      </c>
      <c r="W6" s="259">
        <v>0.64013126323328584</v>
      </c>
      <c r="X6" s="259">
        <v>0.62010027746031982</v>
      </c>
      <c r="Y6" s="259">
        <v>0.5347610572230157</v>
      </c>
      <c r="DA6" s="67" t="s">
        <v>1942</v>
      </c>
    </row>
    <row r="7" spans="1:105" ht="12" customHeight="1" x14ac:dyDescent="0.25">
      <c r="A7" s="173" t="s">
        <v>92</v>
      </c>
      <c r="B7" s="224">
        <v>0.1395993633151037</v>
      </c>
      <c r="C7" s="224">
        <v>0.1568629779209445</v>
      </c>
      <c r="D7" s="224">
        <v>0.18376311086581551</v>
      </c>
      <c r="E7" s="224">
        <v>0.1204081490112326</v>
      </c>
      <c r="F7" s="224">
        <v>0.1278618569198989</v>
      </c>
      <c r="G7" s="224">
        <v>0.18833149000141389</v>
      </c>
      <c r="H7" s="224">
        <v>0.187216314897794</v>
      </c>
      <c r="I7" s="224">
        <v>0.19963353440165141</v>
      </c>
      <c r="J7" s="224">
        <v>0.18312054197799571</v>
      </c>
      <c r="K7" s="224">
        <v>0.19296664414791589</v>
      </c>
      <c r="L7" s="224">
        <v>0.192623397269862</v>
      </c>
      <c r="M7" s="224">
        <v>0.18775586776004519</v>
      </c>
      <c r="N7" s="224">
        <v>0.1856415495556657</v>
      </c>
      <c r="O7" s="224">
        <v>0.16505923996643801</v>
      </c>
      <c r="P7" s="224">
        <v>0.16233402775402611</v>
      </c>
      <c r="Q7" s="224">
        <v>0.15805464392291149</v>
      </c>
      <c r="R7" s="224">
        <v>0.15077237708202659</v>
      </c>
      <c r="S7" s="224">
        <v>0.15772602183434789</v>
      </c>
      <c r="T7" s="224">
        <v>0.13638357394871689</v>
      </c>
      <c r="U7" s="224">
        <v>0.19901432856139509</v>
      </c>
      <c r="V7" s="224">
        <v>0.21754746132684241</v>
      </c>
      <c r="W7" s="224">
        <v>0.23290058289270479</v>
      </c>
      <c r="X7" s="224">
        <v>0.22561265847721029</v>
      </c>
      <c r="Y7" s="224">
        <v>0.19456347328902529</v>
      </c>
      <c r="DA7" s="177" t="s">
        <v>1943</v>
      </c>
    </row>
    <row r="8" spans="1:105" ht="12" customHeight="1" x14ac:dyDescent="0.25">
      <c r="A8" s="173" t="s">
        <v>93</v>
      </c>
      <c r="B8" s="224">
        <v>4.3875724370128024</v>
      </c>
      <c r="C8" s="224">
        <v>4.9301634475235474</v>
      </c>
      <c r="D8" s="224">
        <v>5.7756277752833158</v>
      </c>
      <c r="E8" s="224">
        <v>3.7843974588976912</v>
      </c>
      <c r="F8" s="224">
        <v>4.0186656002200154</v>
      </c>
      <c r="G8" s="224">
        <v>5.919210768079151</v>
      </c>
      <c r="H8" s="224">
        <v>5.8841610985757118</v>
      </c>
      <c r="I8" s="224">
        <v>6.2744311452698813</v>
      </c>
      <c r="J8" s="224">
        <v>5.7554319987831306</v>
      </c>
      <c r="K8" s="224">
        <v>6.064892482461997</v>
      </c>
      <c r="L8" s="224">
        <v>6.0541043204999632</v>
      </c>
      <c r="M8" s="224">
        <v>5.9011191076275198</v>
      </c>
      <c r="N8" s="224">
        <v>5.8346666249204828</v>
      </c>
      <c r="O8" s="224">
        <v>5.1877698762589572</v>
      </c>
      <c r="P8" s="224">
        <v>5.1021171504567704</v>
      </c>
      <c r="Q8" s="224">
        <v>4.9676172064819877</v>
      </c>
      <c r="R8" s="224">
        <v>4.7387374142588792</v>
      </c>
      <c r="S8" s="224">
        <v>4.9572886979291182</v>
      </c>
      <c r="T8" s="224">
        <v>4.2865009961972058</v>
      </c>
      <c r="U8" s="224">
        <v>6.2549696634047134</v>
      </c>
      <c r="V8" s="224">
        <v>6.8374613063617842</v>
      </c>
      <c r="W8" s="224">
        <v>7.3200060071741584</v>
      </c>
      <c r="X8" s="224">
        <v>7.0909483988218938</v>
      </c>
      <c r="Y8" s="224">
        <v>6.1150804157001746</v>
      </c>
      <c r="DA8" s="177" t="s">
        <v>1944</v>
      </c>
    </row>
    <row r="9" spans="1:105" ht="12" customHeight="1" x14ac:dyDescent="0.25">
      <c r="A9" s="173" t="s">
        <v>94</v>
      </c>
      <c r="B9" s="224">
        <v>1.5400984329873311</v>
      </c>
      <c r="C9" s="224">
        <v>1.730555360374163</v>
      </c>
      <c r="D9" s="224">
        <v>2.0273249989435982</v>
      </c>
      <c r="E9" s="224">
        <v>1.328375697477417</v>
      </c>
      <c r="F9" s="224">
        <v>1.410607045797903</v>
      </c>
      <c r="G9" s="224">
        <v>2.0777246095216628</v>
      </c>
      <c r="H9" s="224">
        <v>2.0654216921672721</v>
      </c>
      <c r="I9" s="224">
        <v>2.2024118606452201</v>
      </c>
      <c r="J9" s="224">
        <v>2.0202360028785948</v>
      </c>
      <c r="K9" s="224">
        <v>2.1288609003195611</v>
      </c>
      <c r="L9" s="224">
        <v>2.1250741066948269</v>
      </c>
      <c r="M9" s="224">
        <v>2.0713741872068892</v>
      </c>
      <c r="N9" s="224">
        <v>2.0480484493519699</v>
      </c>
      <c r="O9" s="224">
        <v>1.820978769427434</v>
      </c>
      <c r="P9" s="224">
        <v>1.79091348146176</v>
      </c>
      <c r="Q9" s="224">
        <v>1.743702146281281</v>
      </c>
      <c r="R9" s="224">
        <v>1.6633621828036029</v>
      </c>
      <c r="S9" s="224">
        <v>1.740076697342094</v>
      </c>
      <c r="T9" s="224">
        <v>1.504620963417427</v>
      </c>
      <c r="U9" s="224">
        <v>2.1955806121235288</v>
      </c>
      <c r="V9" s="224">
        <v>2.4000432117557691</v>
      </c>
      <c r="W9" s="224">
        <v>2.5694230563591889</v>
      </c>
      <c r="X9" s="224">
        <v>2.4890206769679719</v>
      </c>
      <c r="Y9" s="224">
        <v>2.1464775570117549</v>
      </c>
      <c r="DA9" s="177" t="s">
        <v>1945</v>
      </c>
    </row>
    <row r="10" spans="1:105" ht="12" customHeight="1" x14ac:dyDescent="0.25">
      <c r="A10" s="56" t="s">
        <v>95</v>
      </c>
      <c r="B10" s="260">
        <v>1.2706650858854089</v>
      </c>
      <c r="C10" s="260">
        <v>1.4271302067660361</v>
      </c>
      <c r="D10" s="260">
        <v>1.549551882163716</v>
      </c>
      <c r="E10" s="260">
        <v>1.073225248048433</v>
      </c>
      <c r="F10" s="260">
        <v>1.3239285118870681</v>
      </c>
      <c r="G10" s="260">
        <v>1.633461721438213</v>
      </c>
      <c r="H10" s="260">
        <v>1.6084019445012141</v>
      </c>
      <c r="I10" s="260">
        <v>1.673418733723431</v>
      </c>
      <c r="J10" s="260">
        <v>1.5891606581846189</v>
      </c>
      <c r="K10" s="260">
        <v>1.6322586172057829</v>
      </c>
      <c r="L10" s="260">
        <v>1.673785281832959</v>
      </c>
      <c r="M10" s="260">
        <v>1.676403680741845</v>
      </c>
      <c r="N10" s="260">
        <v>1.663377656971581</v>
      </c>
      <c r="O10" s="260">
        <v>1.495647076887519</v>
      </c>
      <c r="P10" s="260">
        <v>1.479957483606372</v>
      </c>
      <c r="Q10" s="260">
        <v>1.503406884085877</v>
      </c>
      <c r="R10" s="260">
        <v>1.4372844361378889</v>
      </c>
      <c r="S10" s="260">
        <v>1.524753801576096</v>
      </c>
      <c r="T10" s="260">
        <v>1.3357947309077829</v>
      </c>
      <c r="U10" s="260">
        <v>1.90923897035908</v>
      </c>
      <c r="V10" s="260">
        <v>2.1216854831817051</v>
      </c>
      <c r="W10" s="260">
        <v>2.358400245841147</v>
      </c>
      <c r="X10" s="260">
        <v>2.5036975971169722</v>
      </c>
      <c r="Y10" s="260">
        <v>2.322787437307348</v>
      </c>
      <c r="DA10" s="68" t="s">
        <v>1946</v>
      </c>
    </row>
    <row r="11" spans="1:105" ht="12" customHeight="1" x14ac:dyDescent="0.25">
      <c r="A11" s="37" t="s">
        <v>159</v>
      </c>
      <c r="B11" s="226">
        <v>3.9452860715727019E-2</v>
      </c>
      <c r="C11" s="226">
        <v>3.234082388438602E-2</v>
      </c>
      <c r="D11" s="226">
        <v>1.0840753668239099E-2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1.6305652404330389E-2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1.6377884755496189E-2</v>
      </c>
      <c r="DA11" s="69" t="s">
        <v>1947</v>
      </c>
    </row>
    <row r="12" spans="1:105" ht="12" customHeight="1" x14ac:dyDescent="0.25">
      <c r="A12" s="37" t="s">
        <v>35</v>
      </c>
      <c r="B12" s="226">
        <v>0.73154977733177395</v>
      </c>
      <c r="C12" s="226">
        <v>0.70136702937202489</v>
      </c>
      <c r="D12" s="226">
        <v>0.98589820442403509</v>
      </c>
      <c r="E12" s="226">
        <v>0.73945340626756284</v>
      </c>
      <c r="F12" s="226">
        <v>0.35955592585959489</v>
      </c>
      <c r="G12" s="226">
        <v>1.105524965985162</v>
      </c>
      <c r="H12" s="226">
        <v>1.03762986195411</v>
      </c>
      <c r="I12" s="226">
        <v>1.157642501910167</v>
      </c>
      <c r="J12" s="226">
        <v>1.091513488648457</v>
      </c>
      <c r="K12" s="226">
        <v>1.162467963450917</v>
      </c>
      <c r="L12" s="226">
        <v>1.282277340476994</v>
      </c>
      <c r="M12" s="226">
        <v>1.309504956844763</v>
      </c>
      <c r="N12" s="226">
        <v>1.2462260809404231</v>
      </c>
      <c r="O12" s="226">
        <v>1.1562936069550569</v>
      </c>
      <c r="P12" s="226">
        <v>1.023705296050633</v>
      </c>
      <c r="Q12" s="226">
        <v>0.98893790767844802</v>
      </c>
      <c r="R12" s="226">
        <v>0.83844219098942996</v>
      </c>
      <c r="S12" s="226">
        <v>0.88579472230910605</v>
      </c>
      <c r="T12" s="226">
        <v>0.72737002066937706</v>
      </c>
      <c r="U12" s="226">
        <v>1.1788520922294941</v>
      </c>
      <c r="V12" s="226">
        <v>1.2409706735581361</v>
      </c>
      <c r="W12" s="226">
        <v>1.4617746023298139</v>
      </c>
      <c r="X12" s="226">
        <v>1.0876529663344221</v>
      </c>
      <c r="Y12" s="226">
        <v>0.83724137277182131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9.7136766462798145E-4</v>
      </c>
      <c r="C14" s="226">
        <v>2.0487174179373811E-3</v>
      </c>
      <c r="D14" s="226">
        <v>4.628412403708382E-3</v>
      </c>
      <c r="E14" s="226">
        <v>4.7396716576065699E-3</v>
      </c>
      <c r="F14" s="226">
        <v>7.9946072108879381E-3</v>
      </c>
      <c r="G14" s="226">
        <v>1.2350917162550899E-2</v>
      </c>
      <c r="H14" s="226">
        <v>1.6996947727376751E-2</v>
      </c>
      <c r="I14" s="226">
        <v>4.1100957122427121E-3</v>
      </c>
      <c r="J14" s="226">
        <v>7.932007309898419E-3</v>
      </c>
      <c r="K14" s="226">
        <v>1.7071477437308441E-2</v>
      </c>
      <c r="L14" s="226">
        <v>2.859718826651135E-2</v>
      </c>
      <c r="M14" s="226">
        <v>4.4782794837484589E-2</v>
      </c>
      <c r="N14" s="226">
        <v>5.807842196772852E-2</v>
      </c>
      <c r="O14" s="226">
        <v>6.8520341800491949E-2</v>
      </c>
      <c r="P14" s="226">
        <v>8.3333777939250675E-2</v>
      </c>
      <c r="Q14" s="226">
        <v>0.1175838166213513</v>
      </c>
      <c r="R14" s="226">
        <v>0.13628617506374541</v>
      </c>
      <c r="S14" s="226">
        <v>0.15162263958919839</v>
      </c>
      <c r="T14" s="226">
        <v>0.14609617919310361</v>
      </c>
      <c r="U14" s="226">
        <v>0.26025573065023078</v>
      </c>
      <c r="V14" s="226">
        <v>0.35890039551800079</v>
      </c>
      <c r="W14" s="226">
        <v>0.4222673315120552</v>
      </c>
      <c r="X14" s="226">
        <v>0.75437628845997751</v>
      </c>
      <c r="Y14" s="226">
        <v>0.88822631615698056</v>
      </c>
      <c r="DA14" s="69" t="s">
        <v>1950</v>
      </c>
    </row>
    <row r="15" spans="1:105" ht="12" customHeight="1" x14ac:dyDescent="0.25">
      <c r="A15" s="37" t="s">
        <v>40</v>
      </c>
      <c r="B15" s="226">
        <v>0.49869108017328018</v>
      </c>
      <c r="C15" s="226">
        <v>0.69137363609168767</v>
      </c>
      <c r="D15" s="226">
        <v>0.54818451166773319</v>
      </c>
      <c r="E15" s="226">
        <v>0.32903217012326391</v>
      </c>
      <c r="F15" s="226">
        <v>0.95637797881658493</v>
      </c>
      <c r="G15" s="226">
        <v>0.51558583829049942</v>
      </c>
      <c r="H15" s="226">
        <v>0.55377513481972707</v>
      </c>
      <c r="I15" s="226">
        <v>0.51166613610102185</v>
      </c>
      <c r="J15" s="226">
        <v>0.4897151622262641</v>
      </c>
      <c r="K15" s="226">
        <v>0.45271917631755748</v>
      </c>
      <c r="L15" s="226">
        <v>0.36291075308945381</v>
      </c>
      <c r="M15" s="226">
        <v>0.32211592905959813</v>
      </c>
      <c r="N15" s="226">
        <v>0.35907315406342971</v>
      </c>
      <c r="O15" s="226">
        <v>0.27083312813197002</v>
      </c>
      <c r="P15" s="226">
        <v>0.37291840961648781</v>
      </c>
      <c r="Q15" s="226">
        <v>0.38057950738174712</v>
      </c>
      <c r="R15" s="226">
        <v>0.46255607008471339</v>
      </c>
      <c r="S15" s="226">
        <v>0.48733643967779122</v>
      </c>
      <c r="T15" s="226">
        <v>0.46232853104530208</v>
      </c>
      <c r="U15" s="226">
        <v>0.47013114747935503</v>
      </c>
      <c r="V15" s="226">
        <v>0.5218144141055685</v>
      </c>
      <c r="W15" s="226">
        <v>0.47435831199927858</v>
      </c>
      <c r="X15" s="226">
        <v>0.66166834232257221</v>
      </c>
      <c r="Y15" s="226">
        <v>0.58094186362305067</v>
      </c>
      <c r="DA15" s="69" t="s">
        <v>1951</v>
      </c>
    </row>
    <row r="16" spans="1:105" ht="12" customHeight="1" x14ac:dyDescent="0.25">
      <c r="A16" s="57" t="s">
        <v>1853</v>
      </c>
      <c r="B16" s="261">
        <v>1.965501788431423</v>
      </c>
      <c r="C16" s="261">
        <v>2.3246425449668791</v>
      </c>
      <c r="D16" s="261">
        <v>2.1818557907738469</v>
      </c>
      <c r="E16" s="261">
        <v>1.490749675886621</v>
      </c>
      <c r="F16" s="261">
        <v>2.4259190174866001</v>
      </c>
      <c r="G16" s="261">
        <v>2.2403762175987341</v>
      </c>
      <c r="H16" s="261">
        <v>2.2560680026994988</v>
      </c>
      <c r="I16" s="261">
        <v>2.2264799531105539</v>
      </c>
      <c r="J16" s="261">
        <v>2.1653691373516391</v>
      </c>
      <c r="K16" s="261">
        <v>2.0927980208958008</v>
      </c>
      <c r="L16" s="261">
        <v>1.9720917481984419</v>
      </c>
      <c r="M16" s="261">
        <v>1.9050685013910471</v>
      </c>
      <c r="N16" s="261">
        <v>1.979646201666128</v>
      </c>
      <c r="O16" s="261">
        <v>1.657542591152749</v>
      </c>
      <c r="P16" s="261">
        <v>1.8742486042544431</v>
      </c>
      <c r="Q16" s="261">
        <v>1.9437650169680181</v>
      </c>
      <c r="R16" s="261">
        <v>1.99613606534664</v>
      </c>
      <c r="S16" s="261">
        <v>2.1310667047485858</v>
      </c>
      <c r="T16" s="261">
        <v>1.924949604708817</v>
      </c>
      <c r="U16" s="261">
        <v>2.337517835454566</v>
      </c>
      <c r="V16" s="261">
        <v>2.5569166927882199</v>
      </c>
      <c r="W16" s="261">
        <v>2.688554400318071</v>
      </c>
      <c r="X16" s="261">
        <v>3.0395967837172271</v>
      </c>
      <c r="Y16" s="261">
        <v>2.6993704096418689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88.427890827654494</v>
      </c>
      <c r="C17" s="294">
        <f t="shared" si="0"/>
        <v>99.184154721541503</v>
      </c>
      <c r="D17" s="294">
        <f t="shared" si="0"/>
        <v>116.41402791899093</v>
      </c>
      <c r="E17" s="294">
        <f t="shared" si="0"/>
        <v>77.69005427994081</v>
      </c>
      <c r="F17" s="294">
        <f t="shared" si="0"/>
        <v>79.870772577998821</v>
      </c>
      <c r="G17" s="294">
        <f t="shared" si="0"/>
        <v>119.37668734395868</v>
      </c>
      <c r="H17" s="294">
        <f t="shared" si="0"/>
        <v>118.38044089016398</v>
      </c>
      <c r="I17" s="294">
        <f t="shared" si="0"/>
        <v>126.33304665165886</v>
      </c>
      <c r="J17" s="294">
        <f t="shared" si="0"/>
        <v>116.1253409467061</v>
      </c>
      <c r="K17" s="294">
        <f t="shared" si="0"/>
        <v>121.87501991413295</v>
      </c>
      <c r="L17" s="294">
        <f t="shared" si="0"/>
        <v>122.17397562003862</v>
      </c>
      <c r="M17" s="294">
        <f t="shared" si="0"/>
        <v>119.6126920761416</v>
      </c>
      <c r="N17" s="294">
        <f t="shared" si="0"/>
        <v>117.85720985740269</v>
      </c>
      <c r="O17" s="294">
        <f t="shared" si="0"/>
        <v>104.67684114773276</v>
      </c>
      <c r="P17" s="294">
        <f t="shared" si="0"/>
        <v>102.66721180590389</v>
      </c>
      <c r="Q17" s="294">
        <f t="shared" si="0"/>
        <v>99.986270485279576</v>
      </c>
      <c r="R17" s="294">
        <f t="shared" si="0"/>
        <v>94.739133722591546</v>
      </c>
      <c r="S17" s="294">
        <f t="shared" si="0"/>
        <v>99.399150421610997</v>
      </c>
      <c r="T17" s="294">
        <f t="shared" si="0"/>
        <v>85.710979917467171</v>
      </c>
      <c r="U17" s="294">
        <f t="shared" si="0"/>
        <v>125.88516575562728</v>
      </c>
      <c r="V17" s="294">
        <f t="shared" si="0"/>
        <v>137.41664654915246</v>
      </c>
      <c r="W17" s="294">
        <f t="shared" si="0"/>
        <v>147.9417555412021</v>
      </c>
      <c r="X17" s="294">
        <f t="shared" si="0"/>
        <v>141.39615610052948</v>
      </c>
      <c r="Y17" s="294">
        <f t="shared" si="0"/>
        <v>121.6125518812315</v>
      </c>
      <c r="DA17" s="70"/>
    </row>
    <row r="18" spans="1:105" ht="12" customHeight="1" x14ac:dyDescent="0.25">
      <c r="A18" s="60" t="s">
        <v>1856</v>
      </c>
      <c r="B18" s="329">
        <v>70.001311561109986</v>
      </c>
      <c r="C18" s="329">
        <v>77.39063086247711</v>
      </c>
      <c r="D18" s="329">
        <v>95.959129880486202</v>
      </c>
      <c r="E18" s="329">
        <v>63.714276068503793</v>
      </c>
      <c r="F18" s="329">
        <v>57.127781789062048</v>
      </c>
      <c r="G18" s="329">
        <v>98.373160303970621</v>
      </c>
      <c r="H18" s="329">
        <v>97.229803364856281</v>
      </c>
      <c r="I18" s="329">
        <v>105.45979709124749</v>
      </c>
      <c r="J18" s="329">
        <v>95.825005284034575</v>
      </c>
      <c r="K18" s="329">
        <v>102.2550384682349</v>
      </c>
      <c r="L18" s="329">
        <v>103.68561548067829</v>
      </c>
      <c r="M18" s="329">
        <v>101.7526748756006</v>
      </c>
      <c r="N18" s="329">
        <v>99.298026716782815</v>
      </c>
      <c r="O18" s="329">
        <v>89.137379355675805</v>
      </c>
      <c r="P18" s="329">
        <v>85.09613114101856</v>
      </c>
      <c r="Q18" s="329">
        <v>81.76347345120449</v>
      </c>
      <c r="R18" s="329">
        <v>76.025358109966874</v>
      </c>
      <c r="S18" s="329">
        <v>79.420400064593082</v>
      </c>
      <c r="T18" s="329">
        <v>67.664577373322089</v>
      </c>
      <c r="U18" s="329">
        <v>103.9709360482408</v>
      </c>
      <c r="V18" s="329">
        <v>113.445552554263</v>
      </c>
      <c r="W18" s="329">
        <v>122.73655803822029</v>
      </c>
      <c r="X18" s="329">
        <v>112.8999362531806</v>
      </c>
      <c r="Y18" s="329">
        <v>96.305954290839068</v>
      </c>
      <c r="DA18" s="72" t="s">
        <v>1953</v>
      </c>
    </row>
    <row r="19" spans="1:105" ht="12" customHeight="1" x14ac:dyDescent="0.25">
      <c r="A19" s="64" t="s">
        <v>28</v>
      </c>
      <c r="B19" s="229">
        <v>15.17339149184332</v>
      </c>
      <c r="C19" s="229">
        <v>12.10377865500036</v>
      </c>
      <c r="D19" s="229">
        <v>11.869753801689439</v>
      </c>
      <c r="E19" s="229">
        <v>12.4722316252436</v>
      </c>
      <c r="F19" s="229">
        <v>5.3732909507570241</v>
      </c>
      <c r="G19" s="229">
        <v>14.62087705555817</v>
      </c>
      <c r="H19" s="229">
        <v>13.19341713897269</v>
      </c>
      <c r="I19" s="229">
        <v>15.59582790240796</v>
      </c>
      <c r="J19" s="229">
        <v>11.963696801090039</v>
      </c>
      <c r="K19" s="229">
        <v>16.795454648001659</v>
      </c>
      <c r="L19" s="229">
        <v>13.87652732614025</v>
      </c>
      <c r="M19" s="229">
        <v>11.31174098476251</v>
      </c>
      <c r="N19" s="229">
        <v>11.39386347269868</v>
      </c>
      <c r="O19" s="229">
        <v>8.0807213178401387</v>
      </c>
      <c r="P19" s="229">
        <v>6.4756811480231979</v>
      </c>
      <c r="Q19" s="229">
        <v>5.59537682333516</v>
      </c>
      <c r="R19" s="229">
        <v>5.5933368865174113</v>
      </c>
      <c r="S19" s="229">
        <v>5.2000790039236611</v>
      </c>
      <c r="T19" s="229">
        <v>4.869778490523653</v>
      </c>
      <c r="U19" s="229">
        <v>7.5596683918595797</v>
      </c>
      <c r="V19" s="229">
        <v>8.164051632052427</v>
      </c>
      <c r="W19" s="229">
        <v>8.0324059368525837</v>
      </c>
      <c r="X19" s="229">
        <v>7.2372364365686783</v>
      </c>
      <c r="Y19" s="229">
        <v>5.7580006809886379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0.24540786218990929</v>
      </c>
      <c r="C21" s="229">
        <v>0.2402407815228671</v>
      </c>
      <c r="D21" s="229">
        <v>0.24642123306966671</v>
      </c>
      <c r="E21" s="229">
        <v>0</v>
      </c>
      <c r="F21" s="229">
        <v>0</v>
      </c>
      <c r="G21" s="229">
        <v>0</v>
      </c>
      <c r="H21" s="229">
        <v>0.25706582860881139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0.20694808952567781</v>
      </c>
      <c r="R21" s="229">
        <v>0</v>
      </c>
      <c r="S21" s="229">
        <v>0</v>
      </c>
      <c r="T21" s="229">
        <v>0.1828873209179378</v>
      </c>
      <c r="U21" s="229">
        <v>0.23951007011936271</v>
      </c>
      <c r="V21" s="229">
        <v>0.50149229399369954</v>
      </c>
      <c r="W21" s="229">
        <v>0.50404340577250484</v>
      </c>
      <c r="X21" s="229">
        <v>0.49727746501635312</v>
      </c>
      <c r="Y21" s="229">
        <v>0.72005371980410282</v>
      </c>
      <c r="DA21" s="73" t="s">
        <v>1956</v>
      </c>
    </row>
    <row r="22" spans="1:105" ht="12" customHeight="1" x14ac:dyDescent="0.25">
      <c r="A22" s="64" t="s">
        <v>159</v>
      </c>
      <c r="B22" s="229">
        <v>1.007374836281973</v>
      </c>
      <c r="C22" s="229">
        <v>0.80350464977234481</v>
      </c>
      <c r="D22" s="229">
        <v>0.1959947647733363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0.35903209466385411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0.43008169213250541</v>
      </c>
      <c r="DA22" s="73" t="s">
        <v>1957</v>
      </c>
    </row>
    <row r="23" spans="1:105" ht="12" customHeight="1" x14ac:dyDescent="0.25">
      <c r="A23" s="64" t="s">
        <v>32</v>
      </c>
      <c r="B23" s="229">
        <v>1.9095223710906131</v>
      </c>
      <c r="C23" s="229">
        <v>10.747008221647651</v>
      </c>
      <c r="D23" s="229">
        <v>9.1216735205416608</v>
      </c>
      <c r="E23" s="229">
        <v>1.789305639081554</v>
      </c>
      <c r="F23" s="229">
        <v>2.437808565190084</v>
      </c>
      <c r="G23" s="229">
        <v>4.9374373553752173</v>
      </c>
      <c r="H23" s="229">
        <v>3.915876959377679</v>
      </c>
      <c r="I23" s="229">
        <v>3.491256418536945</v>
      </c>
      <c r="J23" s="229">
        <v>3.5652885132296128</v>
      </c>
      <c r="K23" s="229">
        <v>2.6194985948621201</v>
      </c>
      <c r="L23" s="229">
        <v>3.076714997165412</v>
      </c>
      <c r="M23" s="229">
        <v>1.081819145382684</v>
      </c>
      <c r="N23" s="229">
        <v>1.0530089348979721</v>
      </c>
      <c r="O23" s="229">
        <v>0.95385265890706583</v>
      </c>
      <c r="P23" s="229">
        <v>0.17569532225112711</v>
      </c>
      <c r="Q23" s="229">
        <v>0.16428858937161239</v>
      </c>
      <c r="R23" s="229">
        <v>0.15950743165835379</v>
      </c>
      <c r="S23" s="229">
        <v>0.33105930472298362</v>
      </c>
      <c r="T23" s="229">
        <v>0.29037523406403098</v>
      </c>
      <c r="U23" s="229">
        <v>0</v>
      </c>
      <c r="V23" s="229">
        <v>0.1990846038688148</v>
      </c>
      <c r="W23" s="229">
        <v>0.20007911995028271</v>
      </c>
      <c r="X23" s="229">
        <v>0.59219816659410518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17.84862515271956</v>
      </c>
      <c r="C25" s="229">
        <v>16.650640669140241</v>
      </c>
      <c r="D25" s="229">
        <v>17.031988608152002</v>
      </c>
      <c r="E25" s="229">
        <v>15.81318616238673</v>
      </c>
      <c r="F25" s="229">
        <v>12.02693675228895</v>
      </c>
      <c r="G25" s="229">
        <v>20.861292059947001</v>
      </c>
      <c r="H25" s="229">
        <v>18.886175656749231</v>
      </c>
      <c r="I25" s="229">
        <v>19.267407217766181</v>
      </c>
      <c r="J25" s="229">
        <v>20.694050813475759</v>
      </c>
      <c r="K25" s="229">
        <v>19.88411491272814</v>
      </c>
      <c r="L25" s="229">
        <v>22.85759163121562</v>
      </c>
      <c r="M25" s="229">
        <v>24.761160755078759</v>
      </c>
      <c r="N25" s="229">
        <v>23.999986900400831</v>
      </c>
      <c r="O25" s="229">
        <v>21.229268696233461</v>
      </c>
      <c r="P25" s="229">
        <v>20.067586105820801</v>
      </c>
      <c r="Q25" s="229">
        <v>20.807140737609519</v>
      </c>
      <c r="R25" s="229">
        <v>17.575776458796931</v>
      </c>
      <c r="S25" s="229">
        <v>20.009581171416659</v>
      </c>
      <c r="T25" s="229">
        <v>17.118155847055231</v>
      </c>
      <c r="U25" s="229">
        <v>23.327748641915289</v>
      </c>
      <c r="V25" s="229">
        <v>24.219360228564369</v>
      </c>
      <c r="W25" s="229">
        <v>31.572458304733061</v>
      </c>
      <c r="X25" s="229">
        <v>25.534057268785361</v>
      </c>
      <c r="Y25" s="229">
        <v>21.008358188457521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24.586457772271132</v>
      </c>
      <c r="C27" s="229">
        <v>23.662254638350259</v>
      </c>
      <c r="D27" s="229">
        <v>46.131558792414339</v>
      </c>
      <c r="E27" s="229">
        <v>19.56970935150667</v>
      </c>
      <c r="F27" s="229">
        <v>22.261972694812371</v>
      </c>
      <c r="G27" s="229">
        <v>47.932962661561838</v>
      </c>
      <c r="H27" s="229">
        <v>50.999597099052338</v>
      </c>
      <c r="I27" s="229">
        <v>57.286731913572261</v>
      </c>
      <c r="J27" s="229">
        <v>50.284530613830192</v>
      </c>
      <c r="K27" s="229">
        <v>56.732263826602939</v>
      </c>
      <c r="L27" s="229">
        <v>59.203300430173996</v>
      </c>
      <c r="M27" s="229">
        <v>59.315509960458428</v>
      </c>
      <c r="N27" s="229">
        <v>58.301277401915662</v>
      </c>
      <c r="O27" s="229">
        <v>57.086196200045478</v>
      </c>
      <c r="P27" s="229">
        <v>54.167851280129227</v>
      </c>
      <c r="Q27" s="229">
        <v>50.084229974497681</v>
      </c>
      <c r="R27" s="229">
        <v>47.737333452361142</v>
      </c>
      <c r="S27" s="229">
        <v>47.831578910709908</v>
      </c>
      <c r="T27" s="229">
        <v>40.146120409825393</v>
      </c>
      <c r="U27" s="229">
        <v>65.669955400152361</v>
      </c>
      <c r="V27" s="229">
        <v>72.587079512283182</v>
      </c>
      <c r="W27" s="229">
        <v>74.778546185362245</v>
      </c>
      <c r="X27" s="229">
        <v>71.807144160604736</v>
      </c>
      <c r="Y27" s="229">
        <v>62.107277967595493</v>
      </c>
      <c r="DA27" s="73" t="s">
        <v>1962</v>
      </c>
    </row>
    <row r="28" spans="1:105" ht="12" customHeight="1" x14ac:dyDescent="0.25">
      <c r="A28" s="64" t="s">
        <v>39</v>
      </c>
      <c r="B28" s="229">
        <v>9.2305320747134871</v>
      </c>
      <c r="C28" s="229">
        <v>13.183203247043391</v>
      </c>
      <c r="D28" s="229">
        <v>11.36173915984576</v>
      </c>
      <c r="E28" s="229">
        <v>14.06984329028524</v>
      </c>
      <c r="F28" s="229">
        <v>15.027772826013621</v>
      </c>
      <c r="G28" s="229">
        <v>10.0205911715284</v>
      </c>
      <c r="H28" s="229">
        <v>9.9776706820955194</v>
      </c>
      <c r="I28" s="229">
        <v>9.8185736389641072</v>
      </c>
      <c r="J28" s="229">
        <v>9.3174385424089863</v>
      </c>
      <c r="K28" s="229">
        <v>6.223706486040081</v>
      </c>
      <c r="L28" s="229">
        <v>4.6714810959830491</v>
      </c>
      <c r="M28" s="229">
        <v>5.2824440299182331</v>
      </c>
      <c r="N28" s="229">
        <v>4.5498900068696706</v>
      </c>
      <c r="O28" s="229">
        <v>1.7873404826496631</v>
      </c>
      <c r="P28" s="229">
        <v>4.209317284794194</v>
      </c>
      <c r="Q28" s="229">
        <v>4.5464571422009872</v>
      </c>
      <c r="R28" s="229">
        <v>4.9594038806330278</v>
      </c>
      <c r="S28" s="229">
        <v>6.0481016738198736</v>
      </c>
      <c r="T28" s="229">
        <v>5.0572600709358531</v>
      </c>
      <c r="U28" s="229">
        <v>7.1740535441942379</v>
      </c>
      <c r="V28" s="229">
        <v>7.774484283500529</v>
      </c>
      <c r="W28" s="229">
        <v>7.6490250855496296</v>
      </c>
      <c r="X28" s="229">
        <v>7.2320227556113954</v>
      </c>
      <c r="Y28" s="229">
        <v>6.2821820418608256</v>
      </c>
      <c r="DA28" s="73" t="s">
        <v>1963</v>
      </c>
    </row>
    <row r="29" spans="1:105" ht="12" customHeight="1" x14ac:dyDescent="0.25">
      <c r="A29" s="60" t="s">
        <v>1868</v>
      </c>
      <c r="B29" s="262">
        <v>18.426579266544511</v>
      </c>
      <c r="C29" s="262">
        <v>21.79352385906439</v>
      </c>
      <c r="D29" s="262">
        <v>20.454898038504719</v>
      </c>
      <c r="E29" s="262">
        <v>13.975778211437021</v>
      </c>
      <c r="F29" s="262">
        <v>22.742990788936769</v>
      </c>
      <c r="G29" s="262">
        <v>21.00352703998805</v>
      </c>
      <c r="H29" s="262">
        <v>21.150637525307701</v>
      </c>
      <c r="I29" s="262">
        <v>20.87324956041137</v>
      </c>
      <c r="J29" s="262">
        <v>20.300335662671529</v>
      </c>
      <c r="K29" s="262">
        <v>19.619981445898048</v>
      </c>
      <c r="L29" s="262">
        <v>18.488360139360321</v>
      </c>
      <c r="M29" s="262">
        <v>17.860017200540991</v>
      </c>
      <c r="N29" s="262">
        <v>18.559183140619879</v>
      </c>
      <c r="O29" s="262">
        <v>15.539461792056951</v>
      </c>
      <c r="P29" s="262">
        <v>17.571080664885329</v>
      </c>
      <c r="Q29" s="262">
        <v>18.222797034075089</v>
      </c>
      <c r="R29" s="262">
        <v>18.713775612624669</v>
      </c>
      <c r="S29" s="262">
        <v>19.978750357017919</v>
      </c>
      <c r="T29" s="262">
        <v>18.046402544145089</v>
      </c>
      <c r="U29" s="262">
        <v>21.914229707386479</v>
      </c>
      <c r="V29" s="262">
        <v>23.971093994889468</v>
      </c>
      <c r="W29" s="262">
        <v>25.205197502981811</v>
      </c>
      <c r="X29" s="262">
        <v>28.496219847348879</v>
      </c>
      <c r="Y29" s="262">
        <v>25.306597590392421</v>
      </c>
      <c r="DA29" s="72" t="s">
        <v>1964</v>
      </c>
    </row>
    <row r="30" spans="1:105" ht="12" customHeight="1" x14ac:dyDescent="0.25">
      <c r="A30" s="132" t="s">
        <v>1870</v>
      </c>
      <c r="B30" s="316">
        <v>4.3419213164216357</v>
      </c>
      <c r="C30" s="316">
        <v>5.1352866115209297</v>
      </c>
      <c r="D30" s="316">
        <v>4.8198613825120296</v>
      </c>
      <c r="E30" s="316">
        <v>3.2931630147975319</v>
      </c>
      <c r="F30" s="316">
        <v>5.3590129278608911</v>
      </c>
      <c r="G30" s="316">
        <v>4.9491368124162953</v>
      </c>
      <c r="H30" s="316">
        <v>4.9838009865334243</v>
      </c>
      <c r="I30" s="316">
        <v>4.9184390601400114</v>
      </c>
      <c r="J30" s="316">
        <v>4.7834412925626522</v>
      </c>
      <c r="K30" s="316">
        <v>4.6231269751955901</v>
      </c>
      <c r="L30" s="316">
        <v>4.3564789662570087</v>
      </c>
      <c r="M30" s="316">
        <v>4.2084202538601811</v>
      </c>
      <c r="N30" s="316">
        <v>4.3731672454223176</v>
      </c>
      <c r="O30" s="316">
        <v>3.6616194153384098</v>
      </c>
      <c r="P30" s="316">
        <v>4.1403370960961068</v>
      </c>
      <c r="Q30" s="316">
        <v>4.2939033741726682</v>
      </c>
      <c r="R30" s="316">
        <v>4.4095944270411369</v>
      </c>
      <c r="S30" s="316">
        <v>4.7076649873967478</v>
      </c>
      <c r="T30" s="316">
        <v>4.2523389044548958</v>
      </c>
      <c r="U30" s="316">
        <v>5.1637289658106367</v>
      </c>
      <c r="V30" s="316">
        <v>5.6483953146597896</v>
      </c>
      <c r="W30" s="316">
        <v>5.9391915742881576</v>
      </c>
      <c r="X30" s="316">
        <v>6.7146670362894669</v>
      </c>
      <c r="Y30" s="316">
        <v>5.9630848425202361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128.8115268811431</v>
      </c>
      <c r="C32" s="223">
        <v>139.09075137401331</v>
      </c>
      <c r="D32" s="223">
        <v>161.23642186867951</v>
      </c>
      <c r="E32" s="223">
        <v>105.3529136136309</v>
      </c>
      <c r="F32" s="223">
        <v>111.1044826575714</v>
      </c>
      <c r="G32" s="223">
        <v>162.90308966256171</v>
      </c>
      <c r="H32" s="223">
        <v>165.78349192361989</v>
      </c>
      <c r="I32" s="223">
        <v>170.300182570765</v>
      </c>
      <c r="J32" s="223">
        <v>159.9825279846178</v>
      </c>
      <c r="K32" s="223">
        <v>137.56431319474831</v>
      </c>
      <c r="L32" s="223">
        <v>136.06026201043241</v>
      </c>
      <c r="M32" s="223">
        <v>137.2867451265501</v>
      </c>
      <c r="N32" s="223">
        <v>145.6794769766633</v>
      </c>
      <c r="O32" s="223">
        <v>159.40970192224091</v>
      </c>
      <c r="P32" s="223">
        <v>179.5286984706203</v>
      </c>
      <c r="Q32" s="223">
        <v>195.21692109985079</v>
      </c>
      <c r="R32" s="223">
        <v>192.275082778908</v>
      </c>
      <c r="S32" s="223">
        <v>195.61764513435531</v>
      </c>
      <c r="T32" s="223">
        <v>213.94863591368949</v>
      </c>
      <c r="U32" s="223">
        <v>202.37374556837341</v>
      </c>
      <c r="V32" s="223">
        <v>201.682384940606</v>
      </c>
      <c r="W32" s="223">
        <v>220.266082497518</v>
      </c>
      <c r="X32" s="223">
        <v>229.41610465856971</v>
      </c>
      <c r="Y32" s="223">
        <v>210.1659644720913</v>
      </c>
      <c r="DA32" s="89" t="s">
        <v>1966</v>
      </c>
    </row>
    <row r="33" spans="1:105" ht="12" customHeight="1" x14ac:dyDescent="0.25">
      <c r="A33" s="55" t="s">
        <v>91</v>
      </c>
      <c r="B33" s="259">
        <v>0.45735263290829298</v>
      </c>
      <c r="C33" s="259">
        <v>0.49341223497407699</v>
      </c>
      <c r="D33" s="259">
        <v>0.57849499303030971</v>
      </c>
      <c r="E33" s="259">
        <v>0.37013740324748562</v>
      </c>
      <c r="F33" s="259">
        <v>0.39129547933655601</v>
      </c>
      <c r="G33" s="259">
        <v>0.58372466437991199</v>
      </c>
      <c r="H33" s="259">
        <v>0.59527164835007362</v>
      </c>
      <c r="I33" s="259">
        <v>0.61339271476285384</v>
      </c>
      <c r="J33" s="259">
        <v>0.57312332697572788</v>
      </c>
      <c r="K33" s="259">
        <v>0.49686346829447298</v>
      </c>
      <c r="L33" s="259">
        <v>0.49022524137676171</v>
      </c>
      <c r="M33" s="259">
        <v>0.49245708508246439</v>
      </c>
      <c r="N33" s="259">
        <v>0.52325581764973228</v>
      </c>
      <c r="O33" s="259">
        <v>0.57440492691277034</v>
      </c>
      <c r="P33" s="259">
        <v>0.64493095072353412</v>
      </c>
      <c r="Q33" s="259">
        <v>0.69851302209481003</v>
      </c>
      <c r="R33" s="259">
        <v>0.69021766496989412</v>
      </c>
      <c r="S33" s="259">
        <v>0.69440970426112603</v>
      </c>
      <c r="T33" s="259">
        <v>0.75771832745741396</v>
      </c>
      <c r="U33" s="259">
        <v>0.72610823445022643</v>
      </c>
      <c r="V33" s="259">
        <v>0.72440743434614863</v>
      </c>
      <c r="W33" s="259">
        <v>0.7860978624418844</v>
      </c>
      <c r="X33" s="259">
        <v>0.82071071169672527</v>
      </c>
      <c r="Y33" s="259">
        <v>0.75414185425618752</v>
      </c>
      <c r="DA33" s="67" t="s">
        <v>1967</v>
      </c>
    </row>
    <row r="34" spans="1:105" ht="12" customHeight="1" x14ac:dyDescent="0.25">
      <c r="A34" s="173" t="s">
        <v>92</v>
      </c>
      <c r="B34" s="224">
        <v>0.1686843142510393</v>
      </c>
      <c r="C34" s="224">
        <v>0.18198409391548009</v>
      </c>
      <c r="D34" s="224">
        <v>0.21336497086821099</v>
      </c>
      <c r="E34" s="224">
        <v>0.136516922726412</v>
      </c>
      <c r="F34" s="224">
        <v>0.14432060701540531</v>
      </c>
      <c r="G34" s="224">
        <v>0.21529381846171089</v>
      </c>
      <c r="H34" s="224">
        <v>0.21955266586418121</v>
      </c>
      <c r="I34" s="224">
        <v>0.22623621689547119</v>
      </c>
      <c r="J34" s="224">
        <v>0.21138375169594839</v>
      </c>
      <c r="K34" s="224">
        <v>0.1832570043222034</v>
      </c>
      <c r="L34" s="224">
        <v>0.18080864243492981</v>
      </c>
      <c r="M34" s="224">
        <v>0.1816318081891487</v>
      </c>
      <c r="N34" s="224">
        <v>0.1929912335189522</v>
      </c>
      <c r="O34" s="224">
        <v>0.21185644123782199</v>
      </c>
      <c r="P34" s="224">
        <v>0.2378683915522235</v>
      </c>
      <c r="Q34" s="224">
        <v>0.2576309430607579</v>
      </c>
      <c r="R34" s="224">
        <v>0.25457138567024762</v>
      </c>
      <c r="S34" s="224">
        <v>0.26169753469094409</v>
      </c>
      <c r="T34" s="224">
        <v>0.28293359993044059</v>
      </c>
      <c r="U34" s="224">
        <v>0.26780882143697909</v>
      </c>
      <c r="V34" s="224">
        <v>0.26718151926663841</v>
      </c>
      <c r="W34" s="224">
        <v>0.29030310796098607</v>
      </c>
      <c r="X34" s="224">
        <v>0.30398664322034757</v>
      </c>
      <c r="Y34" s="224">
        <v>0.2781483966196393</v>
      </c>
      <c r="DA34" s="177" t="s">
        <v>1968</v>
      </c>
    </row>
    <row r="35" spans="1:105" ht="12" customHeight="1" x14ac:dyDescent="0.25">
      <c r="A35" s="173" t="s">
        <v>93</v>
      </c>
      <c r="B35" s="224">
        <v>3.2905277223706531</v>
      </c>
      <c r="C35" s="224">
        <v>3.549966745385766</v>
      </c>
      <c r="D35" s="224">
        <v>4.1621140337909592</v>
      </c>
      <c r="E35" s="224">
        <v>2.6630378811361419</v>
      </c>
      <c r="F35" s="224">
        <v>2.8152644802931102</v>
      </c>
      <c r="G35" s="224">
        <v>4.199740095863298</v>
      </c>
      <c r="H35" s="224">
        <v>4.2828175029440727</v>
      </c>
      <c r="I35" s="224">
        <v>4.4131936440214758</v>
      </c>
      <c r="J35" s="224">
        <v>4.1234663584610534</v>
      </c>
      <c r="K35" s="224">
        <v>3.5747974298510918</v>
      </c>
      <c r="L35" s="224">
        <v>3.5270371938134959</v>
      </c>
      <c r="M35" s="224">
        <v>3.5430947018656811</v>
      </c>
      <c r="N35" s="224">
        <v>3.764683200617795</v>
      </c>
      <c r="O35" s="224">
        <v>4.1326871212125624</v>
      </c>
      <c r="P35" s="224">
        <v>4.6401026684286757</v>
      </c>
      <c r="Q35" s="224">
        <v>5.0256110892462296</v>
      </c>
      <c r="R35" s="224">
        <v>4.965928252366238</v>
      </c>
      <c r="S35" s="224">
        <v>4.9820955389979753</v>
      </c>
      <c r="T35" s="224">
        <v>5.4232888914959272</v>
      </c>
      <c r="U35" s="224">
        <v>5.2241511319323068</v>
      </c>
      <c r="V35" s="224">
        <v>5.2119143380669479</v>
      </c>
      <c r="W35" s="224">
        <v>5.6408159579672947</v>
      </c>
      <c r="X35" s="224">
        <v>5.8756829568305609</v>
      </c>
      <c r="Y35" s="224">
        <v>5.4258453969097014</v>
      </c>
      <c r="DA35" s="177" t="s">
        <v>1969</v>
      </c>
    </row>
    <row r="36" spans="1:105" ht="12" customHeight="1" x14ac:dyDescent="0.25">
      <c r="A36" s="173" t="s">
        <v>94</v>
      </c>
      <c r="B36" s="224">
        <v>1.8371239683328719</v>
      </c>
      <c r="C36" s="224">
        <v>1.981970536335206</v>
      </c>
      <c r="D36" s="224">
        <v>2.3237365236063749</v>
      </c>
      <c r="E36" s="224">
        <v>1.4867921296493201</v>
      </c>
      <c r="F36" s="224">
        <v>1.571781273496309</v>
      </c>
      <c r="G36" s="224">
        <v>2.3447434095223132</v>
      </c>
      <c r="H36" s="224">
        <v>2.3911260899469231</v>
      </c>
      <c r="I36" s="224">
        <v>2.4639159746951012</v>
      </c>
      <c r="J36" s="224">
        <v>2.3021592640725239</v>
      </c>
      <c r="K36" s="224">
        <v>1.9958336760593389</v>
      </c>
      <c r="L36" s="224">
        <v>1.969168812012946</v>
      </c>
      <c r="M36" s="224">
        <v>1.9781338277804219</v>
      </c>
      <c r="N36" s="224">
        <v>2.101848191101793</v>
      </c>
      <c r="O36" s="224">
        <v>2.307307278520768</v>
      </c>
      <c r="P36" s="224">
        <v>2.5906008236132472</v>
      </c>
      <c r="Q36" s="224">
        <v>2.805832792352851</v>
      </c>
      <c r="R36" s="224">
        <v>2.7725114593080291</v>
      </c>
      <c r="S36" s="224">
        <v>2.852254064564915</v>
      </c>
      <c r="T36" s="224">
        <v>3.0814014935933112</v>
      </c>
      <c r="U36" s="224">
        <v>2.916679046165795</v>
      </c>
      <c r="V36" s="224">
        <v>2.909847161069441</v>
      </c>
      <c r="W36" s="224">
        <v>3.1616620673037299</v>
      </c>
      <c r="X36" s="224">
        <v>3.310688079047118</v>
      </c>
      <c r="Y36" s="224">
        <v>3.0292863236994729</v>
      </c>
      <c r="DA36" s="177" t="s">
        <v>1970</v>
      </c>
    </row>
    <row r="37" spans="1:105" ht="12" customHeight="1" x14ac:dyDescent="0.25">
      <c r="A37" s="56" t="s">
        <v>95</v>
      </c>
      <c r="B37" s="260">
        <v>1.3452961909248711</v>
      </c>
      <c r="C37" s="260">
        <v>1.46850217536761</v>
      </c>
      <c r="D37" s="260">
        <v>1.520694204625848</v>
      </c>
      <c r="E37" s="260">
        <v>1.03705786133324</v>
      </c>
      <c r="F37" s="260">
        <v>1.424568998579635</v>
      </c>
      <c r="G37" s="260">
        <v>1.579033092688761</v>
      </c>
      <c r="H37" s="260">
        <v>1.598864353712403</v>
      </c>
      <c r="I37" s="260">
        <v>1.5847423622403489</v>
      </c>
      <c r="J37" s="260">
        <v>1.5494899150677179</v>
      </c>
      <c r="K37" s="260">
        <v>1.289179582338414</v>
      </c>
      <c r="L37" s="260">
        <v>1.294480322578424</v>
      </c>
      <c r="M37" s="260">
        <v>1.334401366586061</v>
      </c>
      <c r="N37" s="260">
        <v>1.4343382869118659</v>
      </c>
      <c r="O37" s="260">
        <v>1.577081387030328</v>
      </c>
      <c r="P37" s="260">
        <v>1.823901643395464</v>
      </c>
      <c r="Q37" s="260">
        <v>2.0861787839406691</v>
      </c>
      <c r="R37" s="260">
        <v>2.0974345202321438</v>
      </c>
      <c r="S37" s="260">
        <v>2.2311890855488081</v>
      </c>
      <c r="T37" s="260">
        <v>2.4298133688858279</v>
      </c>
      <c r="U37" s="260">
        <v>2.167908410748749</v>
      </c>
      <c r="V37" s="260">
        <v>2.1990576864310998</v>
      </c>
      <c r="W37" s="260">
        <v>2.4730014883571059</v>
      </c>
      <c r="X37" s="260">
        <v>2.9277417036923299</v>
      </c>
      <c r="Y37" s="260">
        <v>2.901519556705598</v>
      </c>
      <c r="DA37" s="68" t="s">
        <v>1971</v>
      </c>
    </row>
    <row r="38" spans="1:105" ht="12" customHeight="1" x14ac:dyDescent="0.25">
      <c r="A38" s="37" t="s">
        <v>159</v>
      </c>
      <c r="B38" s="226">
        <v>4.1770080748676129E-2</v>
      </c>
      <c r="C38" s="226">
        <v>3.3278372220165289E-2</v>
      </c>
      <c r="D38" s="226">
        <v>1.063886370429116E-2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2.262628065914999E-2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2.045850263880809E-2</v>
      </c>
      <c r="DA38" s="69" t="s">
        <v>1972</v>
      </c>
    </row>
    <row r="39" spans="1:105" ht="12" customHeight="1" x14ac:dyDescent="0.25">
      <c r="A39" s="37" t="s">
        <v>35</v>
      </c>
      <c r="B39" s="226">
        <v>0.77451654243778123</v>
      </c>
      <c r="C39" s="226">
        <v>0.72169939608936362</v>
      </c>
      <c r="D39" s="226">
        <v>0.96753758494693576</v>
      </c>
      <c r="E39" s="226">
        <v>0.71453403603193211</v>
      </c>
      <c r="F39" s="226">
        <v>0.38688812925789529</v>
      </c>
      <c r="G39" s="226">
        <v>1.068687734259967</v>
      </c>
      <c r="H39" s="226">
        <v>1.0314768670218399</v>
      </c>
      <c r="I39" s="226">
        <v>1.0962977025032801</v>
      </c>
      <c r="J39" s="226">
        <v>1.0642656764189049</v>
      </c>
      <c r="K39" s="226">
        <v>0.91813267077058092</v>
      </c>
      <c r="L39" s="226">
        <v>0.99169397852389274</v>
      </c>
      <c r="M39" s="226">
        <v>1.042353476098077</v>
      </c>
      <c r="N39" s="226">
        <v>1.0746265434966791</v>
      </c>
      <c r="O39" s="226">
        <v>1.219250954085958</v>
      </c>
      <c r="P39" s="226">
        <v>1.261615818360899</v>
      </c>
      <c r="Q39" s="226">
        <v>1.3722840459706229</v>
      </c>
      <c r="R39" s="226">
        <v>1.2235418059112619</v>
      </c>
      <c r="S39" s="226">
        <v>1.296534600833426</v>
      </c>
      <c r="T39" s="226">
        <v>1.3230875668660089</v>
      </c>
      <c r="U39" s="226">
        <v>1.3385665207181621</v>
      </c>
      <c r="V39" s="226">
        <v>1.2862255597993759</v>
      </c>
      <c r="W39" s="226">
        <v>1.5328063052821339</v>
      </c>
      <c r="X39" s="226">
        <v>1.27186564078217</v>
      </c>
      <c r="Y39" s="226">
        <v>1.045843531682165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1.02841986745944E-3</v>
      </c>
      <c r="C41" s="226">
        <v>2.108108966295446E-3</v>
      </c>
      <c r="D41" s="226">
        <v>4.5422163658758331E-3</v>
      </c>
      <c r="E41" s="226">
        <v>4.579946065932863E-3</v>
      </c>
      <c r="F41" s="226">
        <v>8.6023297226365987E-3</v>
      </c>
      <c r="G41" s="226">
        <v>1.193937186820275E-2</v>
      </c>
      <c r="H41" s="226">
        <v>1.6896158286878529E-2</v>
      </c>
      <c r="I41" s="226">
        <v>3.892297042450781E-3</v>
      </c>
      <c r="J41" s="226">
        <v>7.7339979879511777E-3</v>
      </c>
      <c r="K41" s="226">
        <v>1.3483280112929749E-2</v>
      </c>
      <c r="L41" s="226">
        <v>2.2116634608909121E-2</v>
      </c>
      <c r="M41" s="226">
        <v>3.5646678253675949E-2</v>
      </c>
      <c r="N41" s="226">
        <v>5.0081293278523023E-2</v>
      </c>
      <c r="O41" s="226">
        <v>7.2251106130860915E-2</v>
      </c>
      <c r="P41" s="226">
        <v>0.1027006628348371</v>
      </c>
      <c r="Q41" s="226">
        <v>0.1631633233603188</v>
      </c>
      <c r="R41" s="226">
        <v>0.19888292186424061</v>
      </c>
      <c r="S41" s="226">
        <v>0.22134186230314501</v>
      </c>
      <c r="T41" s="226">
        <v>0.26574925108837638</v>
      </c>
      <c r="U41" s="226">
        <v>0.29551596011895892</v>
      </c>
      <c r="V41" s="226">
        <v>0.37198853443794322</v>
      </c>
      <c r="W41" s="226">
        <v>0.44278647831528128</v>
      </c>
      <c r="X41" s="226">
        <v>0.88214284446498414</v>
      </c>
      <c r="Y41" s="226">
        <v>1.1095315850759171</v>
      </c>
      <c r="DA41" s="69" t="s">
        <v>1975</v>
      </c>
    </row>
    <row r="42" spans="1:105" ht="12" customHeight="1" x14ac:dyDescent="0.25">
      <c r="A42" s="37" t="s">
        <v>40</v>
      </c>
      <c r="B42" s="226">
        <v>0.5279811478709544</v>
      </c>
      <c r="C42" s="226">
        <v>0.71141629809178542</v>
      </c>
      <c r="D42" s="226">
        <v>0.53797553960874578</v>
      </c>
      <c r="E42" s="226">
        <v>0.31794387923537543</v>
      </c>
      <c r="F42" s="226">
        <v>1.029078539599104</v>
      </c>
      <c r="G42" s="226">
        <v>0.49840598656059171</v>
      </c>
      <c r="H42" s="226">
        <v>0.55049132840368398</v>
      </c>
      <c r="I42" s="226">
        <v>0.48455236269461832</v>
      </c>
      <c r="J42" s="226">
        <v>0.47749024066086188</v>
      </c>
      <c r="K42" s="226">
        <v>0.35756363145490372</v>
      </c>
      <c r="L42" s="226">
        <v>0.28066970944562192</v>
      </c>
      <c r="M42" s="226">
        <v>0.25640121223430878</v>
      </c>
      <c r="N42" s="226">
        <v>0.30963045013666413</v>
      </c>
      <c r="O42" s="226">
        <v>0.28557932681350873</v>
      </c>
      <c r="P42" s="226">
        <v>0.45958516219972728</v>
      </c>
      <c r="Q42" s="226">
        <v>0.52810513395057757</v>
      </c>
      <c r="R42" s="226">
        <v>0.67500979245664128</v>
      </c>
      <c r="S42" s="226">
        <v>0.71331262241223736</v>
      </c>
      <c r="T42" s="226">
        <v>0.84097655093144241</v>
      </c>
      <c r="U42" s="226">
        <v>0.53382592991162758</v>
      </c>
      <c r="V42" s="226">
        <v>0.54084359219378098</v>
      </c>
      <c r="W42" s="226">
        <v>0.49740870475969012</v>
      </c>
      <c r="X42" s="226">
        <v>0.77373321844517573</v>
      </c>
      <c r="Y42" s="226">
        <v>0.72568593730870945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6.037018907160558</v>
      </c>
      <c r="C43" s="261">
        <f t="shared" si="1"/>
        <v>6.7105280580580944</v>
      </c>
      <c r="D43" s="261">
        <f t="shared" si="1"/>
        <v>6.9446499845688265</v>
      </c>
      <c r="E43" s="261">
        <f t="shared" si="1"/>
        <v>4.5951373469666805</v>
      </c>
      <c r="F43" s="261">
        <f t="shared" si="1"/>
        <v>6.2808262361765124</v>
      </c>
      <c r="G43" s="261">
        <f t="shared" si="1"/>
        <v>7.0187636958395991</v>
      </c>
      <c r="H43" s="261">
        <f t="shared" si="1"/>
        <v>7.1936830504455038</v>
      </c>
      <c r="I43" s="261">
        <f t="shared" si="1"/>
        <v>7.1318207167027552</v>
      </c>
      <c r="J43" s="261">
        <f t="shared" si="1"/>
        <v>6.8724031934370178</v>
      </c>
      <c r="K43" s="261">
        <f t="shared" si="1"/>
        <v>5.6934448281167889</v>
      </c>
      <c r="L43" s="261">
        <f t="shared" si="1"/>
        <v>5.4860902250793613</v>
      </c>
      <c r="M43" s="261">
        <f t="shared" si="1"/>
        <v>5.5060231250729377</v>
      </c>
      <c r="N43" s="261">
        <f t="shared" si="1"/>
        <v>5.9714214195873909</v>
      </c>
      <c r="O43" s="261">
        <f t="shared" si="1"/>
        <v>6.3740759658658952</v>
      </c>
      <c r="P43" s="261">
        <f t="shared" si="1"/>
        <v>7.6301611192343923</v>
      </c>
      <c r="Q43" s="261">
        <f t="shared" si="1"/>
        <v>8.5410770126934459</v>
      </c>
      <c r="R43" s="261">
        <f t="shared" si="1"/>
        <v>8.7494774493979719</v>
      </c>
      <c r="S43" s="261">
        <f t="shared" si="1"/>
        <v>8.9565690484203611</v>
      </c>
      <c r="T43" s="261">
        <f t="shared" si="1"/>
        <v>10.028708224381646</v>
      </c>
      <c r="U43" s="261">
        <f t="shared" si="1"/>
        <v>8.665248863403253</v>
      </c>
      <c r="V43" s="261">
        <f t="shared" si="1"/>
        <v>8.6408467777975346</v>
      </c>
      <c r="W43" s="261">
        <f t="shared" si="1"/>
        <v>9.3349967767443918</v>
      </c>
      <c r="X43" s="261">
        <f t="shared" si="1"/>
        <v>10.51724871702044</v>
      </c>
      <c r="Y43" s="261">
        <f t="shared" si="1"/>
        <v>9.7957455271574609</v>
      </c>
      <c r="DA43" s="70"/>
    </row>
    <row r="44" spans="1:105" ht="12" customHeight="1" x14ac:dyDescent="0.25">
      <c r="A44" s="60" t="s">
        <v>1884</v>
      </c>
      <c r="B44" s="262">
        <v>3.0285822310863089</v>
      </c>
      <c r="C44" s="262">
        <v>3.2523464781640912</v>
      </c>
      <c r="D44" s="262">
        <v>3.8490671681222541</v>
      </c>
      <c r="E44" s="262">
        <v>2.512577713458799</v>
      </c>
      <c r="F44" s="262">
        <v>2.507052405083444</v>
      </c>
      <c r="G44" s="262">
        <v>3.8877581297779069</v>
      </c>
      <c r="H44" s="262">
        <v>3.9514081642373879</v>
      </c>
      <c r="I44" s="262">
        <v>4.0835506207205068</v>
      </c>
      <c r="J44" s="262">
        <v>3.8200589822149329</v>
      </c>
      <c r="K44" s="262">
        <v>3.3038053732832231</v>
      </c>
      <c r="L44" s="262">
        <v>3.2811163918136872</v>
      </c>
      <c r="M44" s="262">
        <v>3.3137276653899939</v>
      </c>
      <c r="N44" s="262">
        <v>3.5035136556797939</v>
      </c>
      <c r="O44" s="262">
        <v>3.8472793192355099</v>
      </c>
      <c r="P44" s="262">
        <v>4.2908261353623391</v>
      </c>
      <c r="Q44" s="262">
        <v>4.6416628283872221</v>
      </c>
      <c r="R44" s="262">
        <v>4.5381748757735743</v>
      </c>
      <c r="S44" s="262">
        <v>4.6115450934376296</v>
      </c>
      <c r="T44" s="262">
        <v>5.0248360314881069</v>
      </c>
      <c r="U44" s="262">
        <v>4.828033374459225</v>
      </c>
      <c r="V44" s="262">
        <v>4.8094880970528937</v>
      </c>
      <c r="W44" s="262">
        <v>5.2628734727265396</v>
      </c>
      <c r="X44" s="262">
        <v>5.3966996174911914</v>
      </c>
      <c r="Y44" s="262">
        <v>4.9209193773085191</v>
      </c>
      <c r="DA44" s="72" t="s">
        <v>1977</v>
      </c>
    </row>
    <row r="45" spans="1:105" ht="12" customHeight="1" x14ac:dyDescent="0.25">
      <c r="A45" s="64" t="s">
        <v>28</v>
      </c>
      <c r="B45" s="229">
        <v>0.65776051223577003</v>
      </c>
      <c r="C45" s="229">
        <v>0.50995316019103676</v>
      </c>
      <c r="D45" s="229">
        <v>0.47695323501347819</v>
      </c>
      <c r="E45" s="229">
        <v>0.49346299846428299</v>
      </c>
      <c r="F45" s="229">
        <v>0.23673236120414209</v>
      </c>
      <c r="G45" s="229">
        <v>0.57870070866342072</v>
      </c>
      <c r="H45" s="229">
        <v>0.53699796916257736</v>
      </c>
      <c r="I45" s="229">
        <v>0.60472899705407546</v>
      </c>
      <c r="J45" s="229">
        <v>0.47762237720347028</v>
      </c>
      <c r="K45" s="229">
        <v>0.54314343172060875</v>
      </c>
      <c r="L45" s="229">
        <v>0.43941494378821883</v>
      </c>
      <c r="M45" s="229">
        <v>0.36866817006374758</v>
      </c>
      <c r="N45" s="229">
        <v>0.40228149702436172</v>
      </c>
      <c r="O45" s="229">
        <v>0.34887787451497648</v>
      </c>
      <c r="P45" s="229">
        <v>0.32676531463575109</v>
      </c>
      <c r="Q45" s="229">
        <v>0.3179088721098256</v>
      </c>
      <c r="R45" s="229">
        <v>0.33420657148309518</v>
      </c>
      <c r="S45" s="229">
        <v>0.30385174224195483</v>
      </c>
      <c r="T45" s="229">
        <v>0.36269428888103422</v>
      </c>
      <c r="U45" s="229">
        <v>0.3514646932982563</v>
      </c>
      <c r="V45" s="229">
        <v>0.34646524732382628</v>
      </c>
      <c r="W45" s="229">
        <v>0.3448663602955509</v>
      </c>
      <c r="X45" s="229">
        <v>0.34651494183733123</v>
      </c>
      <c r="Y45" s="229">
        <v>0.29450051888025591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1.0638333640010111E-2</v>
      </c>
      <c r="C47" s="229">
        <v>1.0121760256557409E-2</v>
      </c>
      <c r="D47" s="229">
        <v>9.9017558621864055E-3</v>
      </c>
      <c r="E47" s="229">
        <v>0</v>
      </c>
      <c r="F47" s="229">
        <v>0</v>
      </c>
      <c r="G47" s="229">
        <v>0</v>
      </c>
      <c r="H47" s="229">
        <v>1.046308370681711E-2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1.175803449948461E-2</v>
      </c>
      <c r="R47" s="229">
        <v>0</v>
      </c>
      <c r="S47" s="229">
        <v>0</v>
      </c>
      <c r="T47" s="229">
        <v>1.3621191792351149E-2</v>
      </c>
      <c r="U47" s="229">
        <v>1.1135320886163719E-2</v>
      </c>
      <c r="V47" s="229">
        <v>2.128228231523811E-2</v>
      </c>
      <c r="W47" s="229">
        <v>2.1640790585821641E-2</v>
      </c>
      <c r="X47" s="229">
        <v>2.3809374389992252E-2</v>
      </c>
      <c r="Y47" s="229">
        <v>3.682809465516719E-2</v>
      </c>
      <c r="DA47" s="73" t="s">
        <v>1980</v>
      </c>
    </row>
    <row r="48" spans="1:105" ht="12" customHeight="1" x14ac:dyDescent="0.25">
      <c r="A48" s="64" t="s">
        <v>159</v>
      </c>
      <c r="B48" s="229">
        <v>4.366930021428974E-2</v>
      </c>
      <c r="C48" s="229">
        <v>3.385304267856238E-2</v>
      </c>
      <c r="D48" s="229">
        <v>7.8755076698425932E-3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2.039889213355614E-2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2.199709387185661E-2</v>
      </c>
      <c r="DA48" s="73" t="s">
        <v>1981</v>
      </c>
    </row>
    <row r="49" spans="1:105" ht="12" customHeight="1" x14ac:dyDescent="0.25">
      <c r="A49" s="64" t="s">
        <v>32</v>
      </c>
      <c r="B49" s="229">
        <v>8.2777038581612367E-2</v>
      </c>
      <c r="C49" s="229">
        <v>0.45279007171567531</v>
      </c>
      <c r="D49" s="229">
        <v>0.36652922773679569</v>
      </c>
      <c r="E49" s="229">
        <v>7.0793756270781882E-2</v>
      </c>
      <c r="F49" s="229">
        <v>0.10740311349040629</v>
      </c>
      <c r="G49" s="229">
        <v>0.1954259300368491</v>
      </c>
      <c r="H49" s="229">
        <v>0.15938387701429699</v>
      </c>
      <c r="I49" s="229">
        <v>0.13537364003064409</v>
      </c>
      <c r="J49" s="229">
        <v>0.14233573479978201</v>
      </c>
      <c r="K49" s="229">
        <v>8.4711220149673389E-2</v>
      </c>
      <c r="L49" s="229">
        <v>9.7427441012927773E-2</v>
      </c>
      <c r="M49" s="229">
        <v>3.5258258229693293E-2</v>
      </c>
      <c r="N49" s="229">
        <v>3.7178434841334131E-2</v>
      </c>
      <c r="O49" s="229">
        <v>4.1181730584529397E-2</v>
      </c>
      <c r="P49" s="229">
        <v>8.8656522677841888E-3</v>
      </c>
      <c r="Q49" s="229">
        <v>9.3342775288746752E-3</v>
      </c>
      <c r="R49" s="229">
        <v>9.5307028598815638E-3</v>
      </c>
      <c r="S49" s="229">
        <v>1.934450350650202E-2</v>
      </c>
      <c r="T49" s="229">
        <v>2.1626741181854599E-2</v>
      </c>
      <c r="U49" s="229">
        <v>0</v>
      </c>
      <c r="V49" s="229">
        <v>8.4487334997946934E-3</v>
      </c>
      <c r="W49" s="229">
        <v>8.5902727539973051E-3</v>
      </c>
      <c r="X49" s="229">
        <v>2.8354125922521699E-2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0.77373083199416182</v>
      </c>
      <c r="C51" s="229">
        <v>0.70152033265459723</v>
      </c>
      <c r="D51" s="229">
        <v>0.68438336641949371</v>
      </c>
      <c r="E51" s="229">
        <v>0.62564763816378</v>
      </c>
      <c r="F51" s="229">
        <v>0.52987362149468376</v>
      </c>
      <c r="G51" s="229">
        <v>0.82569906393792891</v>
      </c>
      <c r="H51" s="229">
        <v>0.7687044126698277</v>
      </c>
      <c r="I51" s="229">
        <v>0.74709466631349675</v>
      </c>
      <c r="J51" s="229">
        <v>0.82616116973151155</v>
      </c>
      <c r="K51" s="229">
        <v>0.64302673769602747</v>
      </c>
      <c r="L51" s="229">
        <v>0.72380986292183513</v>
      </c>
      <c r="M51" s="229">
        <v>0.80700679378408013</v>
      </c>
      <c r="N51" s="229">
        <v>0.84736408172631472</v>
      </c>
      <c r="O51" s="229">
        <v>0.91655458082656516</v>
      </c>
      <c r="P51" s="229">
        <v>1.0126179683584799</v>
      </c>
      <c r="Q51" s="229">
        <v>1.1821857316449811</v>
      </c>
      <c r="R51" s="229">
        <v>1.050167388559553</v>
      </c>
      <c r="S51" s="229">
        <v>1.162045926790918</v>
      </c>
      <c r="T51" s="229">
        <v>1.2735895971065341</v>
      </c>
      <c r="U51" s="229">
        <v>1.084555511799739</v>
      </c>
      <c r="V51" s="229">
        <v>1.0278189077920949</v>
      </c>
      <c r="W51" s="229">
        <v>1.35554388893383</v>
      </c>
      <c r="X51" s="229">
        <v>1.2225567655434</v>
      </c>
      <c r="Y51" s="229">
        <v>1.0745001138590899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1.0658132077489519</v>
      </c>
      <c r="C53" s="229">
        <v>0.99693177428411706</v>
      </c>
      <c r="D53" s="229">
        <v>1.853669129946472</v>
      </c>
      <c r="E53" s="229">
        <v>0.7742742233974812</v>
      </c>
      <c r="F53" s="229">
        <v>0.98080104155956382</v>
      </c>
      <c r="G53" s="229">
        <v>1.8972076268186751</v>
      </c>
      <c r="H53" s="229">
        <v>2.0757836868055879</v>
      </c>
      <c r="I53" s="229">
        <v>2.2212958588271841</v>
      </c>
      <c r="J53" s="229">
        <v>2.007491283643196</v>
      </c>
      <c r="K53" s="229">
        <v>1.8346485468749321</v>
      </c>
      <c r="L53" s="229">
        <v>1.8747352503385979</v>
      </c>
      <c r="M53" s="229">
        <v>1.933189642777108</v>
      </c>
      <c r="N53" s="229">
        <v>2.0584348064090121</v>
      </c>
      <c r="O53" s="229">
        <v>2.464645173500438</v>
      </c>
      <c r="P53" s="229">
        <v>2.7333302184121981</v>
      </c>
      <c r="Q53" s="229">
        <v>2.8456029976889252</v>
      </c>
      <c r="R53" s="229">
        <v>2.852345722875353</v>
      </c>
      <c r="S53" s="229">
        <v>2.7840259186132501</v>
      </c>
      <c r="T53" s="229">
        <v>2.990026881450262</v>
      </c>
      <c r="U53" s="229">
        <v>3.0531326954074469</v>
      </c>
      <c r="V53" s="229">
        <v>3.0804435823264211</v>
      </c>
      <c r="W53" s="229">
        <v>3.2105704385308522</v>
      </c>
      <c r="X53" s="229">
        <v>3.4380869825656801</v>
      </c>
      <c r="Y53" s="229">
        <v>3.176558427317985</v>
      </c>
      <c r="DA53" s="73" t="s">
        <v>1986</v>
      </c>
    </row>
    <row r="54" spans="1:105" ht="12" customHeight="1" x14ac:dyDescent="0.25">
      <c r="A54" s="64" t="s">
        <v>39</v>
      </c>
      <c r="B54" s="229">
        <v>0.3941930066715138</v>
      </c>
      <c r="C54" s="229">
        <v>0.54717633638354424</v>
      </c>
      <c r="D54" s="229">
        <v>0.44975494547398581</v>
      </c>
      <c r="E54" s="229">
        <v>0.54839909716247259</v>
      </c>
      <c r="F54" s="229">
        <v>0.6522422673346483</v>
      </c>
      <c r="G54" s="229">
        <v>0.39072480032103418</v>
      </c>
      <c r="H54" s="229">
        <v>0.40007513487828111</v>
      </c>
      <c r="I54" s="229">
        <v>0.37505745849510641</v>
      </c>
      <c r="J54" s="229">
        <v>0.36644841683697321</v>
      </c>
      <c r="K54" s="229">
        <v>0.1982754368419809</v>
      </c>
      <c r="L54" s="229">
        <v>0.14572889375210671</v>
      </c>
      <c r="M54" s="229">
        <v>0.16960480053536511</v>
      </c>
      <c r="N54" s="229">
        <v>0.15825483567877191</v>
      </c>
      <c r="O54" s="229">
        <v>7.6019959809001045E-2</v>
      </c>
      <c r="P54" s="229">
        <v>0.20924698168812661</v>
      </c>
      <c r="Q54" s="229">
        <v>0.25447402278157533</v>
      </c>
      <c r="R54" s="229">
        <v>0.29192448999569048</v>
      </c>
      <c r="S54" s="229">
        <v>0.34227700228500518</v>
      </c>
      <c r="T54" s="229">
        <v>0.36327733107607119</v>
      </c>
      <c r="U54" s="229">
        <v>0.32774515306761959</v>
      </c>
      <c r="V54" s="229">
        <v>0.32502934379551929</v>
      </c>
      <c r="W54" s="229">
        <v>0.32166172162648898</v>
      </c>
      <c r="X54" s="229">
        <v>0.33737742723226533</v>
      </c>
      <c r="Y54" s="229">
        <v>0.31653512872416439</v>
      </c>
      <c r="DA54" s="73" t="s">
        <v>1987</v>
      </c>
    </row>
    <row r="55" spans="1:105" ht="12" customHeight="1" x14ac:dyDescent="0.25">
      <c r="A55" s="60" t="s">
        <v>1896</v>
      </c>
      <c r="B55" s="262">
        <v>3.0084366760742491</v>
      </c>
      <c r="C55" s="262">
        <v>3.4581815798940032</v>
      </c>
      <c r="D55" s="262">
        <v>3.095582816446572</v>
      </c>
      <c r="E55" s="262">
        <v>2.082559633507882</v>
      </c>
      <c r="F55" s="262">
        <v>3.7737738310930689</v>
      </c>
      <c r="G55" s="262">
        <v>3.1310055660616918</v>
      </c>
      <c r="H55" s="262">
        <v>3.2422748862081159</v>
      </c>
      <c r="I55" s="262">
        <v>3.0482700959822489</v>
      </c>
      <c r="J55" s="262">
        <v>3.0523442112220849</v>
      </c>
      <c r="K55" s="262">
        <v>2.3896394548335662</v>
      </c>
      <c r="L55" s="262">
        <v>2.2049738332656741</v>
      </c>
      <c r="M55" s="262">
        <v>2.1922954596829438</v>
      </c>
      <c r="N55" s="262">
        <v>2.467907763907597</v>
      </c>
      <c r="O55" s="262">
        <v>2.5267966466303848</v>
      </c>
      <c r="P55" s="262">
        <v>3.3393349838720532</v>
      </c>
      <c r="Q55" s="262">
        <v>3.8994141843062242</v>
      </c>
      <c r="R55" s="262">
        <v>4.2113025736243968</v>
      </c>
      <c r="S55" s="262">
        <v>4.3450239549827314</v>
      </c>
      <c r="T55" s="262">
        <v>5.0038721928935388</v>
      </c>
      <c r="U55" s="262">
        <v>3.837215488944028</v>
      </c>
      <c r="V55" s="262">
        <v>3.83135868074464</v>
      </c>
      <c r="W55" s="262">
        <v>4.0721233040178522</v>
      </c>
      <c r="X55" s="262">
        <v>5.1205490995292484</v>
      </c>
      <c r="Y55" s="262">
        <v>4.8748261498489418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102.42717893689529</v>
      </c>
      <c r="C56" s="261">
        <f t="shared" si="2"/>
        <v>110.46561123114766</v>
      </c>
      <c r="D56" s="261">
        <f t="shared" si="2"/>
        <v>128.66996727391123</v>
      </c>
      <c r="E56" s="261">
        <f t="shared" si="2"/>
        <v>84.120592277122526</v>
      </c>
      <c r="F56" s="261">
        <f t="shared" si="2"/>
        <v>87.444597965858918</v>
      </c>
      <c r="G56" s="261">
        <f t="shared" si="2"/>
        <v>129.97227219808957</v>
      </c>
      <c r="H56" s="261">
        <f t="shared" si="2"/>
        <v>132.22433892231282</v>
      </c>
      <c r="I56" s="261">
        <f t="shared" si="2"/>
        <v>136.02036415826927</v>
      </c>
      <c r="J56" s="261">
        <f t="shared" si="2"/>
        <v>127.6590600505894</v>
      </c>
      <c r="K56" s="261">
        <f t="shared" si="2"/>
        <v>109.88912574234489</v>
      </c>
      <c r="L56" s="261">
        <f t="shared" si="2"/>
        <v>108.78630080226721</v>
      </c>
      <c r="M56" s="261">
        <f t="shared" si="2"/>
        <v>109.7959538124377</v>
      </c>
      <c r="N56" s="261">
        <f t="shared" si="2"/>
        <v>116.3947559285222</v>
      </c>
      <c r="O56" s="261">
        <f t="shared" si="2"/>
        <v>127.43622591739469</v>
      </c>
      <c r="P56" s="261">
        <f t="shared" si="2"/>
        <v>143.20669086067991</v>
      </c>
      <c r="Q56" s="261">
        <f t="shared" si="2"/>
        <v>155.5098493452723</v>
      </c>
      <c r="R56" s="261">
        <f t="shared" si="2"/>
        <v>152.86795457850874</v>
      </c>
      <c r="S56" s="261">
        <f t="shared" si="2"/>
        <v>155.47523859945483</v>
      </c>
      <c r="T56" s="261">
        <f t="shared" si="2"/>
        <v>169.96661391669184</v>
      </c>
      <c r="U56" s="261">
        <f t="shared" si="2"/>
        <v>161.30115136072754</v>
      </c>
      <c r="V56" s="261">
        <f t="shared" si="2"/>
        <v>160.69994698018277</v>
      </c>
      <c r="W56" s="261">
        <f t="shared" si="2"/>
        <v>175.59979808767636</v>
      </c>
      <c r="X56" s="261">
        <f t="shared" si="2"/>
        <v>182.02018300868968</v>
      </c>
      <c r="Y56" s="261">
        <f t="shared" si="2"/>
        <v>166.39870568634532</v>
      </c>
      <c r="DA56" s="70"/>
    </row>
    <row r="57" spans="1:105" ht="12" customHeight="1" x14ac:dyDescent="0.25">
      <c r="A57" s="60" t="s">
        <v>1899</v>
      </c>
      <c r="B57" s="262">
        <v>96.202023810976897</v>
      </c>
      <c r="C57" s="262">
        <v>103.30982930638881</v>
      </c>
      <c r="D57" s="262">
        <v>122.2644865168246</v>
      </c>
      <c r="E57" s="262">
        <v>79.811292074573629</v>
      </c>
      <c r="F57" s="262">
        <v>79.635782279121202</v>
      </c>
      <c r="G57" s="262">
        <v>123.4934935341218</v>
      </c>
      <c r="H57" s="262">
        <v>125.51531815812881</v>
      </c>
      <c r="I57" s="262">
        <v>129.7127844228867</v>
      </c>
      <c r="J57" s="262">
        <v>121.34305002329791</v>
      </c>
      <c r="K57" s="262">
        <v>104.9444059748789</v>
      </c>
      <c r="L57" s="262">
        <v>104.2236971517289</v>
      </c>
      <c r="M57" s="262">
        <v>105.2595846653292</v>
      </c>
      <c r="N57" s="262">
        <v>111.2880808274758</v>
      </c>
      <c r="O57" s="262">
        <v>122.207696022775</v>
      </c>
      <c r="P57" s="262">
        <v>136.29683018209781</v>
      </c>
      <c r="Q57" s="262">
        <v>147.44105454877061</v>
      </c>
      <c r="R57" s="262">
        <v>144.15379017163119</v>
      </c>
      <c r="S57" s="262">
        <v>146.4843735562541</v>
      </c>
      <c r="T57" s="262">
        <v>159.6124386472693</v>
      </c>
      <c r="U57" s="262">
        <v>153.36106012988131</v>
      </c>
      <c r="V57" s="262">
        <v>152.77197484756249</v>
      </c>
      <c r="W57" s="262">
        <v>167.173627957196</v>
      </c>
      <c r="X57" s="262">
        <v>171.42457608501431</v>
      </c>
      <c r="Y57" s="262">
        <v>156.31155669097649</v>
      </c>
      <c r="DA57" s="72" t="s">
        <v>1989</v>
      </c>
    </row>
    <row r="58" spans="1:105" ht="12" customHeight="1" x14ac:dyDescent="0.25">
      <c r="A58" s="64" t="s">
        <v>28</v>
      </c>
      <c r="B58" s="229">
        <v>20.89356921219505</v>
      </c>
      <c r="C58" s="229">
        <v>16.198512147244699</v>
      </c>
      <c r="D58" s="229">
        <v>15.15027922983991</v>
      </c>
      <c r="E58" s="229">
        <v>15.67470701004194</v>
      </c>
      <c r="F58" s="229">
        <v>7.5197338264845142</v>
      </c>
      <c r="G58" s="229">
        <v>18.38225780460278</v>
      </c>
      <c r="H58" s="229">
        <v>17.057582549870109</v>
      </c>
      <c r="I58" s="229">
        <v>19.20903872995299</v>
      </c>
      <c r="J58" s="229">
        <v>15.171534334698469</v>
      </c>
      <c r="K58" s="229">
        <v>17.252791360536989</v>
      </c>
      <c r="L58" s="229">
        <v>13.95788644974343</v>
      </c>
      <c r="M58" s="229">
        <v>11.71063599026022</v>
      </c>
      <c r="N58" s="229">
        <v>12.778353434891489</v>
      </c>
      <c r="O58" s="229">
        <v>11.08200307282867</v>
      </c>
      <c r="P58" s="229">
        <v>10.37960411195915</v>
      </c>
      <c r="Q58" s="229">
        <v>10.098281819959171</v>
      </c>
      <c r="R58" s="229">
        <v>10.615973447110081</v>
      </c>
      <c r="S58" s="229">
        <v>9.6517612241562158</v>
      </c>
      <c r="T58" s="229">
        <v>11.52087741151521</v>
      </c>
      <c r="U58" s="229">
        <v>11.1641726106505</v>
      </c>
      <c r="V58" s="229">
        <v>11.005366679698019</v>
      </c>
      <c r="W58" s="229">
        <v>10.954578503505729</v>
      </c>
      <c r="X58" s="229">
        <v>11.006945211303471</v>
      </c>
      <c r="Y58" s="229">
        <v>9.3547223644316624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0.33792353915326218</v>
      </c>
      <c r="C60" s="229">
        <v>0.32151473756123539</v>
      </c>
      <c r="D60" s="229">
        <v>0.31452636268121531</v>
      </c>
      <c r="E60" s="229">
        <v>0</v>
      </c>
      <c r="F60" s="229">
        <v>0</v>
      </c>
      <c r="G60" s="229">
        <v>0</v>
      </c>
      <c r="H60" s="229">
        <v>0.3323567765694847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0.3734905076306877</v>
      </c>
      <c r="R60" s="229">
        <v>0</v>
      </c>
      <c r="S60" s="229">
        <v>0</v>
      </c>
      <c r="T60" s="229">
        <v>0.43267315105115423</v>
      </c>
      <c r="U60" s="229">
        <v>0.35371019285461219</v>
      </c>
      <c r="V60" s="229">
        <v>0.67602543824873984</v>
      </c>
      <c r="W60" s="229">
        <v>0.68741334802021681</v>
      </c>
      <c r="X60" s="229">
        <v>0.75629777474093041</v>
      </c>
      <c r="Y60" s="229">
        <v>1.1698335949288401</v>
      </c>
      <c r="DA60" s="73" t="s">
        <v>1992</v>
      </c>
    </row>
    <row r="61" spans="1:105" ht="12" customHeight="1" x14ac:dyDescent="0.25">
      <c r="A61" s="64" t="s">
        <v>159</v>
      </c>
      <c r="B61" s="229">
        <v>1.387142477395086</v>
      </c>
      <c r="C61" s="229">
        <v>1.075331943907275</v>
      </c>
      <c r="D61" s="229">
        <v>0.25016318480676469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0.64796480894825448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0.69873121710603348</v>
      </c>
      <c r="DA61" s="73" t="s">
        <v>1993</v>
      </c>
    </row>
    <row r="62" spans="1:105" ht="12" customHeight="1" x14ac:dyDescent="0.25">
      <c r="A62" s="64" t="s">
        <v>32</v>
      </c>
      <c r="B62" s="229">
        <v>2.6293882843571001</v>
      </c>
      <c r="C62" s="229">
        <v>14.38274345449792</v>
      </c>
      <c r="D62" s="229">
        <v>11.64269311634528</v>
      </c>
      <c r="E62" s="229">
        <v>2.248742846248367</v>
      </c>
      <c r="F62" s="229">
        <v>3.41162831087173</v>
      </c>
      <c r="G62" s="229">
        <v>6.2076471894057992</v>
      </c>
      <c r="H62" s="229">
        <v>5.0627819757482584</v>
      </c>
      <c r="I62" s="229">
        <v>4.3001038597969314</v>
      </c>
      <c r="J62" s="229">
        <v>4.5212527524636634</v>
      </c>
      <c r="K62" s="229">
        <v>2.690826992989626</v>
      </c>
      <c r="L62" s="229">
        <v>3.0947540086459431</v>
      </c>
      <c r="M62" s="229">
        <v>1.1199682025902571</v>
      </c>
      <c r="N62" s="229">
        <v>1.180962047901202</v>
      </c>
      <c r="O62" s="229">
        <v>1.308125559743875</v>
      </c>
      <c r="P62" s="229">
        <v>0.28161483674138021</v>
      </c>
      <c r="Q62" s="229">
        <v>0.29650058032896048</v>
      </c>
      <c r="R62" s="229">
        <v>0.30273997319623802</v>
      </c>
      <c r="S62" s="229">
        <v>0.6144724643241819</v>
      </c>
      <c r="T62" s="229">
        <v>0.6869670728353815</v>
      </c>
      <c r="U62" s="229">
        <v>0</v>
      </c>
      <c r="V62" s="229">
        <v>0.26837153469936093</v>
      </c>
      <c r="W62" s="229">
        <v>0.27286748747991452</v>
      </c>
      <c r="X62" s="229">
        <v>0.90066047048010156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24.577332310402781</v>
      </c>
      <c r="C64" s="229">
        <v>22.283587037263679</v>
      </c>
      <c r="D64" s="229">
        <v>21.7392363450898</v>
      </c>
      <c r="E64" s="229">
        <v>19.873513212261251</v>
      </c>
      <c r="F64" s="229">
        <v>16.831279741595839</v>
      </c>
      <c r="G64" s="229">
        <v>26.228087913322451</v>
      </c>
      <c r="H64" s="229">
        <v>24.417669578923942</v>
      </c>
      <c r="I64" s="229">
        <v>23.73124234172284</v>
      </c>
      <c r="J64" s="229">
        <v>26.24276656794212</v>
      </c>
      <c r="K64" s="229">
        <v>20.425555197403231</v>
      </c>
      <c r="L64" s="229">
        <v>22.9916074104583</v>
      </c>
      <c r="M64" s="229">
        <v>25.634333449611951</v>
      </c>
      <c r="N64" s="229">
        <v>26.916270831306459</v>
      </c>
      <c r="O64" s="229">
        <v>29.11408668507913</v>
      </c>
      <c r="P64" s="229">
        <v>32.165511936092877</v>
      </c>
      <c r="Q64" s="229">
        <v>37.551782064017047</v>
      </c>
      <c r="R64" s="229">
        <v>33.358258224832873</v>
      </c>
      <c r="S64" s="229">
        <v>36.912047086299737</v>
      </c>
      <c r="T64" s="229">
        <v>40.455198966913422</v>
      </c>
      <c r="U64" s="229">
        <v>34.450586845403457</v>
      </c>
      <c r="V64" s="229">
        <v>32.648365306337148</v>
      </c>
      <c r="W64" s="229">
        <v>43.058452942604013</v>
      </c>
      <c r="X64" s="229">
        <v>38.834156081966832</v>
      </c>
      <c r="Y64" s="229">
        <v>34.131180087288769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33.855243069672589</v>
      </c>
      <c r="C66" s="229">
        <v>31.66724459490726</v>
      </c>
      <c r="D66" s="229">
        <v>58.881254715946767</v>
      </c>
      <c r="E66" s="229">
        <v>24.594592978508231</v>
      </c>
      <c r="F66" s="229">
        <v>31.154856614244981</v>
      </c>
      <c r="G66" s="229">
        <v>60.264242263652008</v>
      </c>
      <c r="H66" s="229">
        <v>65.936658286765763</v>
      </c>
      <c r="I66" s="229">
        <v>70.558809633334107</v>
      </c>
      <c r="J66" s="229">
        <v>63.7673701863133</v>
      </c>
      <c r="K66" s="229">
        <v>58.277071488968453</v>
      </c>
      <c r="L66" s="229">
        <v>59.55041383428491</v>
      </c>
      <c r="M66" s="229">
        <v>61.407200417625759</v>
      </c>
      <c r="N66" s="229">
        <v>65.385576203580399</v>
      </c>
      <c r="O66" s="229">
        <v>78.288729040602163</v>
      </c>
      <c r="P66" s="229">
        <v>86.823430467210969</v>
      </c>
      <c r="Q66" s="229">
        <v>90.389742279530594</v>
      </c>
      <c r="R66" s="229">
        <v>90.60392296192299</v>
      </c>
      <c r="S66" s="229">
        <v>88.433764473597321</v>
      </c>
      <c r="T66" s="229">
        <v>94.977324469596553</v>
      </c>
      <c r="U66" s="229">
        <v>96.981862089413056</v>
      </c>
      <c r="V66" s="229">
        <v>97.849384379780417</v>
      </c>
      <c r="W66" s="229">
        <v>101.9828256945094</v>
      </c>
      <c r="X66" s="229">
        <v>109.2098217991452</v>
      </c>
      <c r="Y66" s="229">
        <v>100.9024441618654</v>
      </c>
      <c r="DA66" s="73" t="s">
        <v>1998</v>
      </c>
    </row>
    <row r="67" spans="1:105" ht="12" customHeight="1" x14ac:dyDescent="0.25">
      <c r="A67" s="64" t="s">
        <v>39</v>
      </c>
      <c r="B67" s="229">
        <v>12.52142491780103</v>
      </c>
      <c r="C67" s="229">
        <v>17.38089539100671</v>
      </c>
      <c r="D67" s="229">
        <v>14.28633356211485</v>
      </c>
      <c r="E67" s="229">
        <v>17.419736027513839</v>
      </c>
      <c r="F67" s="229">
        <v>20.718283785924129</v>
      </c>
      <c r="G67" s="229">
        <v>12.41125836313873</v>
      </c>
      <c r="H67" s="229">
        <v>12.708268990251289</v>
      </c>
      <c r="I67" s="229">
        <v>11.913589858079851</v>
      </c>
      <c r="J67" s="229">
        <v>11.640126181880319</v>
      </c>
      <c r="K67" s="229">
        <v>6.2981609349805714</v>
      </c>
      <c r="L67" s="229">
        <v>4.6290354485963316</v>
      </c>
      <c r="M67" s="229">
        <v>5.3874466052410108</v>
      </c>
      <c r="N67" s="229">
        <v>5.0269183097962822</v>
      </c>
      <c r="O67" s="229">
        <v>2.414751664521209</v>
      </c>
      <c r="P67" s="229">
        <v>6.6466688300934296</v>
      </c>
      <c r="Q67" s="229">
        <v>8.0832924883559265</v>
      </c>
      <c r="R67" s="229">
        <v>9.2728955645689908</v>
      </c>
      <c r="S67" s="229">
        <v>10.872328307876639</v>
      </c>
      <c r="T67" s="229">
        <v>11.53939757535756</v>
      </c>
      <c r="U67" s="229">
        <v>10.41072839155968</v>
      </c>
      <c r="V67" s="229">
        <v>10.32446150879885</v>
      </c>
      <c r="W67" s="229">
        <v>10.21748998107671</v>
      </c>
      <c r="X67" s="229">
        <v>10.71669474737784</v>
      </c>
      <c r="Y67" s="229">
        <v>10.05464526535582</v>
      </c>
      <c r="DA67" s="73" t="s">
        <v>1999</v>
      </c>
    </row>
    <row r="68" spans="1:105" ht="12" customHeight="1" x14ac:dyDescent="0.25">
      <c r="A68" s="60" t="s">
        <v>1911</v>
      </c>
      <c r="B68" s="262">
        <v>6.225155125918385</v>
      </c>
      <c r="C68" s="262">
        <v>7.1557819247588492</v>
      </c>
      <c r="D68" s="262">
        <v>6.4054807570866252</v>
      </c>
      <c r="E68" s="262">
        <v>4.3093002025489007</v>
      </c>
      <c r="F68" s="262">
        <v>7.8088156867377219</v>
      </c>
      <c r="G68" s="262">
        <v>6.4787786639677662</v>
      </c>
      <c r="H68" s="262">
        <v>6.7090207641840243</v>
      </c>
      <c r="I68" s="262">
        <v>6.3075797353825722</v>
      </c>
      <c r="J68" s="262">
        <v>6.3160100272915027</v>
      </c>
      <c r="K68" s="262">
        <v>4.9447197674659824</v>
      </c>
      <c r="L68" s="262">
        <v>4.5626036505383132</v>
      </c>
      <c r="M68" s="262">
        <v>4.5363691471085046</v>
      </c>
      <c r="N68" s="262">
        <v>5.1066751010464007</v>
      </c>
      <c r="O68" s="262">
        <v>5.2285298946196974</v>
      </c>
      <c r="P68" s="262">
        <v>6.9098606785821044</v>
      </c>
      <c r="Q68" s="262">
        <v>8.0687947965016953</v>
      </c>
      <c r="R68" s="262">
        <v>8.7141644068775452</v>
      </c>
      <c r="S68" s="262">
        <v>8.9908650432007171</v>
      </c>
      <c r="T68" s="262">
        <v>10.35417526942253</v>
      </c>
      <c r="U68" s="262">
        <v>7.9400912308462361</v>
      </c>
      <c r="V68" s="262">
        <v>7.9279721326202717</v>
      </c>
      <c r="W68" s="262">
        <v>8.426170130480358</v>
      </c>
      <c r="X68" s="262">
        <v>10.59560692367539</v>
      </c>
      <c r="Y68" s="262">
        <v>10.087148995368841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13.248344208299534</v>
      </c>
      <c r="C69" s="261">
        <f t="shared" si="3"/>
        <v>14.238776298829448</v>
      </c>
      <c r="D69" s="261">
        <f t="shared" si="3"/>
        <v>16.823399884277769</v>
      </c>
      <c r="E69" s="261">
        <f t="shared" si="3"/>
        <v>10.943641791449117</v>
      </c>
      <c r="F69" s="261">
        <f t="shared" si="3"/>
        <v>11.031827616814969</v>
      </c>
      <c r="G69" s="261">
        <f t="shared" si="3"/>
        <v>16.989518687716558</v>
      </c>
      <c r="H69" s="261">
        <f t="shared" si="3"/>
        <v>17.277837690043896</v>
      </c>
      <c r="I69" s="261">
        <f t="shared" si="3"/>
        <v>17.84651678317768</v>
      </c>
      <c r="J69" s="261">
        <f t="shared" si="3"/>
        <v>16.691442124318471</v>
      </c>
      <c r="K69" s="261">
        <f t="shared" si="3"/>
        <v>14.441811463421155</v>
      </c>
      <c r="L69" s="261">
        <f t="shared" si="3"/>
        <v>14.326150770869292</v>
      </c>
      <c r="M69" s="261">
        <f t="shared" si="3"/>
        <v>14.455049399535664</v>
      </c>
      <c r="N69" s="261">
        <f t="shared" si="3"/>
        <v>15.296182898753534</v>
      </c>
      <c r="O69" s="261">
        <f t="shared" si="3"/>
        <v>16.796062884065968</v>
      </c>
      <c r="P69" s="261">
        <f t="shared" si="3"/>
        <v>18.754442012992861</v>
      </c>
      <c r="Q69" s="261">
        <f t="shared" si="3"/>
        <v>20.292228111189637</v>
      </c>
      <c r="R69" s="261">
        <f t="shared" si="3"/>
        <v>19.876987468454725</v>
      </c>
      <c r="S69" s="261">
        <f t="shared" si="3"/>
        <v>20.164191558416274</v>
      </c>
      <c r="T69" s="261">
        <f t="shared" si="3"/>
        <v>21.978158091253118</v>
      </c>
      <c r="U69" s="261">
        <f t="shared" si="3"/>
        <v>21.104689699508533</v>
      </c>
      <c r="V69" s="261">
        <f t="shared" si="3"/>
        <v>21.029183043445336</v>
      </c>
      <c r="W69" s="261">
        <f t="shared" si="3"/>
        <v>22.979407149066255</v>
      </c>
      <c r="X69" s="261">
        <f t="shared" si="3"/>
        <v>23.639862838372423</v>
      </c>
      <c r="Y69" s="261">
        <f t="shared" si="3"/>
        <v>21.582571730397866</v>
      </c>
      <c r="DA69" s="70"/>
    </row>
    <row r="70" spans="1:105" ht="12" customHeight="1" x14ac:dyDescent="0.25">
      <c r="A70" s="60" t="s">
        <v>1914</v>
      </c>
      <c r="B70" s="262">
        <v>10.911803626708</v>
      </c>
      <c r="C70" s="262">
        <v>11.718013046326471</v>
      </c>
      <c r="D70" s="262">
        <v>13.867962591028681</v>
      </c>
      <c r="E70" s="262">
        <v>9.0526697029030014</v>
      </c>
      <c r="F70" s="262">
        <v>9.0327623418447409</v>
      </c>
      <c r="G70" s="262">
        <v>14.00736384993508</v>
      </c>
      <c r="H70" s="262">
        <v>14.23669117997291</v>
      </c>
      <c r="I70" s="262">
        <v>14.71279267759591</v>
      </c>
      <c r="J70" s="262">
        <v>13.76344780356847</v>
      </c>
      <c r="K70" s="262">
        <v>11.90341641844687</v>
      </c>
      <c r="L70" s="262">
        <v>11.821669352858111</v>
      </c>
      <c r="M70" s="262">
        <v>11.939165853243329</v>
      </c>
      <c r="N70" s="262">
        <v>12.622953612375699</v>
      </c>
      <c r="O70" s="262">
        <v>13.86152107665732</v>
      </c>
      <c r="P70" s="262">
        <v>15.45959416417309</v>
      </c>
      <c r="Q70" s="262">
        <v>16.723638131689221</v>
      </c>
      <c r="R70" s="262">
        <v>16.35077712594887</v>
      </c>
      <c r="S70" s="262">
        <v>16.615125704297299</v>
      </c>
      <c r="T70" s="262">
        <v>18.104188642861519</v>
      </c>
      <c r="U70" s="262">
        <v>17.395120246213342</v>
      </c>
      <c r="V70" s="262">
        <v>17.328302702616998</v>
      </c>
      <c r="W70" s="262">
        <v>18.96182354144117</v>
      </c>
      <c r="X70" s="262">
        <v>19.443991268902039</v>
      </c>
      <c r="Y70" s="262">
        <v>17.729783050596829</v>
      </c>
      <c r="DA70" s="72" t="s">
        <v>2001</v>
      </c>
    </row>
    <row r="71" spans="1:105" ht="12" customHeight="1" x14ac:dyDescent="0.25">
      <c r="A71" s="64" t="s">
        <v>28</v>
      </c>
      <c r="B71" s="229">
        <v>2.3698724337906358</v>
      </c>
      <c r="C71" s="229">
        <v>1.8373312389235841</v>
      </c>
      <c r="D71" s="229">
        <v>1.718434449680911</v>
      </c>
      <c r="E71" s="229">
        <v>1.7779181562316031</v>
      </c>
      <c r="F71" s="229">
        <v>0.85293277198550999</v>
      </c>
      <c r="G71" s="229">
        <v>2.0850246120961429</v>
      </c>
      <c r="H71" s="229">
        <v>1.9347720947769289</v>
      </c>
      <c r="I71" s="229">
        <v>2.1788030040918849</v>
      </c>
      <c r="J71" s="229">
        <v>1.7208453296301449</v>
      </c>
      <c r="K71" s="229">
        <v>1.956913834875718</v>
      </c>
      <c r="L71" s="229">
        <v>1.583186194531079</v>
      </c>
      <c r="M71" s="229">
        <v>1.328289730376734</v>
      </c>
      <c r="N71" s="229">
        <v>1.4493965701613001</v>
      </c>
      <c r="O71" s="229">
        <v>1.256986459649545</v>
      </c>
      <c r="P71" s="229">
        <v>1.1773162071435119</v>
      </c>
      <c r="Q71" s="229">
        <v>1.14540696568981</v>
      </c>
      <c r="R71" s="229">
        <v>1.2041266178435019</v>
      </c>
      <c r="S71" s="229">
        <v>1.0947599536658641</v>
      </c>
      <c r="T71" s="229">
        <v>1.3067661878801939</v>
      </c>
      <c r="U71" s="229">
        <v>1.266306615559891</v>
      </c>
      <c r="V71" s="229">
        <v>1.248293905799077</v>
      </c>
      <c r="W71" s="229">
        <v>1.242533209888379</v>
      </c>
      <c r="X71" s="229">
        <v>1.2484729522080289</v>
      </c>
      <c r="Y71" s="229">
        <v>1.061068045965625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3.832929032062455E-2</v>
      </c>
      <c r="C73" s="229">
        <v>3.6468106806714098E-2</v>
      </c>
      <c r="D73" s="229">
        <v>3.5675443915230351E-2</v>
      </c>
      <c r="E73" s="229">
        <v>0</v>
      </c>
      <c r="F73" s="229">
        <v>0</v>
      </c>
      <c r="G73" s="229">
        <v>0</v>
      </c>
      <c r="H73" s="229">
        <v>3.7697875120149799E-2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4.2363506652554762E-2</v>
      </c>
      <c r="R73" s="229">
        <v>0</v>
      </c>
      <c r="S73" s="229">
        <v>0</v>
      </c>
      <c r="T73" s="229">
        <v>4.9076352781265063E-2</v>
      </c>
      <c r="U73" s="229">
        <v>4.0119906133972122E-2</v>
      </c>
      <c r="V73" s="229">
        <v>7.6678811282842985E-2</v>
      </c>
      <c r="W73" s="229">
        <v>7.797049549303367E-2</v>
      </c>
      <c r="X73" s="229">
        <v>8.5783775375707194E-2</v>
      </c>
      <c r="Y73" s="229">
        <v>0.1326894586840579</v>
      </c>
      <c r="DA73" s="73" t="s">
        <v>2004</v>
      </c>
    </row>
    <row r="74" spans="1:105" ht="12" customHeight="1" x14ac:dyDescent="0.25">
      <c r="A74" s="64" t="s">
        <v>159</v>
      </c>
      <c r="B74" s="229">
        <v>0.15733791988972001</v>
      </c>
      <c r="C74" s="229">
        <v>0.12197052141540821</v>
      </c>
      <c r="D74" s="229">
        <v>2.837499086928575E-2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7.3496008422371251E-2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7.9254235273600787E-2</v>
      </c>
      <c r="DA74" s="73" t="s">
        <v>2005</v>
      </c>
    </row>
    <row r="75" spans="1:105" ht="12" customHeight="1" x14ac:dyDescent="0.25">
      <c r="A75" s="64" t="s">
        <v>32</v>
      </c>
      <c r="B75" s="229">
        <v>0.29824080077198512</v>
      </c>
      <c r="C75" s="229">
        <v>1.6313759936814729</v>
      </c>
      <c r="D75" s="229">
        <v>1.320583246992864</v>
      </c>
      <c r="E75" s="229">
        <v>0.25506573950502248</v>
      </c>
      <c r="F75" s="229">
        <v>0.38696710007572782</v>
      </c>
      <c r="G75" s="229">
        <v>0.70410813027982255</v>
      </c>
      <c r="H75" s="229">
        <v>0.5742507333603335</v>
      </c>
      <c r="I75" s="229">
        <v>0.48774326187511369</v>
      </c>
      <c r="J75" s="229">
        <v>0.51282727979333098</v>
      </c>
      <c r="K75" s="229">
        <v>0.30520954318632237</v>
      </c>
      <c r="L75" s="229">
        <v>0.35102533894363608</v>
      </c>
      <c r="M75" s="229">
        <v>0.12703343038639461</v>
      </c>
      <c r="N75" s="229">
        <v>0.1339517137665712</v>
      </c>
      <c r="O75" s="229">
        <v>0.14837535284131881</v>
      </c>
      <c r="P75" s="229">
        <v>3.1942423611869428E-2</v>
      </c>
      <c r="Q75" s="229">
        <v>3.3630852861386618E-2</v>
      </c>
      <c r="R75" s="229">
        <v>3.4338561774573201E-2</v>
      </c>
      <c r="S75" s="229">
        <v>6.9697108221955628E-2</v>
      </c>
      <c r="T75" s="229">
        <v>7.7919876316975958E-2</v>
      </c>
      <c r="U75" s="229">
        <v>0</v>
      </c>
      <c r="V75" s="229">
        <v>3.0440289815436689E-2</v>
      </c>
      <c r="W75" s="229">
        <v>3.095024742249023E-2</v>
      </c>
      <c r="X75" s="229">
        <v>0.10215824780908531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2.7877066740966052</v>
      </c>
      <c r="C77" s="229">
        <v>2.5275364926525872</v>
      </c>
      <c r="D77" s="229">
        <v>2.465793011364346</v>
      </c>
      <c r="E77" s="229">
        <v>2.2541716375018481</v>
      </c>
      <c r="F77" s="229">
        <v>1.9091034892087819</v>
      </c>
      <c r="G77" s="229">
        <v>2.9749451568351781</v>
      </c>
      <c r="H77" s="229">
        <v>2.769596780942754</v>
      </c>
      <c r="I77" s="229">
        <v>2.6917381359824448</v>
      </c>
      <c r="J77" s="229">
        <v>2.9766100968267621</v>
      </c>
      <c r="K77" s="229">
        <v>2.316787510816563</v>
      </c>
      <c r="L77" s="229">
        <v>2.6078443590566049</v>
      </c>
      <c r="M77" s="229">
        <v>2.9075980070161629</v>
      </c>
      <c r="N77" s="229">
        <v>3.0530029415139199</v>
      </c>
      <c r="O77" s="229">
        <v>3.3022922397427639</v>
      </c>
      <c r="P77" s="229">
        <v>3.6484029742327468</v>
      </c>
      <c r="Q77" s="229">
        <v>4.2593456507796992</v>
      </c>
      <c r="R77" s="229">
        <v>3.7836913264277952</v>
      </c>
      <c r="S77" s="229">
        <v>4.1867831185849136</v>
      </c>
      <c r="T77" s="229">
        <v>4.5886684013397074</v>
      </c>
      <c r="U77" s="229">
        <v>3.907589711631402</v>
      </c>
      <c r="V77" s="229">
        <v>3.703171064839156</v>
      </c>
      <c r="W77" s="229">
        <v>4.883944893952755</v>
      </c>
      <c r="X77" s="229">
        <v>4.4048001111490036</v>
      </c>
      <c r="Y77" s="229">
        <v>3.8713607043452418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3.8400622926248911</v>
      </c>
      <c r="C79" s="229">
        <v>3.591886539700119</v>
      </c>
      <c r="D79" s="229">
        <v>6.6786608358365358</v>
      </c>
      <c r="E79" s="229">
        <v>2.7896644813585652</v>
      </c>
      <c r="F79" s="229">
        <v>3.5337684585601852</v>
      </c>
      <c r="G79" s="229">
        <v>6.835527478979035</v>
      </c>
      <c r="H79" s="229">
        <v>7.4789265186377643</v>
      </c>
      <c r="I79" s="229">
        <v>8.003198314892046</v>
      </c>
      <c r="J79" s="229">
        <v>7.2328730072438487</v>
      </c>
      <c r="K79" s="229">
        <v>6.6101307938876044</v>
      </c>
      <c r="L79" s="229">
        <v>6.7545608284258174</v>
      </c>
      <c r="M79" s="229">
        <v>6.9651685658880904</v>
      </c>
      <c r="N79" s="229">
        <v>7.4164195230912746</v>
      </c>
      <c r="O79" s="229">
        <v>8.8799715809942033</v>
      </c>
      <c r="P79" s="229">
        <v>9.8480279928086283</v>
      </c>
      <c r="Q79" s="229">
        <v>10.25254021226155</v>
      </c>
      <c r="R79" s="229">
        <v>10.276833854477349</v>
      </c>
      <c r="S79" s="229">
        <v>10.030681618533009</v>
      </c>
      <c r="T79" s="229">
        <v>10.77289096993106</v>
      </c>
      <c r="U79" s="229">
        <v>11.000257505512099</v>
      </c>
      <c r="V79" s="229">
        <v>11.098657024558401</v>
      </c>
      <c r="W79" s="229">
        <v>11.56749643294201</v>
      </c>
      <c r="X79" s="229">
        <v>12.387225157773379</v>
      </c>
      <c r="Y79" s="229">
        <v>11.444953157248589</v>
      </c>
      <c r="DA79" s="73" t="s">
        <v>2010</v>
      </c>
    </row>
    <row r="80" spans="1:105" ht="12" customHeight="1" x14ac:dyDescent="0.25">
      <c r="A80" s="64" t="s">
        <v>39</v>
      </c>
      <c r="B80" s="229">
        <v>1.4202542152135389</v>
      </c>
      <c r="C80" s="229">
        <v>1.9714441531465889</v>
      </c>
      <c r="D80" s="229">
        <v>1.6204406123695041</v>
      </c>
      <c r="E80" s="229">
        <v>1.975849688305962</v>
      </c>
      <c r="F80" s="229">
        <v>2.3499905220145361</v>
      </c>
      <c r="G80" s="229">
        <v>1.407758471744899</v>
      </c>
      <c r="H80" s="229">
        <v>1.4414471771349799</v>
      </c>
      <c r="I80" s="229">
        <v>1.351309960754425</v>
      </c>
      <c r="J80" s="229">
        <v>1.320292090074386</v>
      </c>
      <c r="K80" s="229">
        <v>0.71437473568066456</v>
      </c>
      <c r="L80" s="229">
        <v>0.52505263190097118</v>
      </c>
      <c r="M80" s="229">
        <v>0.61107611957594632</v>
      </c>
      <c r="N80" s="229">
        <v>0.57018286384263261</v>
      </c>
      <c r="O80" s="229">
        <v>0.27389544342948841</v>
      </c>
      <c r="P80" s="229">
        <v>0.75390456637633652</v>
      </c>
      <c r="Q80" s="229">
        <v>0.91685493502184978</v>
      </c>
      <c r="R80" s="229">
        <v>1.051786765425647</v>
      </c>
      <c r="S80" s="229">
        <v>1.23320390529156</v>
      </c>
      <c r="T80" s="229">
        <v>1.3088668546123119</v>
      </c>
      <c r="U80" s="229">
        <v>1.1808465073759791</v>
      </c>
      <c r="V80" s="229">
        <v>1.171061606322088</v>
      </c>
      <c r="W80" s="229">
        <v>1.1589282617424941</v>
      </c>
      <c r="X80" s="229">
        <v>1.2155510245868351</v>
      </c>
      <c r="Y80" s="229">
        <v>1.140457449079707</v>
      </c>
      <c r="DA80" s="73" t="s">
        <v>2011</v>
      </c>
    </row>
    <row r="81" spans="1:105" ht="12" customHeight="1" x14ac:dyDescent="0.25">
      <c r="A81" s="61" t="s">
        <v>1926</v>
      </c>
      <c r="B81" s="263">
        <v>2.336540581591533</v>
      </c>
      <c r="C81" s="263">
        <v>2.5207632525029768</v>
      </c>
      <c r="D81" s="263">
        <v>2.9554372932490902</v>
      </c>
      <c r="E81" s="263">
        <v>1.890972088546115</v>
      </c>
      <c r="F81" s="263">
        <v>1.999065274970228</v>
      </c>
      <c r="G81" s="263">
        <v>2.9821548377814788</v>
      </c>
      <c r="H81" s="263">
        <v>3.0411465100709849</v>
      </c>
      <c r="I81" s="263">
        <v>3.1337241055817699</v>
      </c>
      <c r="J81" s="263">
        <v>2.9279943207500012</v>
      </c>
      <c r="K81" s="263">
        <v>2.5383950449742851</v>
      </c>
      <c r="L81" s="263">
        <v>2.504481418011181</v>
      </c>
      <c r="M81" s="263">
        <v>2.515883546292335</v>
      </c>
      <c r="N81" s="263">
        <v>2.673229286377834</v>
      </c>
      <c r="O81" s="263">
        <v>2.9345418074086491</v>
      </c>
      <c r="P81" s="263">
        <v>3.2948478488197699</v>
      </c>
      <c r="Q81" s="263">
        <v>3.5685899795004179</v>
      </c>
      <c r="R81" s="263">
        <v>3.526210342505856</v>
      </c>
      <c r="S81" s="263">
        <v>3.5490658541189739</v>
      </c>
      <c r="T81" s="263">
        <v>3.8739694483915992</v>
      </c>
      <c r="U81" s="263">
        <v>3.7095694532951922</v>
      </c>
      <c r="V81" s="263">
        <v>3.7008803408283382</v>
      </c>
      <c r="W81" s="263">
        <v>4.0175836076250846</v>
      </c>
      <c r="X81" s="263">
        <v>4.1958715694703823</v>
      </c>
      <c r="Y81" s="263">
        <v>3.8527886798010371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19.240968686292309</v>
      </c>
      <c r="C83" s="223">
        <v>21.300396570899601</v>
      </c>
      <c r="D83" s="223">
        <v>24.93906169663008</v>
      </c>
      <c r="E83" s="223">
        <v>16.082228811376972</v>
      </c>
      <c r="F83" s="223">
        <v>17.355634981278779</v>
      </c>
      <c r="G83" s="223">
        <v>25.38957381198157</v>
      </c>
      <c r="H83" s="223">
        <v>25.83996005061935</v>
      </c>
      <c r="I83" s="223">
        <v>27.23471975922844</v>
      </c>
      <c r="J83" s="223">
        <v>25.181004142298399</v>
      </c>
      <c r="K83" s="223">
        <v>24.436402364572661</v>
      </c>
      <c r="L83" s="223">
        <v>24.467050395111041</v>
      </c>
      <c r="M83" s="223">
        <v>24.14406307435814</v>
      </c>
      <c r="N83" s="223">
        <v>24.960799039421751</v>
      </c>
      <c r="O83" s="223">
        <v>24.533958645122478</v>
      </c>
      <c r="P83" s="223">
        <v>26.051108277415349</v>
      </c>
      <c r="Q83" s="223">
        <v>19.587241109412169</v>
      </c>
      <c r="R83" s="223">
        <v>20.18679565984257</v>
      </c>
      <c r="S83" s="223">
        <v>21.165228365531441</v>
      </c>
      <c r="T83" s="223">
        <v>24.993758389094889</v>
      </c>
      <c r="U83" s="223">
        <v>24.635325768588181</v>
      </c>
      <c r="V83" s="223">
        <v>23.830662049346088</v>
      </c>
      <c r="W83" s="223">
        <v>25.306965911012021</v>
      </c>
      <c r="X83" s="223">
        <v>20.874570463818412</v>
      </c>
      <c r="Y83" s="223">
        <v>18.798601098845062</v>
      </c>
      <c r="DA83" s="89" t="s">
        <v>2013</v>
      </c>
    </row>
    <row r="84" spans="1:105" ht="12" customHeight="1" x14ac:dyDescent="0.25">
      <c r="A84" s="55" t="s">
        <v>91</v>
      </c>
      <c r="B84" s="259">
        <v>0.53503368900818715</v>
      </c>
      <c r="C84" s="259">
        <v>0.59018881248670152</v>
      </c>
      <c r="D84" s="259">
        <v>0.69251758946425368</v>
      </c>
      <c r="E84" s="259">
        <v>0.44744995782792268</v>
      </c>
      <c r="F84" s="259">
        <v>0.47672143747531343</v>
      </c>
      <c r="G84" s="259">
        <v>0.70561827343748118</v>
      </c>
      <c r="H84" s="259">
        <v>0.71722735278665173</v>
      </c>
      <c r="I84" s="259">
        <v>0.75704993391348241</v>
      </c>
      <c r="J84" s="259">
        <v>0.70015196759950293</v>
      </c>
      <c r="K84" s="259">
        <v>0.67926440072746963</v>
      </c>
      <c r="L84" s="259">
        <v>0.68076470875700879</v>
      </c>
      <c r="M84" s="259">
        <v>0.67162326590299437</v>
      </c>
      <c r="N84" s="259">
        <v>0.6915377658681805</v>
      </c>
      <c r="O84" s="259">
        <v>0.68128316074954887</v>
      </c>
      <c r="P84" s="259">
        <v>0.72204996309283664</v>
      </c>
      <c r="Q84" s="259">
        <v>0.54230605860276826</v>
      </c>
      <c r="R84" s="259">
        <v>0.55687761224742138</v>
      </c>
      <c r="S84" s="259">
        <v>0.5838307750575098</v>
      </c>
      <c r="T84" s="259">
        <v>0.68354569039277358</v>
      </c>
      <c r="U84" s="259">
        <v>0.67533306995542519</v>
      </c>
      <c r="V84" s="259">
        <v>0.64306458555656221</v>
      </c>
      <c r="W84" s="259">
        <v>0.67958066199273426</v>
      </c>
      <c r="X84" s="259">
        <v>0.5524962114217743</v>
      </c>
      <c r="Y84" s="259">
        <v>0.49458194319875132</v>
      </c>
      <c r="DA84" s="67" t="s">
        <v>2014</v>
      </c>
    </row>
    <row r="85" spans="1:105" ht="12" customHeight="1" x14ac:dyDescent="0.25">
      <c r="A85" s="173" t="s">
        <v>92</v>
      </c>
      <c r="B85" s="224">
        <v>5.926320951017372E-2</v>
      </c>
      <c r="C85" s="224">
        <v>6.5372487683527547E-2</v>
      </c>
      <c r="D85" s="224">
        <v>7.6706973480454091E-2</v>
      </c>
      <c r="E85" s="224">
        <v>4.9561964304024993E-2</v>
      </c>
      <c r="F85" s="224">
        <v>5.2804230850327573E-2</v>
      </c>
      <c r="G85" s="224">
        <v>7.8158075710056105E-2</v>
      </c>
      <c r="H85" s="224">
        <v>7.9443959787683954E-2</v>
      </c>
      <c r="I85" s="224">
        <v>8.3854923091565059E-2</v>
      </c>
      <c r="J85" s="224">
        <v>7.7552598270451675E-2</v>
      </c>
      <c r="K85" s="224">
        <v>7.5238979002869175E-2</v>
      </c>
      <c r="L85" s="224">
        <v>7.5405161190852901E-2</v>
      </c>
      <c r="M85" s="224">
        <v>7.439260580562658E-2</v>
      </c>
      <c r="N85" s="224">
        <v>7.7168732110159358E-2</v>
      </c>
      <c r="O85" s="224">
        <v>7.5462587722464072E-2</v>
      </c>
      <c r="P85" s="224">
        <v>7.9978138047544861E-2</v>
      </c>
      <c r="Q85" s="224">
        <v>6.006873628684832E-2</v>
      </c>
      <c r="R85" s="224">
        <v>6.1682759953531112E-2</v>
      </c>
      <c r="S85" s="224">
        <v>6.4668237255973732E-2</v>
      </c>
      <c r="T85" s="224">
        <v>7.7322142090035462E-2</v>
      </c>
      <c r="U85" s="224">
        <v>7.5358005839695971E-2</v>
      </c>
      <c r="V85" s="224">
        <v>7.3389755393266684E-2</v>
      </c>
      <c r="W85" s="224">
        <v>7.9074648220831836E-2</v>
      </c>
      <c r="X85" s="224">
        <v>6.4652069922489327E-2</v>
      </c>
      <c r="Y85" s="224">
        <v>5.7381240480611342E-2</v>
      </c>
      <c r="DA85" s="177" t="s">
        <v>2015</v>
      </c>
    </row>
    <row r="86" spans="1:105" ht="12" customHeight="1" x14ac:dyDescent="0.25">
      <c r="A86" s="173" t="s">
        <v>93</v>
      </c>
      <c r="B86" s="224">
        <v>2.578611650676121</v>
      </c>
      <c r="C86" s="224">
        <v>2.8444334987541788</v>
      </c>
      <c r="D86" s="224">
        <v>3.3376102499282849</v>
      </c>
      <c r="E86" s="224">
        <v>2.1564991103428728</v>
      </c>
      <c r="F86" s="224">
        <v>2.2975739248862541</v>
      </c>
      <c r="G86" s="224">
        <v>3.4007494073667881</v>
      </c>
      <c r="H86" s="224">
        <v>3.456699729521056</v>
      </c>
      <c r="I86" s="224">
        <v>3.6486259086818391</v>
      </c>
      <c r="J86" s="224">
        <v>3.3744043748771522</v>
      </c>
      <c r="K86" s="224">
        <v>3.273736090997037</v>
      </c>
      <c r="L86" s="224">
        <v>3.280966872617058</v>
      </c>
      <c r="M86" s="224">
        <v>3.236909401972456</v>
      </c>
      <c r="N86" s="224">
        <v>3.3284091795434572</v>
      </c>
      <c r="O86" s="224">
        <v>3.283465568261362</v>
      </c>
      <c r="P86" s="224">
        <v>3.479942451199483</v>
      </c>
      <c r="Q86" s="224">
        <v>2.6136610641053442</v>
      </c>
      <c r="R86" s="224">
        <v>2.6838891240733198</v>
      </c>
      <c r="S86" s="224">
        <v>2.8137907378829139</v>
      </c>
      <c r="T86" s="224">
        <v>3.2900827642415851</v>
      </c>
      <c r="U86" s="224">
        <v>3.246850272836205</v>
      </c>
      <c r="V86" s="224">
        <v>3.0886178639907498</v>
      </c>
      <c r="W86" s="224">
        <v>3.2611284412939812</v>
      </c>
      <c r="X86" s="224">
        <v>2.6492225569685428</v>
      </c>
      <c r="Y86" s="224">
        <v>2.3698926623862251</v>
      </c>
      <c r="DA86" s="177" t="s">
        <v>2016</v>
      </c>
    </row>
    <row r="87" spans="1:105" ht="12" customHeight="1" x14ac:dyDescent="0.25">
      <c r="A87" s="173" t="s">
        <v>94</v>
      </c>
      <c r="B87" s="224">
        <v>0.80828241058076267</v>
      </c>
      <c r="C87" s="224">
        <v>0.89160597894098037</v>
      </c>
      <c r="D87" s="224">
        <v>1.046195404291973</v>
      </c>
      <c r="E87" s="224">
        <v>0.67596851928679147</v>
      </c>
      <c r="F87" s="224">
        <v>0.72018932746527753</v>
      </c>
      <c r="G87" s="224">
        <v>1.0659867793767199</v>
      </c>
      <c r="H87" s="224">
        <v>1.083524767794543</v>
      </c>
      <c r="I87" s="224">
        <v>1.143685263348404</v>
      </c>
      <c r="J87" s="224">
        <v>1.057728759460473</v>
      </c>
      <c r="K87" s="224">
        <v>1.0261736382609259</v>
      </c>
      <c r="L87" s="224">
        <v>1.028440173276651</v>
      </c>
      <c r="M87" s="224">
        <v>1.014630075673403</v>
      </c>
      <c r="N87" s="224">
        <v>1.0524932639828239</v>
      </c>
      <c r="O87" s="224">
        <v>1.02922340550092</v>
      </c>
      <c r="P87" s="224">
        <v>1.0908103484292899</v>
      </c>
      <c r="Q87" s="224">
        <v>0.81926887469938459</v>
      </c>
      <c r="R87" s="224">
        <v>0.84128231188619107</v>
      </c>
      <c r="S87" s="224">
        <v>0.88200080841544526</v>
      </c>
      <c r="T87" s="224">
        <v>1.0542740338358221</v>
      </c>
      <c r="U87" s="224">
        <v>1.027797028208743</v>
      </c>
      <c r="V87" s="224">
        <v>0.99772288397962472</v>
      </c>
      <c r="W87" s="224">
        <v>1.0720729388232519</v>
      </c>
      <c r="X87" s="224">
        <v>0.88178030447397082</v>
      </c>
      <c r="Y87" s="224">
        <v>0.78261450503825403</v>
      </c>
      <c r="DA87" s="177" t="s">
        <v>2017</v>
      </c>
    </row>
    <row r="88" spans="1:105" ht="12" customHeight="1" x14ac:dyDescent="0.25">
      <c r="A88" s="56" t="s">
        <v>95</v>
      </c>
      <c r="B88" s="260">
        <v>5.2828103077315873</v>
      </c>
      <c r="C88" s="260">
        <v>5.6574497703821631</v>
      </c>
      <c r="D88" s="260">
        <v>7.2765783767482066</v>
      </c>
      <c r="E88" s="260">
        <v>4.7303908586343377</v>
      </c>
      <c r="F88" s="260">
        <v>4.2655340529492856</v>
      </c>
      <c r="G88" s="260">
        <v>7.529832779411219</v>
      </c>
      <c r="H88" s="260">
        <v>7.5585332948403581</v>
      </c>
      <c r="I88" s="260">
        <v>8.2308805109953713</v>
      </c>
      <c r="J88" s="260">
        <v>7.497740704934162</v>
      </c>
      <c r="K88" s="260">
        <v>7.5551082393724638</v>
      </c>
      <c r="L88" s="260">
        <v>7.9562207538954466</v>
      </c>
      <c r="M88" s="260">
        <v>8.0195849499193699</v>
      </c>
      <c r="N88" s="260">
        <v>8.1077762302177128</v>
      </c>
      <c r="O88" s="260">
        <v>8.2718986296197006</v>
      </c>
      <c r="P88" s="260">
        <v>8.1212107387109729</v>
      </c>
      <c r="Q88" s="260">
        <v>6.0312713422090614</v>
      </c>
      <c r="R88" s="260">
        <v>5.9514433216445983</v>
      </c>
      <c r="S88" s="260">
        <v>6.2151753475723428</v>
      </c>
      <c r="T88" s="260">
        <v>7.3008543467234102</v>
      </c>
      <c r="U88" s="260">
        <v>7.8883376251758524</v>
      </c>
      <c r="V88" s="260">
        <v>7.8805669618545906</v>
      </c>
      <c r="W88" s="260">
        <v>8.6954823022467966</v>
      </c>
      <c r="X88" s="260">
        <v>6.9482823345182636</v>
      </c>
      <c r="Y88" s="260">
        <v>6.3978982112238514</v>
      </c>
      <c r="DA88" s="68" t="s">
        <v>2018</v>
      </c>
    </row>
    <row r="89" spans="1:105" ht="12" customHeight="1" x14ac:dyDescent="0.25">
      <c r="A89" s="37" t="s">
        <v>159</v>
      </c>
      <c r="B89" s="226">
        <v>0.1640258960238222</v>
      </c>
      <c r="C89" s="226">
        <v>0.1282059519105149</v>
      </c>
      <c r="D89" s="226">
        <v>5.090735885513778E-2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6.5413970830695389E-2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4.5111333864578031E-2</v>
      </c>
      <c r="DA89" s="69" t="s">
        <v>2019</v>
      </c>
    </row>
    <row r="90" spans="1:105" ht="12" customHeight="1" x14ac:dyDescent="0.25">
      <c r="A90" s="37" t="s">
        <v>35</v>
      </c>
      <c r="B90" s="226">
        <v>3.0414298364184091</v>
      </c>
      <c r="C90" s="226">
        <v>2.7803691075014081</v>
      </c>
      <c r="D90" s="226">
        <v>4.6297033604124653</v>
      </c>
      <c r="E90" s="226">
        <v>3.2592446364402399</v>
      </c>
      <c r="F90" s="226">
        <v>1.1584447588546509</v>
      </c>
      <c r="G90" s="226">
        <v>5.0961819417495464</v>
      </c>
      <c r="H90" s="226">
        <v>4.8762437064405244</v>
      </c>
      <c r="I90" s="226">
        <v>5.6939825733103646</v>
      </c>
      <c r="J90" s="226">
        <v>5.1498160816371481</v>
      </c>
      <c r="K90" s="226">
        <v>5.3806248569293436</v>
      </c>
      <c r="L90" s="226">
        <v>6.0952152580650241</v>
      </c>
      <c r="M90" s="226">
        <v>6.264413735425495</v>
      </c>
      <c r="N90" s="226">
        <v>6.0744606939846406</v>
      </c>
      <c r="O90" s="226">
        <v>6.3950537868292026</v>
      </c>
      <c r="P90" s="226">
        <v>5.6175441089717966</v>
      </c>
      <c r="Q90" s="226">
        <v>3.967357689353582</v>
      </c>
      <c r="R90" s="226">
        <v>3.47178404822745</v>
      </c>
      <c r="S90" s="226">
        <v>3.610661285392105</v>
      </c>
      <c r="T90" s="226">
        <v>3.9754780088640169</v>
      </c>
      <c r="U90" s="226">
        <v>4.8706230377762774</v>
      </c>
      <c r="V90" s="226">
        <v>4.6135796598031122</v>
      </c>
      <c r="W90" s="226">
        <v>5.389600517065456</v>
      </c>
      <c r="X90" s="226">
        <v>3.018463532005689</v>
      </c>
      <c r="Y90" s="226">
        <v>2.3061021405509949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4.0384765177664071E-3</v>
      </c>
      <c r="C92" s="226">
        <v>8.1215545930827041E-3</v>
      </c>
      <c r="D92" s="226">
        <v>2.1734674394038318E-2</v>
      </c>
      <c r="E92" s="226">
        <v>2.0890767826083199E-2</v>
      </c>
      <c r="F92" s="226">
        <v>2.575763645228096E-2</v>
      </c>
      <c r="G92" s="226">
        <v>5.6934508893470973E-2</v>
      </c>
      <c r="H92" s="226">
        <v>7.9875553338676866E-2</v>
      </c>
      <c r="I92" s="226">
        <v>2.0215924451228991E-2</v>
      </c>
      <c r="J92" s="226">
        <v>3.7423613385445108E-2</v>
      </c>
      <c r="K92" s="226">
        <v>7.9017417022837905E-2</v>
      </c>
      <c r="L92" s="226">
        <v>0.13593472547441099</v>
      </c>
      <c r="M92" s="226">
        <v>0.2142320680989504</v>
      </c>
      <c r="N92" s="226">
        <v>0.2830907624284319</v>
      </c>
      <c r="O92" s="226">
        <v>0.37896194242566561</v>
      </c>
      <c r="P92" s="226">
        <v>0.45729095585127011</v>
      </c>
      <c r="Q92" s="226">
        <v>0.47171521628832191</v>
      </c>
      <c r="R92" s="226">
        <v>0.56432771831517947</v>
      </c>
      <c r="S92" s="226">
        <v>0.61804160824819021</v>
      </c>
      <c r="T92" s="226">
        <v>0.79849613134556319</v>
      </c>
      <c r="U92" s="226">
        <v>1.0752897380204489</v>
      </c>
      <c r="V92" s="226">
        <v>1.327028189071886</v>
      </c>
      <c r="W92" s="226">
        <v>1.5569105008596471</v>
      </c>
      <c r="X92" s="226">
        <v>2.0935513317269958</v>
      </c>
      <c r="Y92" s="226">
        <v>2.4465353428509862</v>
      </c>
      <c r="DA92" s="69" t="s">
        <v>2022</v>
      </c>
    </row>
    <row r="93" spans="1:105" ht="12" customHeight="1" x14ac:dyDescent="0.25">
      <c r="A93" s="37" t="s">
        <v>40</v>
      </c>
      <c r="B93" s="226">
        <v>2.0733160987715888</v>
      </c>
      <c r="C93" s="226">
        <v>2.740753156377159</v>
      </c>
      <c r="D93" s="226">
        <v>2.574232983086564</v>
      </c>
      <c r="E93" s="226">
        <v>1.450255454368014</v>
      </c>
      <c r="F93" s="226">
        <v>3.0813316576423539</v>
      </c>
      <c r="G93" s="226">
        <v>2.3767163287682012</v>
      </c>
      <c r="H93" s="226">
        <v>2.6024140350611571</v>
      </c>
      <c r="I93" s="226">
        <v>2.5166820132337779</v>
      </c>
      <c r="J93" s="226">
        <v>2.3105010099115688</v>
      </c>
      <c r="K93" s="226">
        <v>2.0954659654202832</v>
      </c>
      <c r="L93" s="226">
        <v>1.725070770356012</v>
      </c>
      <c r="M93" s="226">
        <v>1.540939146394924</v>
      </c>
      <c r="N93" s="226">
        <v>1.7502247738046399</v>
      </c>
      <c r="O93" s="226">
        <v>1.497882900364832</v>
      </c>
      <c r="P93" s="226">
        <v>2.0463756738879049</v>
      </c>
      <c r="Q93" s="226">
        <v>1.526784465736462</v>
      </c>
      <c r="R93" s="226">
        <v>1.915331555101969</v>
      </c>
      <c r="S93" s="226">
        <v>1.9864724539320471</v>
      </c>
      <c r="T93" s="226">
        <v>2.5268802065138289</v>
      </c>
      <c r="U93" s="226">
        <v>1.9424248493791261</v>
      </c>
      <c r="V93" s="226">
        <v>1.939959112979593</v>
      </c>
      <c r="W93" s="226">
        <v>1.748971284321694</v>
      </c>
      <c r="X93" s="226">
        <v>1.8362674707855779</v>
      </c>
      <c r="Y93" s="226">
        <v>1.6001493939572919</v>
      </c>
      <c r="DA93" s="69" t="s">
        <v>2023</v>
      </c>
    </row>
    <row r="94" spans="1:105" ht="12" customHeight="1" x14ac:dyDescent="0.25">
      <c r="A94" s="132" t="s">
        <v>1939</v>
      </c>
      <c r="B94" s="316">
        <v>9.9769674187854775</v>
      </c>
      <c r="C94" s="316">
        <v>11.251346022652051</v>
      </c>
      <c r="D94" s="316">
        <v>12.509453102716909</v>
      </c>
      <c r="E94" s="316">
        <v>8.0223584009810178</v>
      </c>
      <c r="F94" s="316">
        <v>9.5428120076523157</v>
      </c>
      <c r="G94" s="316">
        <v>12.609228496679309</v>
      </c>
      <c r="H94" s="316">
        <v>12.94453094588906</v>
      </c>
      <c r="I94" s="316">
        <v>13.37062321919778</v>
      </c>
      <c r="J94" s="316">
        <v>12.473425737156649</v>
      </c>
      <c r="K94" s="316">
        <v>11.826881016211891</v>
      </c>
      <c r="L94" s="316">
        <v>11.44525272537402</v>
      </c>
      <c r="M94" s="316">
        <v>11.126922775084291</v>
      </c>
      <c r="N94" s="316">
        <v>11.703413867699419</v>
      </c>
      <c r="O94" s="316">
        <v>11.192625293268479</v>
      </c>
      <c r="P94" s="316">
        <v>12.557116637935231</v>
      </c>
      <c r="Q94" s="316">
        <v>9.5206650335087613</v>
      </c>
      <c r="R94" s="316">
        <v>10.09162053003751</v>
      </c>
      <c r="S94" s="316">
        <v>10.605762459347259</v>
      </c>
      <c r="T94" s="316">
        <v>12.587679411811269</v>
      </c>
      <c r="U94" s="316">
        <v>11.721649766572259</v>
      </c>
      <c r="V94" s="316">
        <v>11.14729999857129</v>
      </c>
      <c r="W94" s="316">
        <v>11.519626918434421</v>
      </c>
      <c r="X94" s="316">
        <v>9.7781369865133652</v>
      </c>
      <c r="Y94" s="316">
        <v>8.6962325365173712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1.0000000000000004</v>
      </c>
      <c r="D98" s="232">
        <f t="shared" si="4"/>
        <v>0.99999999999999989</v>
      </c>
      <c r="E98" s="232">
        <f t="shared" si="4"/>
        <v>1</v>
      </c>
      <c r="F98" s="232">
        <f t="shared" si="4"/>
        <v>1</v>
      </c>
      <c r="G98" s="232">
        <f t="shared" si="4"/>
        <v>1.0000000000000002</v>
      </c>
      <c r="H98" s="232">
        <f t="shared" si="4"/>
        <v>0.99999999999999978</v>
      </c>
      <c r="I98" s="232">
        <f t="shared" si="4"/>
        <v>1.0000000000000009</v>
      </c>
      <c r="J98" s="232">
        <f t="shared" si="4"/>
        <v>1.0000000000000002</v>
      </c>
      <c r="K98" s="232">
        <f t="shared" si="4"/>
        <v>0.99999999999999956</v>
      </c>
      <c r="L98" s="232">
        <f t="shared" si="4"/>
        <v>0.99999999999999978</v>
      </c>
      <c r="M98" s="232">
        <f t="shared" si="4"/>
        <v>1</v>
      </c>
      <c r="N98" s="232">
        <f t="shared" si="4"/>
        <v>1.0000000000000004</v>
      </c>
      <c r="O98" s="232">
        <f t="shared" si="4"/>
        <v>1.0000000000000004</v>
      </c>
      <c r="P98" s="232">
        <f t="shared" si="4"/>
        <v>1</v>
      </c>
      <c r="Q98" s="232">
        <f t="shared" si="4"/>
        <v>0.99999999999999944</v>
      </c>
      <c r="R98" s="232">
        <f t="shared" si="4"/>
        <v>1.0000000000000002</v>
      </c>
      <c r="S98" s="232">
        <f t="shared" si="4"/>
        <v>0.99999999999999978</v>
      </c>
      <c r="T98" s="232">
        <f t="shared" si="4"/>
        <v>1</v>
      </c>
      <c r="U98" s="232">
        <f t="shared" si="4"/>
        <v>1.0000000000000002</v>
      </c>
      <c r="V98" s="232">
        <f t="shared" si="4"/>
        <v>1</v>
      </c>
      <c r="W98" s="232">
        <f t="shared" si="4"/>
        <v>1</v>
      </c>
      <c r="X98" s="232">
        <f t="shared" si="4"/>
        <v>0.99999999999999944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3.7449025165102517E-3</v>
      </c>
      <c r="C99" s="266">
        <f t="shared" si="5"/>
        <v>3.7386475366880637E-3</v>
      </c>
      <c r="D99" s="266">
        <f t="shared" si="5"/>
        <v>3.7845578614408063E-3</v>
      </c>
      <c r="E99" s="266">
        <f t="shared" si="5"/>
        <v>3.7138253700145373E-3</v>
      </c>
      <c r="F99" s="266">
        <f t="shared" si="5"/>
        <v>3.7036272483261549E-3</v>
      </c>
      <c r="G99" s="266">
        <f t="shared" si="5"/>
        <v>3.7810274613190977E-3</v>
      </c>
      <c r="H99" s="266">
        <f t="shared" si="5"/>
        <v>3.7869220615818397E-3</v>
      </c>
      <c r="I99" s="266">
        <f t="shared" si="5"/>
        <v>3.8004522226836907E-3</v>
      </c>
      <c r="J99" s="266">
        <f t="shared" si="5"/>
        <v>3.7807204604211925E-3</v>
      </c>
      <c r="K99" s="266">
        <f t="shared" si="5"/>
        <v>3.8117796297757376E-3</v>
      </c>
      <c r="L99" s="266">
        <f t="shared" si="5"/>
        <v>3.806715595435647E-3</v>
      </c>
      <c r="M99" s="266">
        <f t="shared" si="5"/>
        <v>3.7922873950070293E-3</v>
      </c>
      <c r="N99" s="266">
        <f t="shared" si="5"/>
        <v>3.794952913726328E-3</v>
      </c>
      <c r="O99" s="266">
        <f t="shared" si="5"/>
        <v>3.8085249444146066E-3</v>
      </c>
      <c r="P99" s="266">
        <f t="shared" si="5"/>
        <v>3.7919885002128339E-3</v>
      </c>
      <c r="Q99" s="266">
        <f t="shared" si="5"/>
        <v>3.7765071900772371E-3</v>
      </c>
      <c r="R99" s="266">
        <f t="shared" si="5"/>
        <v>3.7827719301415765E-3</v>
      </c>
      <c r="S99" s="266">
        <f t="shared" si="5"/>
        <v>3.7679966542585432E-3</v>
      </c>
      <c r="T99" s="266">
        <f t="shared" si="5"/>
        <v>3.7663627105992341E-3</v>
      </c>
      <c r="U99" s="266">
        <f t="shared" si="5"/>
        <v>3.7856318200488945E-3</v>
      </c>
      <c r="V99" s="266">
        <f t="shared" si="5"/>
        <v>3.7892631047747464E-3</v>
      </c>
      <c r="W99" s="266">
        <f t="shared" si="5"/>
        <v>3.772348960519483E-3</v>
      </c>
      <c r="X99" s="266">
        <f t="shared" si="5"/>
        <v>3.7792603308811506E-3</v>
      </c>
      <c r="Y99" s="266">
        <f t="shared" si="5"/>
        <v>3.7768631522972097E-3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1.3625173914584121E-3</v>
      </c>
      <c r="C100" s="267">
        <f t="shared" si="6"/>
        <v>1.360241626267361E-3</v>
      </c>
      <c r="D100" s="267">
        <f t="shared" si="6"/>
        <v>1.3769452962954423E-3</v>
      </c>
      <c r="E100" s="267">
        <f t="shared" si="6"/>
        <v>1.3512105143392806E-3</v>
      </c>
      <c r="F100" s="267">
        <f t="shared" si="6"/>
        <v>1.3475001058308146E-3</v>
      </c>
      <c r="G100" s="267">
        <f t="shared" si="6"/>
        <v>1.3756608218549384E-3</v>
      </c>
      <c r="H100" s="267">
        <f t="shared" si="6"/>
        <v>1.377805469235817E-3</v>
      </c>
      <c r="I100" s="267">
        <f t="shared" si="6"/>
        <v>1.3827281821046388E-3</v>
      </c>
      <c r="J100" s="267">
        <f t="shared" si="6"/>
        <v>1.3755491249387317E-3</v>
      </c>
      <c r="K100" s="267">
        <f t="shared" si="6"/>
        <v>1.386849461388946E-3</v>
      </c>
      <c r="L100" s="267">
        <f t="shared" si="6"/>
        <v>1.3850070009166376E-3</v>
      </c>
      <c r="M100" s="267">
        <f t="shared" si="6"/>
        <v>1.3797575521193007E-3</v>
      </c>
      <c r="N100" s="267">
        <f t="shared" si="6"/>
        <v>1.3807273545631011E-3</v>
      </c>
      <c r="O100" s="267">
        <f t="shared" si="6"/>
        <v>1.3856653009498654E-3</v>
      </c>
      <c r="P100" s="267">
        <f t="shared" si="6"/>
        <v>1.3796488044673892E-3</v>
      </c>
      <c r="Q100" s="267">
        <f t="shared" si="6"/>
        <v>1.3740162000913563E-3</v>
      </c>
      <c r="R100" s="267">
        <f t="shared" si="6"/>
        <v>1.3762955163760919E-3</v>
      </c>
      <c r="S100" s="267">
        <f t="shared" si="6"/>
        <v>1.370919790234897E-3</v>
      </c>
      <c r="T100" s="267">
        <f t="shared" si="6"/>
        <v>1.370325308364499E-3</v>
      </c>
      <c r="U100" s="267">
        <f t="shared" si="6"/>
        <v>1.3773360373827669E-3</v>
      </c>
      <c r="V100" s="267">
        <f t="shared" si="6"/>
        <v>1.3786572169249567E-3</v>
      </c>
      <c r="W100" s="267">
        <f t="shared" si="6"/>
        <v>1.3725033008729821E-3</v>
      </c>
      <c r="X100" s="267">
        <f t="shared" si="6"/>
        <v>1.3750178823006877E-3</v>
      </c>
      <c r="Y100" s="267">
        <f t="shared" si="6"/>
        <v>1.3741457107296913E-3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4.282357461917391E-2</v>
      </c>
      <c r="C101" s="267">
        <f t="shared" si="7"/>
        <v>4.2752047898791737E-2</v>
      </c>
      <c r="D101" s="267">
        <f t="shared" si="7"/>
        <v>4.3277039993825414E-2</v>
      </c>
      <c r="E101" s="267">
        <f t="shared" si="7"/>
        <v>4.2468202350859054E-2</v>
      </c>
      <c r="F101" s="267">
        <f t="shared" si="7"/>
        <v>4.2351585156373363E-2</v>
      </c>
      <c r="G101" s="267">
        <f t="shared" si="7"/>
        <v>4.3236669289279425E-2</v>
      </c>
      <c r="H101" s="267">
        <f t="shared" si="7"/>
        <v>4.3304075010279879E-2</v>
      </c>
      <c r="I101" s="267">
        <f t="shared" si="7"/>
        <v>4.3458794622072187E-2</v>
      </c>
      <c r="J101" s="267">
        <f t="shared" si="7"/>
        <v>4.3233158683649076E-2</v>
      </c>
      <c r="K101" s="267">
        <f t="shared" si="7"/>
        <v>4.3588325380405551E-2</v>
      </c>
      <c r="L101" s="267">
        <f t="shared" si="7"/>
        <v>4.353041731698308E-2</v>
      </c>
      <c r="M101" s="267">
        <f t="shared" si="7"/>
        <v>4.3365428478167843E-2</v>
      </c>
      <c r="N101" s="267">
        <f t="shared" si="7"/>
        <v>4.339590912199541E-2</v>
      </c>
      <c r="O101" s="267">
        <f t="shared" si="7"/>
        <v>4.3551107519377137E-2</v>
      </c>
      <c r="P101" s="267">
        <f t="shared" si="7"/>
        <v>4.3362010567163212E-2</v>
      </c>
      <c r="Q101" s="267">
        <f t="shared" si="7"/>
        <v>4.3184979246088363E-2</v>
      </c>
      <c r="R101" s="267">
        <f t="shared" si="7"/>
        <v>4.3256617576440663E-2</v>
      </c>
      <c r="S101" s="267">
        <f t="shared" si="7"/>
        <v>4.3087659872867237E-2</v>
      </c>
      <c r="T101" s="267">
        <f t="shared" si="7"/>
        <v>4.3068975459078229E-2</v>
      </c>
      <c r="U101" s="267">
        <f t="shared" si="7"/>
        <v>4.3289320886689402E-2</v>
      </c>
      <c r="V101" s="267">
        <f t="shared" si="7"/>
        <v>4.3330845223233647E-2</v>
      </c>
      <c r="W101" s="267">
        <f t="shared" si="7"/>
        <v>4.3137429208947191E-2</v>
      </c>
      <c r="X101" s="267">
        <f t="shared" si="7"/>
        <v>4.3216461862827717E-2</v>
      </c>
      <c r="Y101" s="267">
        <f t="shared" si="7"/>
        <v>4.3189049732468565E-2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1.5031665257430674E-2</v>
      </c>
      <c r="C102" s="267">
        <f t="shared" si="8"/>
        <v>1.5006558392174612E-2</v>
      </c>
      <c r="D102" s="267">
        <f t="shared" si="8"/>
        <v>1.5190837857528026E-2</v>
      </c>
      <c r="E102" s="267">
        <f t="shared" si="8"/>
        <v>1.4906924690427868E-2</v>
      </c>
      <c r="F102" s="267">
        <f t="shared" si="8"/>
        <v>1.4865990446933279E-2</v>
      </c>
      <c r="G102" s="267">
        <f t="shared" si="8"/>
        <v>1.5176667183493019E-2</v>
      </c>
      <c r="H102" s="267">
        <f t="shared" si="8"/>
        <v>1.5200327521134729E-2</v>
      </c>
      <c r="I102" s="267">
        <f t="shared" si="8"/>
        <v>1.5254636238562077E-2</v>
      </c>
      <c r="J102" s="267">
        <f t="shared" si="8"/>
        <v>1.5175434912503135E-2</v>
      </c>
      <c r="K102" s="267">
        <f t="shared" si="8"/>
        <v>1.5300103321053983E-2</v>
      </c>
      <c r="L102" s="267">
        <f t="shared" si="8"/>
        <v>1.527977679220128E-2</v>
      </c>
      <c r="M102" s="267">
        <f t="shared" si="8"/>
        <v>1.5221863434469293E-2</v>
      </c>
      <c r="N102" s="267">
        <f t="shared" si="8"/>
        <v>1.5232562560801485E-2</v>
      </c>
      <c r="O102" s="267">
        <f t="shared" si="8"/>
        <v>1.5287039338573498E-2</v>
      </c>
      <c r="P102" s="267">
        <f t="shared" si="8"/>
        <v>1.5220663700571348E-2</v>
      </c>
      <c r="Q102" s="267">
        <f t="shared" si="8"/>
        <v>1.5158523265492255E-2</v>
      </c>
      <c r="R102" s="267">
        <f t="shared" si="8"/>
        <v>1.5183669307387012E-2</v>
      </c>
      <c r="S102" s="267">
        <f t="shared" si="8"/>
        <v>1.5124362823391557E-2</v>
      </c>
      <c r="T102" s="267">
        <f t="shared" si="8"/>
        <v>1.5117804336480897E-2</v>
      </c>
      <c r="U102" s="267">
        <f t="shared" si="8"/>
        <v>1.5195148620285114E-2</v>
      </c>
      <c r="V102" s="267">
        <f t="shared" si="8"/>
        <v>1.5209724235060873E-2</v>
      </c>
      <c r="W102" s="267">
        <f t="shared" si="8"/>
        <v>1.5141832546708476E-2</v>
      </c>
      <c r="X102" s="267">
        <f t="shared" si="8"/>
        <v>1.5169574098134369E-2</v>
      </c>
      <c r="Y102" s="267">
        <f t="shared" si="8"/>
        <v>1.515995206234646E-2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1.2401942509794752E-2</v>
      </c>
      <c r="C103" s="268">
        <f t="shared" si="9"/>
        <v>1.2375398829448792E-2</v>
      </c>
      <c r="D103" s="268">
        <f t="shared" si="9"/>
        <v>1.1610862296889802E-2</v>
      </c>
      <c r="E103" s="268">
        <f t="shared" si="9"/>
        <v>1.2043646973446486E-2</v>
      </c>
      <c r="F103" s="268">
        <f t="shared" si="9"/>
        <v>1.3952509785602977E-2</v>
      </c>
      <c r="G103" s="268">
        <f t="shared" si="9"/>
        <v>1.1931564361145366E-2</v>
      </c>
      <c r="H103" s="268">
        <f t="shared" si="9"/>
        <v>1.1836922423524363E-2</v>
      </c>
      <c r="I103" s="268">
        <f t="shared" si="9"/>
        <v>1.1590654097852338E-2</v>
      </c>
      <c r="J103" s="268">
        <f t="shared" si="9"/>
        <v>1.193732024349067E-2</v>
      </c>
      <c r="K103" s="268">
        <f t="shared" si="9"/>
        <v>1.1731027370637697E-2</v>
      </c>
      <c r="L103" s="268">
        <f t="shared" si="9"/>
        <v>1.2034905241143225E-2</v>
      </c>
      <c r="M103" s="268">
        <f t="shared" si="9"/>
        <v>1.2319352074046717E-2</v>
      </c>
      <c r="N103" s="268">
        <f t="shared" si="9"/>
        <v>1.2371535561122164E-2</v>
      </c>
      <c r="O103" s="268">
        <f t="shared" si="9"/>
        <v>1.2555893613296239E-2</v>
      </c>
      <c r="P103" s="268">
        <f t="shared" si="9"/>
        <v>1.2577902496289518E-2</v>
      </c>
      <c r="Q103" s="268">
        <f t="shared" si="9"/>
        <v>1.3069564821330882E-2</v>
      </c>
      <c r="R103" s="268">
        <f t="shared" si="9"/>
        <v>1.3119963772525322E-2</v>
      </c>
      <c r="S103" s="268">
        <f t="shared" si="9"/>
        <v>1.3252823709786593E-2</v>
      </c>
      <c r="T103" s="268">
        <f t="shared" si="9"/>
        <v>1.3421508716520196E-2</v>
      </c>
      <c r="U103" s="268">
        <f t="shared" si="9"/>
        <v>1.3213438735090318E-2</v>
      </c>
      <c r="V103" s="268">
        <f t="shared" si="9"/>
        <v>1.3445695875249714E-2</v>
      </c>
      <c r="W103" s="268">
        <f t="shared" si="9"/>
        <v>1.3898256852744087E-2</v>
      </c>
      <c r="X103" s="268">
        <f t="shared" si="9"/>
        <v>1.5259023988925905E-2</v>
      </c>
      <c r="Y103" s="268">
        <f t="shared" si="9"/>
        <v>1.6405177909068227E-2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1.9183686129252437E-2</v>
      </c>
      <c r="C104" s="269">
        <f t="shared" si="10"/>
        <v>2.0158201748851544E-2</v>
      </c>
      <c r="D104" s="269">
        <f t="shared" si="10"/>
        <v>1.6348744065911951E-2</v>
      </c>
      <c r="E104" s="269">
        <f t="shared" si="10"/>
        <v>1.6729072349729136E-2</v>
      </c>
      <c r="F104" s="269">
        <f t="shared" si="10"/>
        <v>2.5566077417818595E-2</v>
      </c>
      <c r="G104" s="269">
        <f t="shared" si="10"/>
        <v>1.6364750200526714E-2</v>
      </c>
      <c r="H104" s="269">
        <f t="shared" si="10"/>
        <v>1.6603375805064106E-2</v>
      </c>
      <c r="I104" s="269">
        <f t="shared" si="10"/>
        <v>1.5421339842949307E-2</v>
      </c>
      <c r="J104" s="269">
        <f t="shared" si="10"/>
        <v>1.6265633499551881E-2</v>
      </c>
      <c r="K104" s="269">
        <f t="shared" si="10"/>
        <v>1.5040919744919244E-2</v>
      </c>
      <c r="L104" s="269">
        <f t="shared" si="10"/>
        <v>1.4179798074468515E-2</v>
      </c>
      <c r="M104" s="269">
        <f t="shared" si="10"/>
        <v>1.3999736378189789E-2</v>
      </c>
      <c r="N104" s="269">
        <f t="shared" si="10"/>
        <v>1.4723814089785719E-2</v>
      </c>
      <c r="O104" s="269">
        <f t="shared" si="10"/>
        <v>1.3914999571510864E-2</v>
      </c>
      <c r="P104" s="269">
        <f t="shared" si="10"/>
        <v>1.5928914485214475E-2</v>
      </c>
      <c r="Q104" s="269">
        <f t="shared" si="10"/>
        <v>1.6897729520605087E-2</v>
      </c>
      <c r="R104" s="269">
        <f t="shared" si="10"/>
        <v>1.8221329198242733E-2</v>
      </c>
      <c r="S104" s="269">
        <f t="shared" si="10"/>
        <v>1.8522761722341793E-2</v>
      </c>
      <c r="T104" s="269">
        <f t="shared" si="10"/>
        <v>1.9341091337367368E-2</v>
      </c>
      <c r="U104" s="269">
        <f t="shared" si="10"/>
        <v>1.6177466095378745E-2</v>
      </c>
      <c r="V104" s="269">
        <f t="shared" si="10"/>
        <v>1.6203873996452931E-2</v>
      </c>
      <c r="W104" s="269">
        <f t="shared" si="10"/>
        <v>1.5843883871742417E-2</v>
      </c>
      <c r="X104" s="269">
        <f t="shared" si="10"/>
        <v>1.8525112734385979E-2</v>
      </c>
      <c r="Y104" s="269">
        <f t="shared" si="10"/>
        <v>1.9064874857418857E-2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0.86307370092159619</v>
      </c>
      <c r="C105" s="269">
        <f t="shared" si="11"/>
        <v>0.86007812491215785</v>
      </c>
      <c r="D105" s="269">
        <f t="shared" si="11"/>
        <v>0.87229557341848318</v>
      </c>
      <c r="E105" s="269">
        <f t="shared" si="11"/>
        <v>0.87183150862033854</v>
      </c>
      <c r="F105" s="269">
        <f t="shared" si="11"/>
        <v>0.84173558162123585</v>
      </c>
      <c r="G105" s="269">
        <f t="shared" si="11"/>
        <v>0.87198286288011284</v>
      </c>
      <c r="H105" s="269">
        <f t="shared" si="11"/>
        <v>0.87121263442269148</v>
      </c>
      <c r="I105" s="269">
        <f t="shared" si="11"/>
        <v>0.87502465184498468</v>
      </c>
      <c r="J105" s="269">
        <f t="shared" si="11"/>
        <v>0.87230034051366989</v>
      </c>
      <c r="K105" s="269">
        <f t="shared" si="11"/>
        <v>0.87591462488781568</v>
      </c>
      <c r="L105" s="269">
        <f t="shared" si="11"/>
        <v>0.87845928356517</v>
      </c>
      <c r="M105" s="269">
        <f t="shared" si="11"/>
        <v>0.87899524627531722</v>
      </c>
      <c r="N105" s="269">
        <f t="shared" si="11"/>
        <v>0.87657463521551093</v>
      </c>
      <c r="O105" s="269">
        <f t="shared" si="11"/>
        <v>0.87875763041770472</v>
      </c>
      <c r="P105" s="269">
        <f t="shared" si="11"/>
        <v>0.8725508630922425</v>
      </c>
      <c r="Q105" s="269">
        <f t="shared" si="11"/>
        <v>0.86921049596300703</v>
      </c>
      <c r="R105" s="269">
        <f t="shared" si="11"/>
        <v>0.8648072511108621</v>
      </c>
      <c r="S105" s="269">
        <f t="shared" si="11"/>
        <v>0.86395548978365777</v>
      </c>
      <c r="T105" s="269">
        <f t="shared" si="11"/>
        <v>0.86118820313207944</v>
      </c>
      <c r="U105" s="269">
        <f t="shared" si="11"/>
        <v>0.87122458277490089</v>
      </c>
      <c r="V105" s="269">
        <f t="shared" si="11"/>
        <v>0.87084652854663935</v>
      </c>
      <c r="W105" s="269">
        <f t="shared" si="11"/>
        <v>0.87183357506145542</v>
      </c>
      <c r="X105" s="269">
        <f t="shared" si="11"/>
        <v>0.86175236992053172</v>
      </c>
      <c r="Y105" s="269">
        <f t="shared" si="11"/>
        <v>0.85891438774963846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0.6832266434598554</v>
      </c>
      <c r="C106" s="318">
        <f t="shared" si="12"/>
        <v>0.67109498351667551</v>
      </c>
      <c r="D106" s="318">
        <f t="shared" si="12"/>
        <v>0.71902609780055937</v>
      </c>
      <c r="E106" s="318">
        <f t="shared" si="12"/>
        <v>0.71499645534162859</v>
      </c>
      <c r="F106" s="318">
        <f t="shared" si="12"/>
        <v>0.60205360582918754</v>
      </c>
      <c r="G106" s="318">
        <f t="shared" si="12"/>
        <v>0.71856332975017545</v>
      </c>
      <c r="H106" s="318">
        <f t="shared" si="12"/>
        <v>0.71555598625021621</v>
      </c>
      <c r="I106" s="318">
        <f t="shared" si="12"/>
        <v>0.73044959081733551</v>
      </c>
      <c r="J106" s="318">
        <f t="shared" si="12"/>
        <v>0.71981002645537162</v>
      </c>
      <c r="K106" s="318">
        <f t="shared" si="12"/>
        <v>0.73490600227919833</v>
      </c>
      <c r="L106" s="318">
        <f t="shared" si="12"/>
        <v>0.74552367661702812</v>
      </c>
      <c r="M106" s="318">
        <f t="shared" si="12"/>
        <v>0.74774771772978854</v>
      </c>
      <c r="N106" s="318">
        <f t="shared" si="12"/>
        <v>0.73853887812377039</v>
      </c>
      <c r="O106" s="318">
        <f t="shared" si="12"/>
        <v>0.74830450943479088</v>
      </c>
      <c r="P106" s="318">
        <f t="shared" si="12"/>
        <v>0.72321728979335742</v>
      </c>
      <c r="Q106" s="318">
        <f t="shared" si="12"/>
        <v>0.71079428170733505</v>
      </c>
      <c r="R106" s="318">
        <f t="shared" si="12"/>
        <v>0.69398228987733723</v>
      </c>
      <c r="S106" s="318">
        <f t="shared" si="12"/>
        <v>0.69030459863670413</v>
      </c>
      <c r="T106" s="318">
        <f t="shared" si="12"/>
        <v>0.67986547184426116</v>
      </c>
      <c r="U106" s="318">
        <f t="shared" si="12"/>
        <v>0.71956083813072569</v>
      </c>
      <c r="V106" s="318">
        <f t="shared" si="12"/>
        <v>0.71893520982989378</v>
      </c>
      <c r="W106" s="318">
        <f t="shared" si="12"/>
        <v>0.72329716376387088</v>
      </c>
      <c r="X106" s="318">
        <f t="shared" si="12"/>
        <v>0.68807943803566385</v>
      </c>
      <c r="Y106" s="318">
        <f t="shared" si="12"/>
        <v>0.68018118596133736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0.17984705746174082</v>
      </c>
      <c r="C107" s="318">
        <f t="shared" si="13"/>
        <v>0.18898314139548233</v>
      </c>
      <c r="D107" s="318">
        <f t="shared" si="13"/>
        <v>0.15326947561792381</v>
      </c>
      <c r="E107" s="318">
        <f t="shared" si="13"/>
        <v>0.15683505327871008</v>
      </c>
      <c r="F107" s="318">
        <f t="shared" si="13"/>
        <v>0.2396819757920482</v>
      </c>
      <c r="G107" s="318">
        <f t="shared" si="13"/>
        <v>0.15341953312993736</v>
      </c>
      <c r="H107" s="318">
        <f t="shared" si="13"/>
        <v>0.15565664817247526</v>
      </c>
      <c r="I107" s="318">
        <f t="shared" si="13"/>
        <v>0.14457506102764925</v>
      </c>
      <c r="J107" s="318">
        <f t="shared" si="13"/>
        <v>0.15249031405829822</v>
      </c>
      <c r="K107" s="318">
        <f t="shared" si="13"/>
        <v>0.1410086226086173</v>
      </c>
      <c r="L107" s="318">
        <f t="shared" si="13"/>
        <v>0.1329356069481418</v>
      </c>
      <c r="M107" s="318">
        <f t="shared" si="13"/>
        <v>0.13124752854552871</v>
      </c>
      <c r="N107" s="318">
        <f t="shared" si="13"/>
        <v>0.1380357570917406</v>
      </c>
      <c r="O107" s="318">
        <f t="shared" si="13"/>
        <v>0.13045312098291373</v>
      </c>
      <c r="P107" s="318">
        <f t="shared" si="13"/>
        <v>0.14933357329888508</v>
      </c>
      <c r="Q107" s="318">
        <f t="shared" si="13"/>
        <v>0.15841621425567198</v>
      </c>
      <c r="R107" s="318">
        <f t="shared" si="13"/>
        <v>0.17082496123352486</v>
      </c>
      <c r="S107" s="318">
        <f t="shared" si="13"/>
        <v>0.17365089114695365</v>
      </c>
      <c r="T107" s="318">
        <f t="shared" si="13"/>
        <v>0.18132273128781837</v>
      </c>
      <c r="U107" s="318">
        <f t="shared" si="13"/>
        <v>0.15166374464417517</v>
      </c>
      <c r="V107" s="318">
        <f t="shared" si="13"/>
        <v>0.15191131871674565</v>
      </c>
      <c r="W107" s="318">
        <f t="shared" si="13"/>
        <v>0.14853641129758455</v>
      </c>
      <c r="X107" s="318">
        <f t="shared" si="13"/>
        <v>0.17367293188486779</v>
      </c>
      <c r="Y107" s="318">
        <f t="shared" si="13"/>
        <v>0.1787332017883011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4.2378010654783672E-2</v>
      </c>
      <c r="C108" s="319">
        <f t="shared" si="14"/>
        <v>4.4530779055620369E-2</v>
      </c>
      <c r="D108" s="319">
        <f t="shared" si="14"/>
        <v>3.6115439209625254E-2</v>
      </c>
      <c r="E108" s="319">
        <f t="shared" si="14"/>
        <v>3.6955609130845134E-2</v>
      </c>
      <c r="F108" s="319">
        <f t="shared" si="14"/>
        <v>5.6477128217879195E-2</v>
      </c>
      <c r="G108" s="319">
        <f t="shared" si="14"/>
        <v>3.6150797802268854E-2</v>
      </c>
      <c r="H108" s="319">
        <f t="shared" si="14"/>
        <v>3.6677937286487654E-2</v>
      </c>
      <c r="I108" s="319">
        <f t="shared" si="14"/>
        <v>3.406674294879182E-2</v>
      </c>
      <c r="J108" s="319">
        <f t="shared" si="14"/>
        <v>3.5931842561775541E-2</v>
      </c>
      <c r="K108" s="319">
        <f t="shared" si="14"/>
        <v>3.3226370204002736E-2</v>
      </c>
      <c r="L108" s="319">
        <f t="shared" si="14"/>
        <v>3.1324096413681515E-2</v>
      </c>
      <c r="M108" s="319">
        <f t="shared" si="14"/>
        <v>3.0926328412682853E-2</v>
      </c>
      <c r="N108" s="319">
        <f t="shared" si="14"/>
        <v>3.252586318249507E-2</v>
      </c>
      <c r="O108" s="319">
        <f t="shared" si="14"/>
        <v>3.0739139294173622E-2</v>
      </c>
      <c r="P108" s="319">
        <f t="shared" si="14"/>
        <v>3.5188008353838833E-2</v>
      </c>
      <c r="Q108" s="319">
        <f t="shared" si="14"/>
        <v>3.732818379330731E-2</v>
      </c>
      <c r="R108" s="319">
        <f t="shared" si="14"/>
        <v>4.0252101588024815E-2</v>
      </c>
      <c r="S108" s="319">
        <f t="shared" si="14"/>
        <v>4.0917985643461351E-2</v>
      </c>
      <c r="T108" s="319">
        <f t="shared" si="14"/>
        <v>4.2725728999510007E-2</v>
      </c>
      <c r="U108" s="319">
        <f t="shared" si="14"/>
        <v>3.5737075030224039E-2</v>
      </c>
      <c r="V108" s="319">
        <f t="shared" si="14"/>
        <v>3.5795411801663693E-2</v>
      </c>
      <c r="W108" s="319">
        <f t="shared" si="14"/>
        <v>3.5000170197009982E-2</v>
      </c>
      <c r="X108" s="319">
        <f t="shared" si="14"/>
        <v>4.0923179182012097E-2</v>
      </c>
      <c r="Y108" s="319">
        <f t="shared" si="14"/>
        <v>4.2115548826032523E-2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1.0000000000000002</v>
      </c>
      <c r="D110" s="232">
        <f t="shared" si="15"/>
        <v>1.0000000000000002</v>
      </c>
      <c r="E110" s="232">
        <f t="shared" si="15"/>
        <v>1.0000000000000002</v>
      </c>
      <c r="F110" s="232">
        <f t="shared" si="15"/>
        <v>1.0000000000000002</v>
      </c>
      <c r="G110" s="232">
        <f t="shared" si="15"/>
        <v>1</v>
      </c>
      <c r="H110" s="232">
        <f t="shared" si="15"/>
        <v>1</v>
      </c>
      <c r="I110" s="232">
        <f t="shared" si="15"/>
        <v>0.99999999999999978</v>
      </c>
      <c r="J110" s="232">
        <f t="shared" si="15"/>
        <v>1.0000000000000004</v>
      </c>
      <c r="K110" s="232">
        <f t="shared" si="15"/>
        <v>1.0000000000000002</v>
      </c>
      <c r="L110" s="232">
        <f t="shared" si="15"/>
        <v>1</v>
      </c>
      <c r="M110" s="232">
        <f t="shared" si="15"/>
        <v>0.99999999999999978</v>
      </c>
      <c r="N110" s="232">
        <f t="shared" si="15"/>
        <v>0.99999999999999978</v>
      </c>
      <c r="O110" s="232">
        <f t="shared" si="15"/>
        <v>0.99999999999999944</v>
      </c>
      <c r="P110" s="232">
        <f t="shared" si="15"/>
        <v>1</v>
      </c>
      <c r="Q110" s="232">
        <f t="shared" si="15"/>
        <v>0.99999999999999944</v>
      </c>
      <c r="R110" s="232">
        <f t="shared" si="15"/>
        <v>0.99999999999999978</v>
      </c>
      <c r="S110" s="232">
        <f t="shared" si="15"/>
        <v>0.99999999999999956</v>
      </c>
      <c r="T110" s="232">
        <f t="shared" si="15"/>
        <v>1.0000000000000002</v>
      </c>
      <c r="U110" s="232">
        <f t="shared" si="15"/>
        <v>1</v>
      </c>
      <c r="V110" s="232">
        <f t="shared" si="15"/>
        <v>0.99999999999999956</v>
      </c>
      <c r="W110" s="232">
        <f t="shared" si="15"/>
        <v>1</v>
      </c>
      <c r="X110" s="232">
        <f t="shared" si="15"/>
        <v>0.99999999999999989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3.5505567240911688E-3</v>
      </c>
      <c r="C111" s="299">
        <f t="shared" si="16"/>
        <v>3.5474122477582829E-3</v>
      </c>
      <c r="D111" s="299">
        <f t="shared" si="16"/>
        <v>3.5878679663424325E-3</v>
      </c>
      <c r="E111" s="299">
        <f t="shared" si="16"/>
        <v>3.5133096043733531E-3</v>
      </c>
      <c r="F111" s="299">
        <f t="shared" si="16"/>
        <v>3.5218694149591139E-3</v>
      </c>
      <c r="G111" s="299">
        <f t="shared" si="16"/>
        <v>3.5832633106532372E-3</v>
      </c>
      <c r="H111" s="299">
        <f t="shared" si="16"/>
        <v>3.5906569553036585E-3</v>
      </c>
      <c r="I111" s="299">
        <f t="shared" si="16"/>
        <v>3.6018323967912961E-3</v>
      </c>
      <c r="J111" s="299">
        <f t="shared" si="16"/>
        <v>3.5824119933323796E-3</v>
      </c>
      <c r="K111" s="299">
        <f t="shared" si="16"/>
        <v>3.6118631115547297E-3</v>
      </c>
      <c r="L111" s="299">
        <f t="shared" si="16"/>
        <v>3.603000862508803E-3</v>
      </c>
      <c r="M111" s="299">
        <f t="shared" si="16"/>
        <v>3.587069419036196E-3</v>
      </c>
      <c r="N111" s="299">
        <f t="shared" si="16"/>
        <v>3.5918293263336861E-3</v>
      </c>
      <c r="O111" s="299">
        <f t="shared" si="16"/>
        <v>3.6033247662238376E-3</v>
      </c>
      <c r="P111" s="299">
        <f t="shared" si="16"/>
        <v>3.5923557415477865E-3</v>
      </c>
      <c r="Q111" s="299">
        <f t="shared" si="16"/>
        <v>3.5781376847836368E-3</v>
      </c>
      <c r="R111" s="299">
        <f t="shared" si="16"/>
        <v>3.589740568535118E-3</v>
      </c>
      <c r="S111" s="299">
        <f t="shared" si="16"/>
        <v>3.5498316309052146E-3</v>
      </c>
      <c r="T111" s="299">
        <f t="shared" si="16"/>
        <v>3.5415898971334894E-3</v>
      </c>
      <c r="U111" s="299">
        <f t="shared" si="16"/>
        <v>3.5879566907798602E-3</v>
      </c>
      <c r="V111" s="299">
        <f t="shared" si="16"/>
        <v>3.5918230268820023E-3</v>
      </c>
      <c r="W111" s="299">
        <f t="shared" si="16"/>
        <v>3.5688556927539776E-3</v>
      </c>
      <c r="X111" s="299">
        <f t="shared" si="16"/>
        <v>3.5773892722926071E-3</v>
      </c>
      <c r="Y111" s="299">
        <f t="shared" si="16"/>
        <v>3.5883158157910613E-3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1.3095436280845239E-3</v>
      </c>
      <c r="C112" s="233">
        <f t="shared" si="17"/>
        <v>1.3083838581483187E-3</v>
      </c>
      <c r="D112" s="233">
        <f t="shared" si="17"/>
        <v>1.3233050473049324E-3</v>
      </c>
      <c r="E112" s="233">
        <f t="shared" si="17"/>
        <v>1.2958058590298825E-3</v>
      </c>
      <c r="F112" s="233">
        <f t="shared" si="17"/>
        <v>1.298962954178972E-3</v>
      </c>
      <c r="G112" s="233">
        <f t="shared" si="17"/>
        <v>1.3216067227924996E-3</v>
      </c>
      <c r="H112" s="233">
        <f t="shared" si="17"/>
        <v>1.324333703655693E-3</v>
      </c>
      <c r="I112" s="233">
        <f t="shared" si="17"/>
        <v>1.3284555159032963E-3</v>
      </c>
      <c r="J112" s="233">
        <f t="shared" si="17"/>
        <v>1.3212927333931914E-3</v>
      </c>
      <c r="K112" s="233">
        <f t="shared" si="17"/>
        <v>1.3321551212396811E-3</v>
      </c>
      <c r="L112" s="233">
        <f t="shared" si="17"/>
        <v>1.328886478412531E-3</v>
      </c>
      <c r="M112" s="233">
        <f t="shared" si="17"/>
        <v>1.3230105209481192E-3</v>
      </c>
      <c r="N112" s="233">
        <f t="shared" si="17"/>
        <v>1.3247661065523173E-3</v>
      </c>
      <c r="O112" s="233">
        <f t="shared" si="17"/>
        <v>1.3290059430709198E-3</v>
      </c>
      <c r="P112" s="233">
        <f t="shared" si="17"/>
        <v>1.3249602630587246E-3</v>
      </c>
      <c r="Q112" s="233">
        <f t="shared" si="17"/>
        <v>1.3197162500528485E-3</v>
      </c>
      <c r="R112" s="233">
        <f t="shared" si="17"/>
        <v>1.3239957148424295E-3</v>
      </c>
      <c r="S112" s="233">
        <f t="shared" si="17"/>
        <v>1.337801273045708E-3</v>
      </c>
      <c r="T112" s="233">
        <f t="shared" si="17"/>
        <v>1.3224370359836311E-3</v>
      </c>
      <c r="U112" s="233">
        <f t="shared" si="17"/>
        <v>1.3233377713340686E-3</v>
      </c>
      <c r="V112" s="233">
        <f t="shared" si="17"/>
        <v>1.3247637831401162E-3</v>
      </c>
      <c r="W112" s="233">
        <f t="shared" si="17"/>
        <v>1.3179655472569513E-3</v>
      </c>
      <c r="X112" s="233">
        <f t="shared" si="17"/>
        <v>1.3250449164096743E-3</v>
      </c>
      <c r="Y112" s="233">
        <f t="shared" si="17"/>
        <v>1.3234702265816959E-3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2.5545289323422794E-2</v>
      </c>
      <c r="C113" s="233">
        <f t="shared" si="18"/>
        <v>2.5522665671996764E-2</v>
      </c>
      <c r="D113" s="233">
        <f t="shared" si="18"/>
        <v>2.5813733556930649E-2</v>
      </c>
      <c r="E113" s="233">
        <f t="shared" si="18"/>
        <v>2.5277306434091724E-2</v>
      </c>
      <c r="F113" s="233">
        <f t="shared" si="18"/>
        <v>2.533889194164984E-2</v>
      </c>
      <c r="G113" s="233">
        <f t="shared" si="18"/>
        <v>2.5780604312432998E-2</v>
      </c>
      <c r="H113" s="233">
        <f t="shared" si="18"/>
        <v>2.5833799573465741E-2</v>
      </c>
      <c r="I113" s="233">
        <f t="shared" si="18"/>
        <v>2.5914203833502392E-2</v>
      </c>
      <c r="J113" s="233">
        <f t="shared" si="18"/>
        <v>2.5774479316000815E-2</v>
      </c>
      <c r="K113" s="233">
        <f t="shared" si="18"/>
        <v>2.5986372096302984E-2</v>
      </c>
      <c r="L113" s="233">
        <f t="shared" si="18"/>
        <v>2.5922610626334532E-2</v>
      </c>
      <c r="M113" s="233">
        <f t="shared" si="18"/>
        <v>2.5807988226391975E-2</v>
      </c>
      <c r="N113" s="233">
        <f t="shared" si="18"/>
        <v>2.5842234463958624E-2</v>
      </c>
      <c r="O113" s="233">
        <f t="shared" si="18"/>
        <v>2.5924941025411756E-2</v>
      </c>
      <c r="P113" s="233">
        <f t="shared" si="18"/>
        <v>2.5846021878156846E-2</v>
      </c>
      <c r="Q113" s="233">
        <f t="shared" si="18"/>
        <v>2.5743726829272642E-2</v>
      </c>
      <c r="R113" s="233">
        <f t="shared" si="18"/>
        <v>2.5827206420066539E-2</v>
      </c>
      <c r="S113" s="233">
        <f t="shared" si="18"/>
        <v>2.5468538564484517E-2</v>
      </c>
      <c r="T113" s="233">
        <f t="shared" si="18"/>
        <v>2.5348555592959114E-2</v>
      </c>
      <c r="U113" s="233">
        <f t="shared" si="18"/>
        <v>2.5814371905111034E-2</v>
      </c>
      <c r="V113" s="233">
        <f t="shared" si="18"/>
        <v>2.5842189141118195E-2</v>
      </c>
      <c r="W113" s="233">
        <f t="shared" si="18"/>
        <v>2.5609099204054062E-2</v>
      </c>
      <c r="X113" s="233">
        <f t="shared" si="18"/>
        <v>2.5611466839152778E-2</v>
      </c>
      <c r="Y113" s="233">
        <f t="shared" si="18"/>
        <v>2.5816955711828491E-2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1.42621084681965E-2</v>
      </c>
      <c r="C114" s="233">
        <f t="shared" si="19"/>
        <v>1.4249477530002781E-2</v>
      </c>
      <c r="D114" s="233">
        <f t="shared" si="19"/>
        <v>1.4411982706357521E-2</v>
      </c>
      <c r="E114" s="233">
        <f t="shared" si="19"/>
        <v>1.4112491801621651E-2</v>
      </c>
      <c r="F114" s="233">
        <f t="shared" si="19"/>
        <v>1.4146875408624185E-2</v>
      </c>
      <c r="G114" s="233">
        <f t="shared" si="19"/>
        <v>1.4393486424224529E-2</v>
      </c>
      <c r="H114" s="233">
        <f t="shared" si="19"/>
        <v>1.4423185699626641E-2</v>
      </c>
      <c r="I114" s="233">
        <f t="shared" si="19"/>
        <v>1.4468075943907269E-2</v>
      </c>
      <c r="J114" s="233">
        <f t="shared" si="19"/>
        <v>1.4390066797130964E-2</v>
      </c>
      <c r="K114" s="233">
        <f t="shared" si="19"/>
        <v>1.4508367975012959E-2</v>
      </c>
      <c r="L114" s="233">
        <f t="shared" si="19"/>
        <v>1.4472769513423104E-2</v>
      </c>
      <c r="M114" s="233">
        <f t="shared" si="19"/>
        <v>1.4408775049310041E-2</v>
      </c>
      <c r="N114" s="233">
        <f t="shared" si="19"/>
        <v>1.442789495625724E-2</v>
      </c>
      <c r="O114" s="233">
        <f t="shared" si="19"/>
        <v>1.4474070591050089E-2</v>
      </c>
      <c r="P114" s="233">
        <f t="shared" si="19"/>
        <v>1.4430009495318636E-2</v>
      </c>
      <c r="Q114" s="233">
        <f t="shared" si="19"/>
        <v>1.4372897474997599E-2</v>
      </c>
      <c r="R114" s="233">
        <f t="shared" si="19"/>
        <v>1.4419504697319861E-2</v>
      </c>
      <c r="S114" s="233">
        <f t="shared" si="19"/>
        <v>1.4580760659938997E-2</v>
      </c>
      <c r="T114" s="233">
        <f t="shared" si="19"/>
        <v>1.4402529282011411E-2</v>
      </c>
      <c r="U114" s="233">
        <f t="shared" si="19"/>
        <v>1.441233910048067E-2</v>
      </c>
      <c r="V114" s="233">
        <f t="shared" si="19"/>
        <v>1.4427869652207702E-2</v>
      </c>
      <c r="W114" s="233">
        <f t="shared" si="19"/>
        <v>1.4353830746226469E-2</v>
      </c>
      <c r="X114" s="233">
        <f t="shared" si="19"/>
        <v>1.4430931446483565E-2</v>
      </c>
      <c r="Y114" s="233">
        <f t="shared" si="19"/>
        <v>1.4413781657313702E-2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1.0443911531040247E-2</v>
      </c>
      <c r="C115" s="300">
        <f t="shared" si="20"/>
        <v>1.0557870748852494E-2</v>
      </c>
      <c r="D115" s="300">
        <f t="shared" si="20"/>
        <v>9.4314559142498929E-3</v>
      </c>
      <c r="E115" s="300">
        <f t="shared" si="20"/>
        <v>9.8436562004969742E-3</v>
      </c>
      <c r="F115" s="300">
        <f t="shared" si="20"/>
        <v>1.2821885890690977E-2</v>
      </c>
      <c r="G115" s="300">
        <f t="shared" si="20"/>
        <v>9.6930825312127478E-3</v>
      </c>
      <c r="H115" s="300">
        <f t="shared" si="20"/>
        <v>9.6442916912923699E-3</v>
      </c>
      <c r="I115" s="300">
        <f t="shared" si="20"/>
        <v>9.3055822860427014E-3</v>
      </c>
      <c r="J115" s="300">
        <f t="shared" si="20"/>
        <v>9.685369612466058E-3</v>
      </c>
      <c r="K115" s="300">
        <f t="shared" si="20"/>
        <v>9.3714681693160967E-3</v>
      </c>
      <c r="L115" s="300">
        <f t="shared" si="20"/>
        <v>9.5140219741688421E-3</v>
      </c>
      <c r="M115" s="300">
        <f t="shared" si="20"/>
        <v>9.7198121009862814E-3</v>
      </c>
      <c r="N115" s="300">
        <f t="shared" si="20"/>
        <v>9.8458500584926983E-3</v>
      </c>
      <c r="O115" s="300">
        <f t="shared" si="20"/>
        <v>9.8932584906257382E-3</v>
      </c>
      <c r="P115" s="300">
        <f t="shared" si="20"/>
        <v>1.0159387657422046E-2</v>
      </c>
      <c r="Q115" s="300">
        <f t="shared" si="20"/>
        <v>1.0686464944673608E-2</v>
      </c>
      <c r="R115" s="300">
        <f t="shared" si="20"/>
        <v>1.0908509256209386E-2</v>
      </c>
      <c r="S115" s="300">
        <f t="shared" si="20"/>
        <v>1.1405868238605822E-2</v>
      </c>
      <c r="T115" s="300">
        <f t="shared" si="20"/>
        <v>1.1356993974320341E-2</v>
      </c>
      <c r="U115" s="300">
        <f t="shared" si="20"/>
        <v>1.071239949955023E-2</v>
      </c>
      <c r="V115" s="300">
        <f t="shared" si="20"/>
        <v>1.0903568435481891E-2</v>
      </c>
      <c r="W115" s="300">
        <f t="shared" si="20"/>
        <v>1.1227336775215821E-2</v>
      </c>
      <c r="X115" s="300">
        <f t="shared" si="20"/>
        <v>1.2761709593359037E-2</v>
      </c>
      <c r="Y115" s="300">
        <f t="shared" si="20"/>
        <v>1.3805848934644703E-2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4.686707046591438E-2</v>
      </c>
      <c r="C116" s="301">
        <f t="shared" si="21"/>
        <v>4.8245681267574489E-2</v>
      </c>
      <c r="D116" s="301">
        <f t="shared" si="21"/>
        <v>4.3071223635965827E-2</v>
      </c>
      <c r="E116" s="301">
        <f t="shared" si="21"/>
        <v>4.3616613811164183E-2</v>
      </c>
      <c r="F116" s="301">
        <f t="shared" si="21"/>
        <v>5.653080853212987E-2</v>
      </c>
      <c r="G116" s="301">
        <f t="shared" si="21"/>
        <v>4.3085516121138659E-2</v>
      </c>
      <c r="H116" s="301">
        <f t="shared" si="21"/>
        <v>4.3392034797769805E-2</v>
      </c>
      <c r="I116" s="301">
        <f t="shared" si="21"/>
        <v>4.1877939348299073E-2</v>
      </c>
      <c r="J116" s="301">
        <f t="shared" si="21"/>
        <v>4.2957210890540456E-2</v>
      </c>
      <c r="K116" s="301">
        <f t="shared" si="21"/>
        <v>4.1387513199419974E-2</v>
      </c>
      <c r="L116" s="301">
        <f t="shared" si="21"/>
        <v>4.0321032342703525E-2</v>
      </c>
      <c r="M116" s="301">
        <f t="shared" si="21"/>
        <v>4.0106006737923014E-2</v>
      </c>
      <c r="N116" s="301">
        <f t="shared" si="21"/>
        <v>4.0990134942233254E-2</v>
      </c>
      <c r="O116" s="301">
        <f t="shared" si="21"/>
        <v>3.9985495794823897E-2</v>
      </c>
      <c r="P116" s="301">
        <f t="shared" si="21"/>
        <v>4.2501066315495294E-2</v>
      </c>
      <c r="Q116" s="301">
        <f t="shared" si="21"/>
        <v>4.3751724822689943E-2</v>
      </c>
      <c r="R116" s="301">
        <f t="shared" si="21"/>
        <v>4.5504998999057841E-2</v>
      </c>
      <c r="S116" s="301">
        <f t="shared" si="21"/>
        <v>4.5786099931162935E-2</v>
      </c>
      <c r="T116" s="301">
        <f t="shared" si="21"/>
        <v>4.6874373288490596E-2</v>
      </c>
      <c r="U116" s="301">
        <f t="shared" si="21"/>
        <v>4.2818048552032341E-2</v>
      </c>
      <c r="V116" s="301">
        <f t="shared" si="21"/>
        <v>4.2843834776855702E-2</v>
      </c>
      <c r="W116" s="301">
        <f t="shared" si="21"/>
        <v>4.2380545705894508E-2</v>
      </c>
      <c r="X116" s="301">
        <f t="shared" si="21"/>
        <v>4.5843550227970334E-2</v>
      </c>
      <c r="Y116" s="301">
        <f t="shared" si="21"/>
        <v>4.6609571401168878E-2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2.3511733028992357E-2</v>
      </c>
      <c r="C117" s="302">
        <f t="shared" si="22"/>
        <v>2.3382909690512575E-2</v>
      </c>
      <c r="D117" s="302">
        <f t="shared" si="22"/>
        <v>2.3872194157577884E-2</v>
      </c>
      <c r="E117" s="302">
        <f t="shared" si="22"/>
        <v>2.3849152598411985E-2</v>
      </c>
      <c r="F117" s="302">
        <f t="shared" si="22"/>
        <v>2.2564817774367241E-2</v>
      </c>
      <c r="G117" s="302">
        <f t="shared" si="22"/>
        <v>2.3865465890370949E-2</v>
      </c>
      <c r="H117" s="302">
        <f t="shared" si="22"/>
        <v>2.3834750483225971E-2</v>
      </c>
      <c r="I117" s="302">
        <f t="shared" si="22"/>
        <v>2.3978545172866534E-2</v>
      </c>
      <c r="J117" s="302">
        <f t="shared" si="22"/>
        <v>2.3877976116130812E-2</v>
      </c>
      <c r="K117" s="302">
        <f t="shared" si="22"/>
        <v>2.401644217571211E-2</v>
      </c>
      <c r="L117" s="302">
        <f t="shared" si="22"/>
        <v>2.4115170317414999E-2</v>
      </c>
      <c r="M117" s="302">
        <f t="shared" si="22"/>
        <v>2.4137273138316592E-2</v>
      </c>
      <c r="N117" s="302">
        <f t="shared" si="22"/>
        <v>2.4049466186929193E-2</v>
      </c>
      <c r="O117" s="302">
        <f t="shared" si="22"/>
        <v>2.4134536812020321E-2</v>
      </c>
      <c r="P117" s="302">
        <f t="shared" si="22"/>
        <v>2.3900502660105502E-2</v>
      </c>
      <c r="Q117" s="302">
        <f t="shared" si="22"/>
        <v>2.3776949263599311E-2</v>
      </c>
      <c r="R117" s="302">
        <f t="shared" si="22"/>
        <v>2.3602511621289488E-2</v>
      </c>
      <c r="S117" s="302">
        <f t="shared" si="22"/>
        <v>2.3574279765357056E-2</v>
      </c>
      <c r="T117" s="302">
        <f t="shared" si="22"/>
        <v>2.3486179334722242E-2</v>
      </c>
      <c r="U117" s="302">
        <f t="shared" si="22"/>
        <v>2.3857014460544435E-2</v>
      </c>
      <c r="V117" s="302">
        <f t="shared" si="22"/>
        <v>2.3846842640567013E-2</v>
      </c>
      <c r="W117" s="302">
        <f t="shared" si="22"/>
        <v>2.3893254072768298E-2</v>
      </c>
      <c r="X117" s="302">
        <f t="shared" si="22"/>
        <v>2.3523630241751647E-2</v>
      </c>
      <c r="Y117" s="302">
        <f t="shared" si="22"/>
        <v>2.3414444815882573E-2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2.3355337436922027E-2</v>
      </c>
      <c r="C118" s="302">
        <f t="shared" si="23"/>
        <v>2.4862771577061911E-2</v>
      </c>
      <c r="D118" s="302">
        <f t="shared" si="23"/>
        <v>1.919902947838794E-2</v>
      </c>
      <c r="E118" s="302">
        <f t="shared" si="23"/>
        <v>1.9767461212752198E-2</v>
      </c>
      <c r="F118" s="302">
        <f t="shared" si="23"/>
        <v>3.3965990757762632E-2</v>
      </c>
      <c r="G118" s="302">
        <f t="shared" si="23"/>
        <v>1.9220050230767706E-2</v>
      </c>
      <c r="H118" s="302">
        <f t="shared" si="23"/>
        <v>1.9557284314543837E-2</v>
      </c>
      <c r="I118" s="302">
        <f t="shared" si="23"/>
        <v>1.7899394175432539E-2</v>
      </c>
      <c r="J118" s="302">
        <f t="shared" si="23"/>
        <v>1.9079234774409648E-2</v>
      </c>
      <c r="K118" s="302">
        <f t="shared" si="23"/>
        <v>1.7371071023707867E-2</v>
      </c>
      <c r="L118" s="302">
        <f t="shared" si="23"/>
        <v>1.620586202528853E-2</v>
      </c>
      <c r="M118" s="302">
        <f t="shared" si="23"/>
        <v>1.5968733599606422E-2</v>
      </c>
      <c r="N118" s="302">
        <f t="shared" si="23"/>
        <v>1.6940668755304061E-2</v>
      </c>
      <c r="O118" s="302">
        <f t="shared" si="23"/>
        <v>1.5850958982803573E-2</v>
      </c>
      <c r="P118" s="302">
        <f t="shared" si="23"/>
        <v>1.8600563655389795E-2</v>
      </c>
      <c r="Q118" s="302">
        <f t="shared" si="23"/>
        <v>1.9974775559090635E-2</v>
      </c>
      <c r="R118" s="302">
        <f t="shared" si="23"/>
        <v>2.190248737776835E-2</v>
      </c>
      <c r="S118" s="302">
        <f t="shared" si="23"/>
        <v>2.2211820165805876E-2</v>
      </c>
      <c r="T118" s="302">
        <f t="shared" si="23"/>
        <v>2.3388193953768351E-2</v>
      </c>
      <c r="U118" s="302">
        <f t="shared" si="23"/>
        <v>1.8961034091487906E-2</v>
      </c>
      <c r="V118" s="302">
        <f t="shared" si="23"/>
        <v>1.8996992136288686E-2</v>
      </c>
      <c r="W118" s="302">
        <f t="shared" si="23"/>
        <v>1.8487291633126211E-2</v>
      </c>
      <c r="X118" s="302">
        <f t="shared" si="23"/>
        <v>2.2319919986218687E-2</v>
      </c>
      <c r="Y118" s="302">
        <f t="shared" si="23"/>
        <v>2.3195126585286305E-2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0.79517090913305333</v>
      </c>
      <c r="C119" s="301">
        <f t="shared" si="24"/>
        <v>0.79419810548083825</v>
      </c>
      <c r="D119" s="301">
        <f t="shared" si="24"/>
        <v>0.79802048310590556</v>
      </c>
      <c r="E119" s="301">
        <f t="shared" si="24"/>
        <v>0.798464792209019</v>
      </c>
      <c r="F119" s="301">
        <f t="shared" si="24"/>
        <v>0.7870483339125639</v>
      </c>
      <c r="G119" s="301">
        <f t="shared" si="24"/>
        <v>0.79785025850224689</v>
      </c>
      <c r="H119" s="301">
        <f t="shared" si="24"/>
        <v>0.79757240837484289</v>
      </c>
      <c r="I119" s="301">
        <f t="shared" si="24"/>
        <v>0.79870944414136846</v>
      </c>
      <c r="J119" s="301">
        <f t="shared" si="24"/>
        <v>0.79795626221673233</v>
      </c>
      <c r="K119" s="301">
        <f t="shared" si="24"/>
        <v>0.79882000782263962</v>
      </c>
      <c r="L119" s="301">
        <f t="shared" si="24"/>
        <v>0.79954498980698729</v>
      </c>
      <c r="M119" s="301">
        <f t="shared" si="24"/>
        <v>0.7997564055526879</v>
      </c>
      <c r="N119" s="301">
        <f t="shared" si="24"/>
        <v>0.79897840343817084</v>
      </c>
      <c r="O119" s="301">
        <f t="shared" si="24"/>
        <v>0.7994257838808162</v>
      </c>
      <c r="P119" s="301">
        <f t="shared" si="24"/>
        <v>0.79768132939545344</v>
      </c>
      <c r="Q119" s="301">
        <f t="shared" si="24"/>
        <v>0.79660025611064289</v>
      </c>
      <c r="R119" s="301">
        <f t="shared" si="24"/>
        <v>0.7950481797700617</v>
      </c>
      <c r="S119" s="301">
        <f t="shared" si="24"/>
        <v>0.79479148464684957</v>
      </c>
      <c r="T119" s="301">
        <f t="shared" si="24"/>
        <v>0.79442719132483397</v>
      </c>
      <c r="U119" s="301">
        <f t="shared" si="24"/>
        <v>0.79704583669046536</v>
      </c>
      <c r="V119" s="301">
        <f t="shared" si="24"/>
        <v>0.79679713737770275</v>
      </c>
      <c r="W119" s="301">
        <f t="shared" si="24"/>
        <v>0.7972166939939791</v>
      </c>
      <c r="X119" s="301">
        <f t="shared" si="24"/>
        <v>0.79340630109460986</v>
      </c>
      <c r="Y119" s="301">
        <f t="shared" si="24"/>
        <v>0.79174906414707324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0.74684328445034565</v>
      </c>
      <c r="C120" s="302">
        <f t="shared" si="25"/>
        <v>0.74275124899275258</v>
      </c>
      <c r="D120" s="302">
        <f t="shared" si="25"/>
        <v>0.7582932261818861</v>
      </c>
      <c r="E120" s="302">
        <f t="shared" si="25"/>
        <v>0.75756131783191027</v>
      </c>
      <c r="F120" s="302">
        <f t="shared" si="25"/>
        <v>0.71676479989166564</v>
      </c>
      <c r="G120" s="302">
        <f t="shared" si="25"/>
        <v>0.75807950475295982</v>
      </c>
      <c r="H120" s="302">
        <f t="shared" si="25"/>
        <v>0.75710383887894261</v>
      </c>
      <c r="I120" s="302">
        <f t="shared" si="25"/>
        <v>0.76167143490281941</v>
      </c>
      <c r="J120" s="302">
        <f t="shared" si="25"/>
        <v>0.75847688839474359</v>
      </c>
      <c r="K120" s="302">
        <f t="shared" si="25"/>
        <v>0.76287522205203206</v>
      </c>
      <c r="L120" s="302">
        <f t="shared" si="25"/>
        <v>0.76601129243553534</v>
      </c>
      <c r="M120" s="302">
        <f t="shared" si="25"/>
        <v>0.76671338204064454</v>
      </c>
      <c r="N120" s="302">
        <f t="shared" si="25"/>
        <v>0.76392422005539784</v>
      </c>
      <c r="O120" s="302">
        <f t="shared" si="25"/>
        <v>0.76662646344064533</v>
      </c>
      <c r="P120" s="302">
        <f t="shared" si="25"/>
        <v>0.75919243743864528</v>
      </c>
      <c r="Q120" s="302">
        <f t="shared" si="25"/>
        <v>0.75526780013786055</v>
      </c>
      <c r="R120" s="302">
        <f t="shared" si="25"/>
        <v>0.74972683973507781</v>
      </c>
      <c r="S120" s="302">
        <f t="shared" si="25"/>
        <v>0.7488300631348711</v>
      </c>
      <c r="T120" s="302">
        <f t="shared" si="25"/>
        <v>0.74603157886764782</v>
      </c>
      <c r="U120" s="302">
        <f t="shared" si="25"/>
        <v>0.75781104757023532</v>
      </c>
      <c r="V120" s="302">
        <f t="shared" si="25"/>
        <v>0.7574879427003639</v>
      </c>
      <c r="W120" s="302">
        <f t="shared" si="25"/>
        <v>0.75896218819381667</v>
      </c>
      <c r="X120" s="302">
        <f t="shared" si="25"/>
        <v>0.74722119591446412</v>
      </c>
      <c r="Y120" s="302">
        <f t="shared" si="25"/>
        <v>0.74375295297509347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4.8327624682707605E-2</v>
      </c>
      <c r="C121" s="302">
        <f t="shared" si="26"/>
        <v>5.1446856488085536E-2</v>
      </c>
      <c r="D121" s="302">
        <f t="shared" si="26"/>
        <v>3.9727256924019488E-2</v>
      </c>
      <c r="E121" s="302">
        <f t="shared" si="26"/>
        <v>4.0903474377108728E-2</v>
      </c>
      <c r="F121" s="302">
        <f t="shared" si="26"/>
        <v>7.0283534020898278E-2</v>
      </c>
      <c r="G121" s="302">
        <f t="shared" si="26"/>
        <v>3.977075374928702E-2</v>
      </c>
      <c r="H121" s="302">
        <f t="shared" si="26"/>
        <v>4.046856949590022E-2</v>
      </c>
      <c r="I121" s="302">
        <f t="shared" si="26"/>
        <v>3.7038009238548983E-2</v>
      </c>
      <c r="J121" s="302">
        <f t="shared" si="26"/>
        <v>3.9479373821988753E-2</v>
      </c>
      <c r="K121" s="302">
        <f t="shared" si="26"/>
        <v>3.5944785770607501E-2</v>
      </c>
      <c r="L121" s="302">
        <f t="shared" si="26"/>
        <v>3.3533697371452037E-2</v>
      </c>
      <c r="M121" s="302">
        <f t="shared" si="26"/>
        <v>3.3043023512043398E-2</v>
      </c>
      <c r="N121" s="302">
        <f t="shared" si="26"/>
        <v>3.505418338277292E-2</v>
      </c>
      <c r="O121" s="302">
        <f t="shared" si="26"/>
        <v>3.2799320440170844E-2</v>
      </c>
      <c r="P121" s="302">
        <f t="shared" si="26"/>
        <v>3.8488891956808213E-2</v>
      </c>
      <c r="Q121" s="302">
        <f t="shared" si="26"/>
        <v>4.1332455972782282E-2</v>
      </c>
      <c r="R121" s="302">
        <f t="shared" si="26"/>
        <v>4.5321340034983788E-2</v>
      </c>
      <c r="S121" s="302">
        <f t="shared" si="26"/>
        <v>4.5961421511978413E-2</v>
      </c>
      <c r="T121" s="302">
        <f t="shared" si="26"/>
        <v>4.8395612457186127E-2</v>
      </c>
      <c r="U121" s="302">
        <f t="shared" si="26"/>
        <v>3.9234789120230124E-2</v>
      </c>
      <c r="V121" s="302">
        <f t="shared" si="26"/>
        <v>3.9309194677338836E-2</v>
      </c>
      <c r="W121" s="302">
        <f t="shared" si="26"/>
        <v>3.8254505800162431E-2</v>
      </c>
      <c r="X121" s="302">
        <f t="shared" si="26"/>
        <v>4.6185105180145854E-2</v>
      </c>
      <c r="Y121" s="302">
        <f t="shared" si="26"/>
        <v>4.7996111171979751E-2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0.10285061072619719</v>
      </c>
      <c r="C122" s="301">
        <f t="shared" si="27"/>
        <v>0.10237040319482893</v>
      </c>
      <c r="D122" s="301">
        <f t="shared" si="27"/>
        <v>0.10433994806694323</v>
      </c>
      <c r="E122" s="301">
        <f t="shared" si="27"/>
        <v>0.10387602408020345</v>
      </c>
      <c r="F122" s="301">
        <f t="shared" si="27"/>
        <v>9.9292371945203295E-2</v>
      </c>
      <c r="G122" s="301">
        <f t="shared" si="27"/>
        <v>0.10429218207529847</v>
      </c>
      <c r="H122" s="301">
        <f t="shared" si="27"/>
        <v>0.10421928920404316</v>
      </c>
      <c r="I122" s="301">
        <f t="shared" si="27"/>
        <v>0.10479446653418531</v>
      </c>
      <c r="J122" s="301">
        <f t="shared" si="27"/>
        <v>0.10433290644040416</v>
      </c>
      <c r="K122" s="301">
        <f t="shared" si="27"/>
        <v>0.1049822525045143</v>
      </c>
      <c r="L122" s="301">
        <f t="shared" si="27"/>
        <v>0.10529268839546138</v>
      </c>
      <c r="M122" s="301">
        <f t="shared" si="27"/>
        <v>0.10529093239271632</v>
      </c>
      <c r="N122" s="301">
        <f t="shared" si="27"/>
        <v>0.10499888670800117</v>
      </c>
      <c r="O122" s="301">
        <f t="shared" si="27"/>
        <v>0.1053641195079769</v>
      </c>
      <c r="P122" s="301">
        <f t="shared" si="27"/>
        <v>0.10446486925354727</v>
      </c>
      <c r="Q122" s="301">
        <f t="shared" si="27"/>
        <v>0.10394707588288639</v>
      </c>
      <c r="R122" s="301">
        <f t="shared" si="27"/>
        <v>0.10337786457390709</v>
      </c>
      <c r="S122" s="301">
        <f t="shared" si="27"/>
        <v>0.10307961505500682</v>
      </c>
      <c r="T122" s="301">
        <f t="shared" si="27"/>
        <v>0.10272632960426763</v>
      </c>
      <c r="U122" s="301">
        <f t="shared" si="27"/>
        <v>0.1042857097902463</v>
      </c>
      <c r="V122" s="301">
        <f t="shared" si="27"/>
        <v>0.10426881380661121</v>
      </c>
      <c r="W122" s="301">
        <f t="shared" si="27"/>
        <v>0.10432567233461916</v>
      </c>
      <c r="X122" s="301">
        <f t="shared" si="27"/>
        <v>0.10304360660972181</v>
      </c>
      <c r="Y122" s="301">
        <f t="shared" si="27"/>
        <v>0.10269299210559803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8.4711391060339911E-2</v>
      </c>
      <c r="C123" s="302">
        <f t="shared" si="28"/>
        <v>8.4247248149640658E-2</v>
      </c>
      <c r="D123" s="302">
        <f t="shared" si="28"/>
        <v>8.601011130303779E-2</v>
      </c>
      <c r="E123" s="302">
        <f t="shared" si="28"/>
        <v>8.5927093920748834E-2</v>
      </c>
      <c r="F123" s="302">
        <f t="shared" si="28"/>
        <v>8.129971109882296E-2</v>
      </c>
      <c r="G123" s="302">
        <f t="shared" si="28"/>
        <v>8.5985869752071648E-2</v>
      </c>
      <c r="H123" s="302">
        <f t="shared" si="28"/>
        <v>8.5875203946916903E-2</v>
      </c>
      <c r="I123" s="302">
        <f t="shared" si="28"/>
        <v>8.6393287755180709E-2</v>
      </c>
      <c r="J123" s="302">
        <f t="shared" si="28"/>
        <v>8.6030943359588705E-2</v>
      </c>
      <c r="K123" s="302">
        <f t="shared" si="28"/>
        <v>8.652982842719778E-2</v>
      </c>
      <c r="L123" s="302">
        <f t="shared" si="28"/>
        <v>8.6885540114215606E-2</v>
      </c>
      <c r="M123" s="302">
        <f t="shared" si="28"/>
        <v>8.6965175277758072E-2</v>
      </c>
      <c r="N123" s="302">
        <f t="shared" si="28"/>
        <v>8.6648811997024108E-2</v>
      </c>
      <c r="O123" s="302">
        <f t="shared" si="28"/>
        <v>8.6955316455073012E-2</v>
      </c>
      <c r="P123" s="302">
        <f t="shared" si="28"/>
        <v>8.6112105172438697E-2</v>
      </c>
      <c r="Q123" s="302">
        <f t="shared" si="28"/>
        <v>8.5666949552673802E-2</v>
      </c>
      <c r="R123" s="302">
        <f t="shared" si="28"/>
        <v>8.5038460988469289E-2</v>
      </c>
      <c r="S123" s="302">
        <f t="shared" si="28"/>
        <v>8.4936743272242113E-2</v>
      </c>
      <c r="T123" s="302">
        <f t="shared" si="28"/>
        <v>8.4619322603043168E-2</v>
      </c>
      <c r="U123" s="302">
        <f t="shared" si="28"/>
        <v>8.5955419747549597E-2</v>
      </c>
      <c r="V123" s="302">
        <f t="shared" si="28"/>
        <v>8.5918771278513287E-2</v>
      </c>
      <c r="W123" s="302">
        <f t="shared" si="28"/>
        <v>8.6085988938650299E-2</v>
      </c>
      <c r="X123" s="302">
        <f t="shared" si="28"/>
        <v>8.4754256018075583E-2</v>
      </c>
      <c r="Y123" s="302">
        <f t="shared" si="28"/>
        <v>8.436086735134142E-2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1.8139219665857267E-2</v>
      </c>
      <c r="C124" s="303">
        <f t="shared" si="29"/>
        <v>1.8123155045188272E-2</v>
      </c>
      <c r="D124" s="303">
        <f t="shared" si="29"/>
        <v>1.8329836763905448E-2</v>
      </c>
      <c r="E124" s="303">
        <f t="shared" si="29"/>
        <v>1.7948930159454601E-2</v>
      </c>
      <c r="F124" s="303">
        <f t="shared" si="29"/>
        <v>1.7992660846380338E-2</v>
      </c>
      <c r="G124" s="303">
        <f t="shared" si="29"/>
        <v>1.8306312323226832E-2</v>
      </c>
      <c r="H124" s="303">
        <f t="shared" si="29"/>
        <v>1.8344085257126254E-2</v>
      </c>
      <c r="I124" s="303">
        <f t="shared" si="29"/>
        <v>1.8401178779004601E-2</v>
      </c>
      <c r="J124" s="303">
        <f t="shared" si="29"/>
        <v>1.8301963080815459E-2</v>
      </c>
      <c r="K124" s="303">
        <f t="shared" si="29"/>
        <v>1.8452424077316527E-2</v>
      </c>
      <c r="L124" s="303">
        <f t="shared" si="29"/>
        <v>1.8407148281245775E-2</v>
      </c>
      <c r="M124" s="303">
        <f t="shared" si="29"/>
        <v>1.8325757114958246E-2</v>
      </c>
      <c r="N124" s="303">
        <f t="shared" si="29"/>
        <v>1.8350074710977059E-2</v>
      </c>
      <c r="O124" s="303">
        <f t="shared" si="29"/>
        <v>1.8408803052903898E-2</v>
      </c>
      <c r="P124" s="303">
        <f t="shared" si="29"/>
        <v>1.8352764081108561E-2</v>
      </c>
      <c r="Q124" s="303">
        <f t="shared" si="29"/>
        <v>1.8280126330212598E-2</v>
      </c>
      <c r="R124" s="303">
        <f t="shared" si="29"/>
        <v>1.8339403585437803E-2</v>
      </c>
      <c r="S124" s="303">
        <f t="shared" si="29"/>
        <v>1.8142871782764702E-2</v>
      </c>
      <c r="T124" s="303">
        <f t="shared" si="29"/>
        <v>1.8107007001224463E-2</v>
      </c>
      <c r="U124" s="303">
        <f t="shared" si="29"/>
        <v>1.833029004269671E-2</v>
      </c>
      <c r="V124" s="303">
        <f t="shared" si="29"/>
        <v>1.8350042528097934E-2</v>
      </c>
      <c r="W124" s="303">
        <f t="shared" si="29"/>
        <v>1.8239683395968855E-2</v>
      </c>
      <c r="X124" s="303">
        <f t="shared" si="29"/>
        <v>1.8289350591646217E-2</v>
      </c>
      <c r="Y124" s="303">
        <f t="shared" si="29"/>
        <v>1.8332124754256596E-2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0.99999999999999978</v>
      </c>
      <c r="F126" s="232">
        <f t="shared" si="30"/>
        <v>0.99999999999999978</v>
      </c>
      <c r="G126" s="232">
        <f t="shared" si="30"/>
        <v>1</v>
      </c>
      <c r="H126" s="232">
        <f t="shared" si="30"/>
        <v>1</v>
      </c>
      <c r="I126" s="232">
        <f t="shared" si="30"/>
        <v>1.0000000000000002</v>
      </c>
      <c r="J126" s="232">
        <f t="shared" si="30"/>
        <v>0.99999999999999978</v>
      </c>
      <c r="K126" s="232">
        <f t="shared" si="30"/>
        <v>0.99999999999999978</v>
      </c>
      <c r="L126" s="232">
        <f t="shared" si="30"/>
        <v>0.99999999999999978</v>
      </c>
      <c r="M126" s="232">
        <f t="shared" si="30"/>
        <v>1</v>
      </c>
      <c r="N126" s="232">
        <f t="shared" si="30"/>
        <v>1</v>
      </c>
      <c r="O126" s="232">
        <f t="shared" si="30"/>
        <v>0.99999999999999989</v>
      </c>
      <c r="P126" s="232">
        <f t="shared" si="30"/>
        <v>1.0000000000000002</v>
      </c>
      <c r="Q126" s="232">
        <f t="shared" si="30"/>
        <v>0.99999999999999989</v>
      </c>
      <c r="R126" s="232">
        <f t="shared" si="30"/>
        <v>1</v>
      </c>
      <c r="S126" s="232">
        <f t="shared" si="30"/>
        <v>1.0000000000000002</v>
      </c>
      <c r="T126" s="232">
        <f t="shared" si="30"/>
        <v>1.0000000000000002</v>
      </c>
      <c r="U126" s="232">
        <f t="shared" si="30"/>
        <v>1</v>
      </c>
      <c r="V126" s="232">
        <f t="shared" si="30"/>
        <v>0.99999999999999978</v>
      </c>
      <c r="W126" s="232">
        <f t="shared" si="30"/>
        <v>0.99999999999999978</v>
      </c>
      <c r="X126" s="232">
        <f t="shared" si="30"/>
        <v>0.99999999999999978</v>
      </c>
      <c r="Y126" s="232">
        <f t="shared" si="30"/>
        <v>1.0000000000000002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2.7807003780914469E-2</v>
      </c>
      <c r="C127" s="299">
        <f t="shared" si="31"/>
        <v>2.7707879077378861E-2</v>
      </c>
      <c r="D127" s="299">
        <f t="shared" si="31"/>
        <v>2.7768389921334968E-2</v>
      </c>
      <c r="E127" s="299">
        <f t="shared" si="31"/>
        <v>2.7822633484196255E-2</v>
      </c>
      <c r="F127" s="299">
        <f t="shared" si="31"/>
        <v>2.7467818837486759E-2</v>
      </c>
      <c r="G127" s="299">
        <f t="shared" si="31"/>
        <v>2.7791654899874431E-2</v>
      </c>
      <c r="H127" s="299">
        <f t="shared" si="31"/>
        <v>2.7756519413406011E-2</v>
      </c>
      <c r="I127" s="299">
        <f t="shared" si="31"/>
        <v>2.7797236050389588E-2</v>
      </c>
      <c r="J127" s="299">
        <f t="shared" si="31"/>
        <v>2.7804767579677484E-2</v>
      </c>
      <c r="K127" s="299">
        <f t="shared" si="31"/>
        <v>2.7797234248861921E-2</v>
      </c>
      <c r="L127" s="299">
        <f t="shared" si="31"/>
        <v>2.7823734277877561E-2</v>
      </c>
      <c r="M127" s="299">
        <f t="shared" si="31"/>
        <v>2.7817325685181891E-2</v>
      </c>
      <c r="N127" s="299">
        <f t="shared" si="31"/>
        <v>2.7704953065645164E-2</v>
      </c>
      <c r="O127" s="299">
        <f t="shared" si="31"/>
        <v>2.776898626936394E-2</v>
      </c>
      <c r="P127" s="299">
        <f t="shared" si="31"/>
        <v>2.7716669686518019E-2</v>
      </c>
      <c r="Q127" s="299">
        <f t="shared" si="31"/>
        <v>2.7686699498592295E-2</v>
      </c>
      <c r="R127" s="299">
        <f t="shared" si="31"/>
        <v>2.7586231199398008E-2</v>
      </c>
      <c r="S127" s="299">
        <f t="shared" si="31"/>
        <v>2.7584430698054996E-2</v>
      </c>
      <c r="T127" s="299">
        <f t="shared" si="31"/>
        <v>2.7348655602392864E-2</v>
      </c>
      <c r="U127" s="299">
        <f t="shared" si="31"/>
        <v>2.7413198278730441E-2</v>
      </c>
      <c r="V127" s="299">
        <f t="shared" si="31"/>
        <v>2.6984755363697831E-2</v>
      </c>
      <c r="W127" s="299">
        <f t="shared" si="31"/>
        <v>2.6853502090387806E-2</v>
      </c>
      <c r="X127" s="299">
        <f t="shared" si="31"/>
        <v>2.6467428988750111E-2</v>
      </c>
      <c r="Y127" s="299">
        <f t="shared" si="31"/>
        <v>2.6309507851046278E-2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3.0800533214522686E-3</v>
      </c>
      <c r="C128" s="233">
        <f t="shared" si="32"/>
        <v>3.0690737360654975E-3</v>
      </c>
      <c r="D128" s="233">
        <f t="shared" si="32"/>
        <v>3.0757762426490655E-3</v>
      </c>
      <c r="E128" s="233">
        <f t="shared" si="32"/>
        <v>3.0817845514648826E-3</v>
      </c>
      <c r="F128" s="233">
        <f t="shared" si="32"/>
        <v>3.0424833725350054E-3</v>
      </c>
      <c r="G128" s="233">
        <f t="shared" si="32"/>
        <v>3.0783531968217835E-3</v>
      </c>
      <c r="H128" s="233">
        <f t="shared" si="32"/>
        <v>3.0744614013356337E-3</v>
      </c>
      <c r="I128" s="233">
        <f t="shared" si="32"/>
        <v>3.078971395075617E-3</v>
      </c>
      <c r="J128" s="233">
        <f t="shared" si="32"/>
        <v>3.0798056277740265E-3</v>
      </c>
      <c r="K128" s="233">
        <f t="shared" si="32"/>
        <v>3.0789711955287219E-3</v>
      </c>
      <c r="L128" s="233">
        <f t="shared" si="32"/>
        <v>3.0819064812945421E-3</v>
      </c>
      <c r="M128" s="233">
        <f t="shared" si="32"/>
        <v>3.0811966310937198E-3</v>
      </c>
      <c r="N128" s="233">
        <f t="shared" si="32"/>
        <v>3.0915970273340684E-3</v>
      </c>
      <c r="O128" s="233">
        <f t="shared" si="32"/>
        <v>3.0758422973647002E-3</v>
      </c>
      <c r="P128" s="233">
        <f t="shared" si="32"/>
        <v>3.0700474312212204E-3</v>
      </c>
      <c r="Q128" s="233">
        <f t="shared" si="32"/>
        <v>3.0667277719874375E-3</v>
      </c>
      <c r="R128" s="233">
        <f t="shared" si="32"/>
        <v>3.0555993627178844E-3</v>
      </c>
      <c r="S128" s="233">
        <f t="shared" si="32"/>
        <v>3.0553999295036649E-3</v>
      </c>
      <c r="T128" s="233">
        <f t="shared" si="32"/>
        <v>3.0936580599967766E-3</v>
      </c>
      <c r="U128" s="233">
        <f t="shared" si="32"/>
        <v>3.0589409106082481E-3</v>
      </c>
      <c r="V128" s="233">
        <f t="shared" si="32"/>
        <v>3.0796356073238213E-3</v>
      </c>
      <c r="W128" s="233">
        <f t="shared" si="32"/>
        <v>3.1246198575872524E-3</v>
      </c>
      <c r="X128" s="233">
        <f t="shared" si="32"/>
        <v>3.0971688751416379E-3</v>
      </c>
      <c r="Y128" s="233">
        <f t="shared" si="32"/>
        <v>3.0524207721039785E-3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0.13401672715746277</v>
      </c>
      <c r="C129" s="233">
        <f t="shared" si="33"/>
        <v>0.13353899253876883</v>
      </c>
      <c r="D129" s="233">
        <f t="shared" si="33"/>
        <v>0.13383062644972257</v>
      </c>
      <c r="E129" s="233">
        <f t="shared" si="33"/>
        <v>0.13409205500280602</v>
      </c>
      <c r="F129" s="233">
        <f t="shared" si="33"/>
        <v>0.13238201468080005</v>
      </c>
      <c r="G129" s="233">
        <f t="shared" si="33"/>
        <v>0.13394275274372441</v>
      </c>
      <c r="H129" s="233">
        <f t="shared" si="33"/>
        <v>0.13377341616432581</v>
      </c>
      <c r="I129" s="233">
        <f t="shared" si="33"/>
        <v>0.13396965127373886</v>
      </c>
      <c r="J129" s="233">
        <f t="shared" si="33"/>
        <v>0.13400594971544105</v>
      </c>
      <c r="K129" s="233">
        <f t="shared" si="33"/>
        <v>0.13396964259121977</v>
      </c>
      <c r="L129" s="233">
        <f t="shared" si="33"/>
        <v>0.13409736031249009</v>
      </c>
      <c r="M129" s="233">
        <f t="shared" si="33"/>
        <v>0.1340664738989259</v>
      </c>
      <c r="N129" s="233">
        <f t="shared" si="33"/>
        <v>0.13334545798340613</v>
      </c>
      <c r="O129" s="233">
        <f t="shared" si="33"/>
        <v>0.13383350056775847</v>
      </c>
      <c r="P129" s="233">
        <f t="shared" si="33"/>
        <v>0.13358135915531744</v>
      </c>
      <c r="Q129" s="233">
        <f t="shared" si="33"/>
        <v>0.1334369168943049</v>
      </c>
      <c r="R129" s="233">
        <f t="shared" si="33"/>
        <v>0.13295270677417906</v>
      </c>
      <c r="S129" s="233">
        <f t="shared" si="33"/>
        <v>0.13294402920146625</v>
      </c>
      <c r="T129" s="233">
        <f t="shared" si="33"/>
        <v>0.13163617544118902</v>
      </c>
      <c r="U129" s="233">
        <f t="shared" si="33"/>
        <v>0.13179652273874834</v>
      </c>
      <c r="V129" s="233">
        <f t="shared" si="33"/>
        <v>0.12960688450850241</v>
      </c>
      <c r="W129" s="233">
        <f t="shared" si="33"/>
        <v>0.12886287723155862</v>
      </c>
      <c r="X129" s="233">
        <f t="shared" si="33"/>
        <v>0.12691147640907877</v>
      </c>
      <c r="Y129" s="233">
        <f t="shared" si="33"/>
        <v>0.12606750097653943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4.2008405281413974E-2</v>
      </c>
      <c r="C130" s="233">
        <f t="shared" si="34"/>
        <v>4.1858656291830922E-2</v>
      </c>
      <c r="D130" s="233">
        <f t="shared" si="34"/>
        <v>4.1950070817353219E-2</v>
      </c>
      <c r="E130" s="233">
        <f t="shared" si="34"/>
        <v>4.2032017279134491E-2</v>
      </c>
      <c r="F130" s="233">
        <f t="shared" si="34"/>
        <v>4.1495994139202234E-2</v>
      </c>
      <c r="G130" s="233">
        <f t="shared" si="34"/>
        <v>4.1985217525536841E-2</v>
      </c>
      <c r="H130" s="233">
        <f t="shared" si="34"/>
        <v>4.1932137885351425E-2</v>
      </c>
      <c r="I130" s="233">
        <f t="shared" si="34"/>
        <v>4.1993649042813011E-2</v>
      </c>
      <c r="J130" s="233">
        <f t="shared" si="34"/>
        <v>4.2005027022879025E-2</v>
      </c>
      <c r="K130" s="233">
        <f t="shared" si="34"/>
        <v>4.1993646321221531E-2</v>
      </c>
      <c r="L130" s="233">
        <f t="shared" si="34"/>
        <v>4.2033680262584978E-2</v>
      </c>
      <c r="M130" s="233">
        <f t="shared" si="34"/>
        <v>4.2023998717555397E-2</v>
      </c>
      <c r="N130" s="233">
        <f t="shared" si="34"/>
        <v>4.2165848229480649E-2</v>
      </c>
      <c r="O130" s="233">
        <f t="shared" si="34"/>
        <v>4.1950971728141259E-2</v>
      </c>
      <c r="P130" s="233">
        <f t="shared" si="34"/>
        <v>4.1871936380340216E-2</v>
      </c>
      <c r="Q130" s="233">
        <f t="shared" si="34"/>
        <v>4.1826660024402572E-2</v>
      </c>
      <c r="R130" s="233">
        <f t="shared" si="34"/>
        <v>4.167488124723763E-2</v>
      </c>
      <c r="S130" s="233">
        <f t="shared" si="34"/>
        <v>4.1672161206246401E-2</v>
      </c>
      <c r="T130" s="233">
        <f t="shared" si="34"/>
        <v>4.2181492571994134E-2</v>
      </c>
      <c r="U130" s="233">
        <f t="shared" si="34"/>
        <v>4.1720456139421477E-2</v>
      </c>
      <c r="V130" s="233">
        <f t="shared" si="34"/>
        <v>4.1867191180574109E-2</v>
      </c>
      <c r="W130" s="233">
        <f t="shared" si="34"/>
        <v>4.2362760616702466E-2</v>
      </c>
      <c r="X130" s="233">
        <f t="shared" si="34"/>
        <v>4.2241841862200126E-2</v>
      </c>
      <c r="Y130" s="233">
        <f t="shared" si="34"/>
        <v>4.1631528905963958E-2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0.27456051687746774</v>
      </c>
      <c r="C131" s="300">
        <f t="shared" si="35"/>
        <v>0.26560302534983399</v>
      </c>
      <c r="D131" s="300">
        <f t="shared" si="35"/>
        <v>0.29177434441053823</v>
      </c>
      <c r="E131" s="300">
        <f t="shared" si="35"/>
        <v>0.29413776623349253</v>
      </c>
      <c r="F131" s="300">
        <f t="shared" si="35"/>
        <v>0.24577228419187444</v>
      </c>
      <c r="G131" s="300">
        <f t="shared" si="35"/>
        <v>0.29657184619057381</v>
      </c>
      <c r="H131" s="300">
        <f t="shared" si="35"/>
        <v>0.29251335064115896</v>
      </c>
      <c r="I131" s="300">
        <f t="shared" si="35"/>
        <v>0.30222012870928666</v>
      </c>
      <c r="J131" s="300">
        <f t="shared" si="35"/>
        <v>0.29775384105273434</v>
      </c>
      <c r="K131" s="300">
        <f t="shared" si="35"/>
        <v>0.30917432634542341</v>
      </c>
      <c r="L131" s="300">
        <f t="shared" si="35"/>
        <v>0.32518103430584516</v>
      </c>
      <c r="M131" s="300">
        <f t="shared" si="35"/>
        <v>0.33215556657638357</v>
      </c>
      <c r="N131" s="300">
        <f t="shared" si="35"/>
        <v>0.32482038004523511</v>
      </c>
      <c r="O131" s="300">
        <f t="shared" si="35"/>
        <v>0.33716118744922607</v>
      </c>
      <c r="P131" s="300">
        <f t="shared" si="35"/>
        <v>0.31174146804923247</v>
      </c>
      <c r="Q131" s="300">
        <f t="shared" si="35"/>
        <v>0.30791836933639838</v>
      </c>
      <c r="R131" s="300">
        <f t="shared" si="35"/>
        <v>0.2948186241109953</v>
      </c>
      <c r="S131" s="300">
        <f t="shared" si="35"/>
        <v>0.29365028528083564</v>
      </c>
      <c r="T131" s="300">
        <f t="shared" si="35"/>
        <v>0.29210710262402434</v>
      </c>
      <c r="U131" s="300">
        <f t="shared" si="35"/>
        <v>0.32020431551321527</v>
      </c>
      <c r="V131" s="300">
        <f t="shared" si="35"/>
        <v>0.33069022360924433</v>
      </c>
      <c r="W131" s="300">
        <f t="shared" si="35"/>
        <v>0.34360034833188208</v>
      </c>
      <c r="X131" s="300">
        <f t="shared" si="35"/>
        <v>0.33285869745495456</v>
      </c>
      <c r="Y131" s="300">
        <f t="shared" si="35"/>
        <v>0.34033905914504042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0.5185272935812888</v>
      </c>
      <c r="C132" s="235">
        <f t="shared" si="36"/>
        <v>0.52822237300612196</v>
      </c>
      <c r="D132" s="235">
        <f t="shared" si="36"/>
        <v>0.50160079215840203</v>
      </c>
      <c r="E132" s="235">
        <f t="shared" si="36"/>
        <v>0.49883374344890558</v>
      </c>
      <c r="F132" s="235">
        <f t="shared" si="36"/>
        <v>0.54983940477810123</v>
      </c>
      <c r="G132" s="235">
        <f t="shared" si="36"/>
        <v>0.49663017544346882</v>
      </c>
      <c r="H132" s="235">
        <f t="shared" si="36"/>
        <v>0.50095011449442228</v>
      </c>
      <c r="I132" s="235">
        <f t="shared" si="36"/>
        <v>0.49094036352869636</v>
      </c>
      <c r="J132" s="235">
        <f t="shared" si="36"/>
        <v>0.4953506090014938</v>
      </c>
      <c r="K132" s="235">
        <f t="shared" si="36"/>
        <v>0.48398617929774446</v>
      </c>
      <c r="L132" s="235">
        <f t="shared" si="36"/>
        <v>0.46778228435990749</v>
      </c>
      <c r="M132" s="235">
        <f t="shared" si="36"/>
        <v>0.46085543849085953</v>
      </c>
      <c r="N132" s="235">
        <f t="shared" si="36"/>
        <v>0.46887176364889893</v>
      </c>
      <c r="O132" s="235">
        <f t="shared" si="36"/>
        <v>0.45620951168814539</v>
      </c>
      <c r="P132" s="235">
        <f t="shared" si="36"/>
        <v>0.48201851929737094</v>
      </c>
      <c r="Q132" s="235">
        <f t="shared" si="36"/>
        <v>0.48606462647431437</v>
      </c>
      <c r="R132" s="235">
        <f t="shared" si="36"/>
        <v>0.49991195730547217</v>
      </c>
      <c r="S132" s="235">
        <f t="shared" si="36"/>
        <v>0.50109369368389323</v>
      </c>
      <c r="T132" s="235">
        <f t="shared" si="36"/>
        <v>0.50363291570040314</v>
      </c>
      <c r="U132" s="235">
        <f t="shared" si="36"/>
        <v>0.47580656641927621</v>
      </c>
      <c r="V132" s="235">
        <f t="shared" si="36"/>
        <v>0.46777130973065734</v>
      </c>
      <c r="W132" s="235">
        <f t="shared" si="36"/>
        <v>0.45519589187188159</v>
      </c>
      <c r="X132" s="235">
        <f t="shared" si="36"/>
        <v>0.46842338640987452</v>
      </c>
      <c r="Y132" s="235">
        <f t="shared" si="36"/>
        <v>0.46259998234930605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0.42058962556189189</v>
      </c>
      <c r="C136" s="322">
        <f>IF(C$5=0,0,C$5/PPA_fec!C$5)</f>
        <v>0.42129329703547114</v>
      </c>
      <c r="D136" s="322">
        <f>IF(D$5=0,0,D$5/PPA_fec!D$5)</f>
        <v>0.41725851137199793</v>
      </c>
      <c r="E136" s="322">
        <f>IF(E$5=0,0,E$5/PPA_fec!E$5)</f>
        <v>0.42520550164148102</v>
      </c>
      <c r="F136" s="322">
        <f>IF(F$5=0,0,F$5/PPA_fec!F$5)</f>
        <v>0.42637632612189608</v>
      </c>
      <c r="G136" s="322">
        <f>IF(G$5=0,0,G$5/PPA_fec!G$5)</f>
        <v>0.42256187137707474</v>
      </c>
      <c r="H136" s="322">
        <f>IF(H$5=0,0,H$5/PPA_fec!H$5)</f>
        <v>0.42190412525039733</v>
      </c>
      <c r="I136" s="322">
        <f>IF(I$5=0,0,I$5/PPA_fec!I$5)</f>
        <v>0.42040208537468771</v>
      </c>
      <c r="J136" s="322">
        <f>IF(J$5=0,0,J$5/PPA_fec!J$5)</f>
        <v>0.42259618411595035</v>
      </c>
      <c r="K136" s="322">
        <f>IF(K$5=0,0,K$5/PPA_fec!K$5)</f>
        <v>0.41915278294223574</v>
      </c>
      <c r="L136" s="322">
        <f>IF(L$5=0,0,L$5/PPA_fec!L$5)</f>
        <v>0.41971037754926632</v>
      </c>
      <c r="M136" s="322">
        <f>IF(M$5=0,0,M$5/PPA_fec!M$5)</f>
        <v>0.42130721471334065</v>
      </c>
      <c r="N136" s="322">
        <f>IF(N$5=0,0,N$5/PPA_fec!N$5)</f>
        <v>0.42746085801723693</v>
      </c>
      <c r="O136" s="322">
        <f>IF(O$5=0,0,O$5/PPA_fec!O$5)</f>
        <v>0.42593756173644626</v>
      </c>
      <c r="P136" s="322">
        <f>IF(P$5=0,0,P$5/PPA_fec!P$5)</f>
        <v>0.42779502853068813</v>
      </c>
      <c r="Q136" s="322">
        <f>IF(Q$5=0,0,Q$5/PPA_fec!Q$5)</f>
        <v>0.4295487197532874</v>
      </c>
      <c r="R136" s="322">
        <f>IF(R$5=0,0,R$5/PPA_fec!R$5)</f>
        <v>0.42883733373163457</v>
      </c>
      <c r="S136" s="322">
        <f>IF(S$5=0,0,S$5/PPA_fec!S$5)</f>
        <v>0.43051891428921141</v>
      </c>
      <c r="T136" s="322">
        <f>IF(T$5=0,0,T$5/PPA_fec!T$5)</f>
        <v>0.43070568431226108</v>
      </c>
      <c r="U136" s="322">
        <f>IF(U$5=0,0,U$5/PPA_fec!U$5)</f>
        <v>0.42851336467679235</v>
      </c>
      <c r="V136" s="322">
        <f>IF(V$5=0,0,V$5/PPA_fec!V$5)</f>
        <v>0.42810271648662612</v>
      </c>
      <c r="W136" s="322">
        <f>IF(W$5=0,0,W$5/PPA_fec!W$5)</f>
        <v>0.43002220781114975</v>
      </c>
      <c r="X136" s="322">
        <f>IF(X$5=0,0,X$5/PPA_fec!X$5)</f>
        <v>0.45718595017789126</v>
      </c>
      <c r="Y136" s="322">
        <f>IF(Y$5=0,0,Y$5/PPA_fec!Y$5)</f>
        <v>0.45747612652913655</v>
      </c>
      <c r="DA136" s="95"/>
    </row>
    <row r="137" spans="1:105" ht="12" customHeight="1" x14ac:dyDescent="0.25">
      <c r="A137" s="55" t="s">
        <v>91</v>
      </c>
      <c r="B137" s="305">
        <f>IF(B$6=0,0,B$6/PPA_fec!B$6)</f>
        <v>0.3150134294370055</v>
      </c>
      <c r="C137" s="305">
        <f>IF(C$6=0,0,C$6/PPA_fec!C$6)</f>
        <v>0.31501342943700533</v>
      </c>
      <c r="D137" s="305">
        <f>IF(D$6=0,0,D$6/PPA_fec!D$6)</f>
        <v>0.31582779589325222</v>
      </c>
      <c r="E137" s="305">
        <f>IF(E$6=0,0,E$6/PPA_fec!E$6)</f>
        <v>0.31582779589325227</v>
      </c>
      <c r="F137" s="305">
        <f>IF(F$6=0,0,F$6/PPA_fec!F$6)</f>
        <v>0.31582779589325233</v>
      </c>
      <c r="G137" s="305">
        <f>IF(G$6=0,0,G$6/PPA_fec!G$6)</f>
        <v>0.31954360795668851</v>
      </c>
      <c r="H137" s="305">
        <f>IF(H$6=0,0,H$6/PPA_fec!H$6)</f>
        <v>0.3195436079566884</v>
      </c>
      <c r="I137" s="305">
        <f>IF(I$6=0,0,I$6/PPA_fec!I$6)</f>
        <v>0.31954360795668857</v>
      </c>
      <c r="J137" s="305">
        <f>IF(J$6=0,0,J$6/PPA_fec!J$6)</f>
        <v>0.31954360795668846</v>
      </c>
      <c r="K137" s="305">
        <f>IF(K$6=0,0,K$6/PPA_fec!K$6)</f>
        <v>0.31954360795668851</v>
      </c>
      <c r="L137" s="305">
        <f>IF(L$6=0,0,L$6/PPA_fec!L$6)</f>
        <v>0.31954360795668857</v>
      </c>
      <c r="M137" s="305">
        <f>IF(M$6=0,0,M$6/PPA_fec!M$6)</f>
        <v>0.31954360795668857</v>
      </c>
      <c r="N137" s="305">
        <f>IF(N$6=0,0,N$6/PPA_fec!N$6)</f>
        <v>0.32443876572737212</v>
      </c>
      <c r="O137" s="305">
        <f>IF(O$6=0,0,O$6/PPA_fec!O$6)</f>
        <v>0.32443876572737218</v>
      </c>
      <c r="P137" s="305">
        <f>IF(P$6=0,0,P$6/PPA_fec!P$6)</f>
        <v>0.32443876572737201</v>
      </c>
      <c r="Q137" s="305">
        <f>IF(Q$6=0,0,Q$6/PPA_fec!Q$6)</f>
        <v>0.32443876572737201</v>
      </c>
      <c r="R137" s="305">
        <f>IF(R$6=0,0,R$6/PPA_fec!R$6)</f>
        <v>0.32443876572737229</v>
      </c>
      <c r="S137" s="305">
        <f>IF(S$6=0,0,S$6/PPA_fec!S$6)</f>
        <v>0.32443876572737218</v>
      </c>
      <c r="T137" s="305">
        <f>IF(T$6=0,0,T$6/PPA_fec!T$6)</f>
        <v>0.32443876572737229</v>
      </c>
      <c r="U137" s="305">
        <f>IF(U$6=0,0,U$6/PPA_fec!U$6)</f>
        <v>0.32443876572737207</v>
      </c>
      <c r="V137" s="305">
        <f>IF(V$6=0,0,V$6/PPA_fec!V$6)</f>
        <v>0.32443876572737212</v>
      </c>
      <c r="W137" s="305">
        <f>IF(W$6=0,0,W$6/PPA_fec!W$6)</f>
        <v>0.32443876572737212</v>
      </c>
      <c r="X137" s="305">
        <f>IF(X$6=0,0,X$6/PPA_fec!X$6)</f>
        <v>0.34556494506871654</v>
      </c>
      <c r="Y137" s="305">
        <f>IF(Y$6=0,0,Y$6/PPA_fec!Y$6)</f>
        <v>0.3455649450687166</v>
      </c>
      <c r="DA137" s="76"/>
    </row>
    <row r="138" spans="1:105" ht="12" customHeight="1" x14ac:dyDescent="0.25">
      <c r="A138" s="173" t="s">
        <v>92</v>
      </c>
      <c r="B138" s="306">
        <f>IF(B$7=0,0,B$7/PPA_fec!B$7)</f>
        <v>8.1865811356447091E-2</v>
      </c>
      <c r="C138" s="306">
        <f>IF(C$7=0,0,C$7/PPA_fec!C$7)</f>
        <v>8.1865811356447105E-2</v>
      </c>
      <c r="D138" s="306">
        <f>IF(D$7=0,0,D$7/PPA_fec!D$7)</f>
        <v>8.2077449224716006E-2</v>
      </c>
      <c r="E138" s="306">
        <f>IF(E$7=0,0,E$7/PPA_fec!E$7)</f>
        <v>8.207744922471602E-2</v>
      </c>
      <c r="F138" s="306">
        <f>IF(F$7=0,0,F$7/PPA_fec!F$7)</f>
        <v>8.2077449224715979E-2</v>
      </c>
      <c r="G138" s="306">
        <f>IF(G$7=0,0,G$7/PPA_fec!G$7)</f>
        <v>8.3043115894752689E-2</v>
      </c>
      <c r="H138" s="306">
        <f>IF(H$7=0,0,H$7/PPA_fec!H$7)</f>
        <v>8.3043115894752717E-2</v>
      </c>
      <c r="I138" s="306">
        <f>IF(I$7=0,0,I$7/PPA_fec!I$7)</f>
        <v>8.3043115894752689E-2</v>
      </c>
      <c r="J138" s="306">
        <f>IF(J$7=0,0,J$7/PPA_fec!J$7)</f>
        <v>8.3043115894752731E-2</v>
      </c>
      <c r="K138" s="306">
        <f>IF(K$7=0,0,K$7/PPA_fec!K$7)</f>
        <v>8.3043115894752731E-2</v>
      </c>
      <c r="L138" s="306">
        <f>IF(L$7=0,0,L$7/PPA_fec!L$7)</f>
        <v>8.3043115894752731E-2</v>
      </c>
      <c r="M138" s="306">
        <f>IF(M$7=0,0,M$7/PPA_fec!M$7)</f>
        <v>8.3043115894752675E-2</v>
      </c>
      <c r="N138" s="306">
        <f>IF(N$7=0,0,N$7/PPA_fec!N$7)</f>
        <v>8.4315271381364992E-2</v>
      </c>
      <c r="O138" s="306">
        <f>IF(O$7=0,0,O$7/PPA_fec!O$7)</f>
        <v>8.4315271381364978E-2</v>
      </c>
      <c r="P138" s="306">
        <f>IF(P$7=0,0,P$7/PPA_fec!P$7)</f>
        <v>8.4315271381364965E-2</v>
      </c>
      <c r="Q138" s="306">
        <f>IF(Q$7=0,0,Q$7/PPA_fec!Q$7)</f>
        <v>8.4315271381364951E-2</v>
      </c>
      <c r="R138" s="306">
        <f>IF(R$7=0,0,R$7/PPA_fec!R$7)</f>
        <v>8.4315271381364992E-2</v>
      </c>
      <c r="S138" s="306">
        <f>IF(S$7=0,0,S$7/PPA_fec!S$7)</f>
        <v>8.4315271381364951E-2</v>
      </c>
      <c r="T138" s="306">
        <f>IF(T$7=0,0,T$7/PPA_fec!T$7)</f>
        <v>8.4315271381364951E-2</v>
      </c>
      <c r="U138" s="306">
        <f>IF(U$7=0,0,U$7/PPA_fec!U$7)</f>
        <v>8.4315271381365006E-2</v>
      </c>
      <c r="V138" s="306">
        <f>IF(V$7=0,0,V$7/PPA_fec!V$7)</f>
        <v>8.4315271381364978E-2</v>
      </c>
      <c r="W138" s="306">
        <f>IF(W$7=0,0,W$7/PPA_fec!W$7)</f>
        <v>8.4315271381364978E-2</v>
      </c>
      <c r="X138" s="306">
        <f>IF(X$7=0,0,X$7/PPA_fec!X$7)</f>
        <v>8.9805551004465425E-2</v>
      </c>
      <c r="Y138" s="306">
        <f>IF(Y$7=0,0,Y$7/PPA_fec!Y$7)</f>
        <v>8.9805551004465425E-2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0.45027878035755764</v>
      </c>
      <c r="C139" s="306">
        <f>IF(C$8=0,0,C$8/PPA_fec!C$8)</f>
        <v>0.45027878035755742</v>
      </c>
      <c r="D139" s="306">
        <f>IF(D$8=0,0,D$8/PPA_fec!D$8)</f>
        <v>0.45144283211032982</v>
      </c>
      <c r="E139" s="306">
        <f>IF(E$8=0,0,E$8/PPA_fec!E$8)</f>
        <v>0.45144283211032976</v>
      </c>
      <c r="F139" s="306">
        <f>IF(F$8=0,0,F$8/PPA_fec!F$8)</f>
        <v>0.45144283211032987</v>
      </c>
      <c r="G139" s="306">
        <f>IF(G$8=0,0,G$8/PPA_fec!G$8)</f>
        <v>0.45675419717483584</v>
      </c>
      <c r="H139" s="306">
        <f>IF(H$8=0,0,H$8/PPA_fec!H$8)</f>
        <v>0.45675419717483612</v>
      </c>
      <c r="I139" s="306">
        <f>IF(I$8=0,0,I$8/PPA_fec!I$8)</f>
        <v>0.45675419717483573</v>
      </c>
      <c r="J139" s="306">
        <f>IF(J$8=0,0,J$8/PPA_fec!J$8)</f>
        <v>0.45675419717483617</v>
      </c>
      <c r="K139" s="306">
        <f>IF(K$8=0,0,K$8/PPA_fec!K$8)</f>
        <v>0.45675419717483601</v>
      </c>
      <c r="L139" s="306">
        <f>IF(L$8=0,0,L$8/PPA_fec!L$8)</f>
        <v>0.45675419717483562</v>
      </c>
      <c r="M139" s="306">
        <f>IF(M$8=0,0,M$8/PPA_fec!M$8)</f>
        <v>0.45675419717483584</v>
      </c>
      <c r="N139" s="306">
        <f>IF(N$8=0,0,N$8/PPA_fec!N$8)</f>
        <v>0.46375131369326689</v>
      </c>
      <c r="O139" s="306">
        <f>IF(O$8=0,0,O$8/PPA_fec!O$8)</f>
        <v>0.4637513136932665</v>
      </c>
      <c r="P139" s="306">
        <f>IF(P$8=0,0,P$8/PPA_fec!P$8)</f>
        <v>0.46375131369326705</v>
      </c>
      <c r="Q139" s="306">
        <f>IF(Q$8=0,0,Q$8/PPA_fec!Q$8)</f>
        <v>0.46375131369326666</v>
      </c>
      <c r="R139" s="306">
        <f>IF(R$8=0,0,R$8/PPA_fec!R$8)</f>
        <v>0.46375131369326678</v>
      </c>
      <c r="S139" s="306">
        <f>IF(S$8=0,0,S$8/PPA_fec!S$8)</f>
        <v>0.46375131369326694</v>
      </c>
      <c r="T139" s="306">
        <f>IF(T$8=0,0,T$8/PPA_fec!T$8)</f>
        <v>0.46375131369326683</v>
      </c>
      <c r="U139" s="306">
        <f>IF(U$8=0,0,U$8/PPA_fec!U$8)</f>
        <v>0.463751313693267</v>
      </c>
      <c r="V139" s="306">
        <f>IF(V$8=0,0,V$8/PPA_fec!V$8)</f>
        <v>0.46375131369326678</v>
      </c>
      <c r="W139" s="306">
        <f>IF(W$8=0,0,W$8/PPA_fec!W$8)</f>
        <v>0.46375131369326694</v>
      </c>
      <c r="X139" s="306">
        <f>IF(X$8=0,0,X$8/PPA_fec!X$8)</f>
        <v>0.49394897950210798</v>
      </c>
      <c r="Y139" s="306">
        <f>IF(Y$8=0,0,Y$8/PPA_fec!Y$8)</f>
        <v>0.49394897950210759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0.31610812310976227</v>
      </c>
      <c r="C140" s="306">
        <f>IF(C$9=0,0,C$9/PPA_fec!C$9)</f>
        <v>0.31610812310976222</v>
      </c>
      <c r="D140" s="306">
        <f>IF(D$9=0,0,D$9/PPA_fec!D$9)</f>
        <v>0.31692531954633257</v>
      </c>
      <c r="E140" s="306">
        <f>IF(E$9=0,0,E$9/PPA_fec!E$9)</f>
        <v>0.31692531954633252</v>
      </c>
      <c r="F140" s="306">
        <f>IF(F$9=0,0,F$9/PPA_fec!F$9)</f>
        <v>0.31692531954633246</v>
      </c>
      <c r="G140" s="306">
        <f>IF(G$9=0,0,G$9/PPA_fec!G$9)</f>
        <v>0.32065404431625955</v>
      </c>
      <c r="H140" s="306">
        <f>IF(H$9=0,0,H$9/PPA_fec!H$9)</f>
        <v>0.3206540443162596</v>
      </c>
      <c r="I140" s="306">
        <f>IF(I$9=0,0,I$9/PPA_fec!I$9)</f>
        <v>0.3206540443162596</v>
      </c>
      <c r="J140" s="306">
        <f>IF(J$9=0,0,J$9/PPA_fec!J$9)</f>
        <v>0.3206540443162596</v>
      </c>
      <c r="K140" s="306">
        <f>IF(K$9=0,0,K$9/PPA_fec!K$9)</f>
        <v>0.32065404431625966</v>
      </c>
      <c r="L140" s="306">
        <f>IF(L$9=0,0,L$9/PPA_fec!L$9)</f>
        <v>0.32065404431625955</v>
      </c>
      <c r="M140" s="306">
        <f>IF(M$9=0,0,M$9/PPA_fec!M$9)</f>
        <v>0.3206540443162596</v>
      </c>
      <c r="N140" s="306">
        <f>IF(N$9=0,0,N$9/PPA_fec!N$9)</f>
        <v>0.32556621310215061</v>
      </c>
      <c r="O140" s="306">
        <f>IF(O$9=0,0,O$9/PPA_fec!O$9)</f>
        <v>0.32556621310215067</v>
      </c>
      <c r="P140" s="306">
        <f>IF(P$9=0,0,P$9/PPA_fec!P$9)</f>
        <v>0.32556621310215067</v>
      </c>
      <c r="Q140" s="306">
        <f>IF(Q$9=0,0,Q$9/PPA_fec!Q$9)</f>
        <v>0.32556621310215084</v>
      </c>
      <c r="R140" s="306">
        <f>IF(R$9=0,0,R$9/PPA_fec!R$9)</f>
        <v>0.32556621310215073</v>
      </c>
      <c r="S140" s="306">
        <f>IF(S$9=0,0,S$9/PPA_fec!S$9)</f>
        <v>0.32556621310215067</v>
      </c>
      <c r="T140" s="306">
        <f>IF(T$9=0,0,T$9/PPA_fec!T$9)</f>
        <v>0.32556621310215078</v>
      </c>
      <c r="U140" s="306">
        <f>IF(U$9=0,0,U$9/PPA_fec!U$9)</f>
        <v>0.32556621310215078</v>
      </c>
      <c r="V140" s="306">
        <f>IF(V$9=0,0,V$9/PPA_fec!V$9)</f>
        <v>0.32556621310215073</v>
      </c>
      <c r="W140" s="306">
        <f>IF(W$9=0,0,W$9/PPA_fec!W$9)</f>
        <v>0.32556621310215067</v>
      </c>
      <c r="X140" s="306">
        <f>IF(X$9=0,0,X$9/PPA_fec!X$9)</f>
        <v>0.34676580739248897</v>
      </c>
      <c r="Y140" s="306">
        <f>IF(Y$9=0,0,Y$9/PPA_fec!Y$9)</f>
        <v>0.34676580739248891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0.48268604381347424</v>
      </c>
      <c r="C141" s="307">
        <f>IF(C$10=0,0,C$10/PPA_fec!C$10)</f>
        <v>0.49295165197985935</v>
      </c>
      <c r="D141" s="307">
        <f>IF(D$10=0,0,D$10/PPA_fec!D$10)</f>
        <v>0.48166883671925442</v>
      </c>
      <c r="E141" s="307">
        <f>IF(E$10=0,0,E$10/PPA_fec!E$10)</f>
        <v>0.47749487158896137</v>
      </c>
      <c r="F141" s="307">
        <f>IF(F$10=0,0,F$10/PPA_fec!F$10)</f>
        <v>0.52357757517611136</v>
      </c>
      <c r="G141" s="307">
        <f>IF(G$10=0,0,G$10/PPA_fec!G$10)</f>
        <v>0.48451503442089955</v>
      </c>
      <c r="H141" s="307">
        <f>IF(H$10=0,0,H$10/PPA_fec!H$10)</f>
        <v>0.4879289123866572</v>
      </c>
      <c r="I141" s="307">
        <f>IF(I$10=0,0,I$10/PPA_fec!I$10)</f>
        <v>0.48273199043597703</v>
      </c>
      <c r="J141" s="307">
        <f>IF(J$10=0,0,J$10/PPA_fec!J$10)</f>
        <v>0.48336049565070788</v>
      </c>
      <c r="K141" s="307">
        <f>IF(K$10=0,0,K$10/PPA_fec!K$10)</f>
        <v>0.48106721383168882</v>
      </c>
      <c r="L141" s="307">
        <f>IF(L$10=0,0,L$10/PPA_fec!L$10)</f>
        <v>0.4760151878224228</v>
      </c>
      <c r="M141" s="307">
        <f>IF(M$10=0,0,M$10/PPA_fec!M$10)</f>
        <v>0.47500070381684717</v>
      </c>
      <c r="N141" s="307">
        <f>IF(N$10=0,0,N$10/PPA_fec!N$10)</f>
        <v>0.48589356960915969</v>
      </c>
      <c r="O141" s="307">
        <f>IF(O$10=0,0,O$10/PPA_fec!O$10)</f>
        <v>0.48402471839059091</v>
      </c>
      <c r="P141" s="307">
        <f>IF(P$10=0,0,P$10/PPA_fec!P$10)</f>
        <v>0.49288532016545578</v>
      </c>
      <c r="Q141" s="307">
        <f>IF(Q$10=0,0,Q$10/PPA_fec!Q$10)</f>
        <v>0.49580572500005021</v>
      </c>
      <c r="R141" s="307">
        <f>IF(R$10=0,0,R$10/PPA_fec!R$10)</f>
        <v>0.50652566709112423</v>
      </c>
      <c r="S141" s="307">
        <f>IF(S$10=0,0,S$10/PPA_fec!S$10)</f>
        <v>0.5070419395592537</v>
      </c>
      <c r="T141" s="307">
        <f>IF(T$10=0,0,T$10/PPA_fec!T$10)</f>
        <v>0.51164040264974653</v>
      </c>
      <c r="U141" s="307">
        <f>IF(U$10=0,0,U$10/PPA_fec!U$10)</f>
        <v>0.50502810894061134</v>
      </c>
      <c r="V141" s="307">
        <f>IF(V$10=0,0,V$10/PPA_fec!V$10)</f>
        <v>0.51041809855067422</v>
      </c>
      <c r="W141" s="307">
        <f>IF(W$10=0,0,W$10/PPA_fec!W$10)</f>
        <v>0.50708188573851842</v>
      </c>
      <c r="X141" s="307">
        <f>IF(X$10=0,0,X$10/PPA_fec!X$10)</f>
        <v>0.57059633567641677</v>
      </c>
      <c r="Y141" s="307">
        <f>IF(Y$10=0,0,Y$10/PPA_fec!Y$10)</f>
        <v>0.58442951144672761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0.39180783037336187</v>
      </c>
      <c r="C142" s="308">
        <f>IF(C$16=0,0,C$16/PPA_fec!C$16)</f>
        <v>0.39180783037336198</v>
      </c>
      <c r="D142" s="308">
        <f>IF(D$16=0,0,D$16/PPA_fec!D$16)</f>
        <v>0.39282072418846431</v>
      </c>
      <c r="E142" s="308">
        <f>IF(E$16=0,0,E$16/PPA_fec!E$16)</f>
        <v>0.39282072418846414</v>
      </c>
      <c r="F142" s="308">
        <f>IF(F$16=0,0,F$16/PPA_fec!F$16)</f>
        <v>0.39282072418846431</v>
      </c>
      <c r="G142" s="308">
        <f>IF(G$16=0,0,G$16/PPA_fec!G$16)</f>
        <v>0.39744238195477621</v>
      </c>
      <c r="H142" s="308">
        <f>IF(H$16=0,0,H$16/PPA_fec!H$16)</f>
        <v>0.39744238195477621</v>
      </c>
      <c r="I142" s="308">
        <f>IF(I$16=0,0,I$16/PPA_fec!I$16)</f>
        <v>0.3974423819547761</v>
      </c>
      <c r="J142" s="308">
        <f>IF(J$16=0,0,J$16/PPA_fec!J$16)</f>
        <v>0.39744238195477616</v>
      </c>
      <c r="K142" s="308">
        <f>IF(K$16=0,0,K$16/PPA_fec!K$16)</f>
        <v>0.39744238195477621</v>
      </c>
      <c r="L142" s="308">
        <f>IF(L$16=0,0,L$16/PPA_fec!L$16)</f>
        <v>0.39744238195477616</v>
      </c>
      <c r="M142" s="308">
        <f>IF(M$16=0,0,M$16/PPA_fec!M$16)</f>
        <v>0.39744238195477616</v>
      </c>
      <c r="N142" s="308">
        <f>IF(N$16=0,0,N$16/PPA_fec!N$16)</f>
        <v>0.40353088792385389</v>
      </c>
      <c r="O142" s="308">
        <f>IF(O$16=0,0,O$16/PPA_fec!O$16)</f>
        <v>0.403530887923854</v>
      </c>
      <c r="P142" s="308">
        <f>IF(P$16=0,0,P$16/PPA_fec!P$16)</f>
        <v>0.40353088792385405</v>
      </c>
      <c r="Q142" s="308">
        <f>IF(Q$16=0,0,Q$16/PPA_fec!Q$16)</f>
        <v>0.40353088792385394</v>
      </c>
      <c r="R142" s="308">
        <f>IF(R$16=0,0,R$16/PPA_fec!R$16)</f>
        <v>0.403530887923854</v>
      </c>
      <c r="S142" s="308">
        <f>IF(S$16=0,0,S$16/PPA_fec!S$16)</f>
        <v>0.40353088792385383</v>
      </c>
      <c r="T142" s="308">
        <f>IF(T$16=0,0,T$16/PPA_fec!T$16)</f>
        <v>0.40353088792385378</v>
      </c>
      <c r="U142" s="308">
        <f>IF(U$16=0,0,U$16/PPA_fec!U$16)</f>
        <v>0.40353088792385383</v>
      </c>
      <c r="V142" s="308">
        <f>IF(V$16=0,0,V$16/PPA_fec!V$16)</f>
        <v>0.40353088792385389</v>
      </c>
      <c r="W142" s="308">
        <f>IF(W$16=0,0,W$16/PPA_fec!W$16)</f>
        <v>0.40353088792385416</v>
      </c>
      <c r="X142" s="308">
        <f>IF(X$16=0,0,X$16/PPA_fec!X$16)</f>
        <v>0.42980723590877695</v>
      </c>
      <c r="Y142" s="308">
        <f>IF(Y$16=0,0,Y$16/PPA_fec!Y$16)</f>
        <v>0.4298072359087769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0.42663770554771802</v>
      </c>
      <c r="C143" s="308">
        <f>IF(C$17=0,0,C$17/PPA_fec!C$17)</f>
        <v>0.42750492211995911</v>
      </c>
      <c r="D143" s="308">
        <f>IF(D$17=0,0,D$17/PPA_fec!D$17)</f>
        <v>0.42224939247335708</v>
      </c>
      <c r="E143" s="308">
        <f>IF(E$17=0,0,E$17/PPA_fec!E$17)</f>
        <v>0.43159406604999956</v>
      </c>
      <c r="F143" s="308">
        <f>IF(F$17=0,0,F$17/PPA_fec!F$17)</f>
        <v>0.4338575442460248</v>
      </c>
      <c r="G143" s="308">
        <f>IF(G$17=0,0,G$17/PPA_fec!G$17)</f>
        <v>0.42768853732649725</v>
      </c>
      <c r="H143" s="308">
        <f>IF(H$17=0,0,H$17/PPA_fec!H$17)</f>
        <v>0.42692224696284287</v>
      </c>
      <c r="I143" s="308">
        <f>IF(I$17=0,0,I$17/PPA_fec!I$17)</f>
        <v>0.42510497210250781</v>
      </c>
      <c r="J143" s="308">
        <f>IF(J$17=0,0,J$17/PPA_fec!J$17)</f>
        <v>0.42772791661111731</v>
      </c>
      <c r="K143" s="308">
        <f>IF(K$17=0,0,K$17/PPA_fec!K$17)</f>
        <v>0.42362568711977033</v>
      </c>
      <c r="L143" s="308">
        <f>IF(L$17=0,0,L$17/PPA_fec!L$17)</f>
        <v>0.42421156149445377</v>
      </c>
      <c r="M143" s="308">
        <f>IF(M$17=0,0,M$17/PPA_fec!M$17)</f>
        <v>0.42602844354116892</v>
      </c>
      <c r="N143" s="308">
        <f>IF(N$17=0,0,N$17/PPA_fec!N$17)</f>
        <v>0.43225159049593048</v>
      </c>
      <c r="O143" s="308">
        <f>IF(O$17=0,0,O$17/PPA_fec!O$17)</f>
        <v>0.43041114638028133</v>
      </c>
      <c r="P143" s="308">
        <f>IF(P$17=0,0,P$17/PPA_fec!P$17)</f>
        <v>0.43269471895031542</v>
      </c>
      <c r="Q143" s="308">
        <f>IF(Q$17=0,0,Q$17/PPA_fec!Q$17)</f>
        <v>0.43479719835817571</v>
      </c>
      <c r="R143" s="308">
        <f>IF(R$17=0,0,R$17/PPA_fec!R$17)</f>
        <v>0.43401158638206733</v>
      </c>
      <c r="S143" s="308">
        <f>IF(S$17=0,0,S$17/PPA_fec!S$17)</f>
        <v>0.43601189943188701</v>
      </c>
      <c r="T143" s="308">
        <f>IF(T$17=0,0,T$17/PPA_fec!T$17)</f>
        <v>0.436280739642947</v>
      </c>
      <c r="U143" s="308">
        <f>IF(U$17=0,0,U$17/PPA_fec!U$17)</f>
        <v>0.43338366438939463</v>
      </c>
      <c r="V143" s="308">
        <f>IF(V$17=0,0,V$17/PPA_fec!V$17)</f>
        <v>0.43283222400872767</v>
      </c>
      <c r="W143" s="308">
        <f>IF(W$17=0,0,W$17/PPA_fec!W$17)</f>
        <v>0.43502384514112247</v>
      </c>
      <c r="X143" s="308">
        <f>IF(X$17=0,0,X$17/PPA_fec!X$17)</f>
        <v>0.46226750325941302</v>
      </c>
      <c r="Y143" s="308">
        <f>IF(Y$17=0,0,Y$17/PPA_fec!Y$17)</f>
        <v>0.46239764755982432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0.38948804386410685</v>
      </c>
      <c r="C144" s="309">
        <f>IF(C$30=0,0,C$30/PPA_fec!C$30)</f>
        <v>0.38948804386410685</v>
      </c>
      <c r="D144" s="309">
        <f>IF(D$30=0,0,D$30/PPA_fec!D$30)</f>
        <v>0.39049494061323581</v>
      </c>
      <c r="E144" s="309">
        <f>IF(E$30=0,0,E$30/PPA_fec!E$30)</f>
        <v>0.39049494061323586</v>
      </c>
      <c r="F144" s="309">
        <f>IF(F$30=0,0,F$30/PPA_fec!F$30)</f>
        <v>0.39049494061323597</v>
      </c>
      <c r="G144" s="309">
        <f>IF(G$30=0,0,G$30/PPA_fec!G$30)</f>
        <v>0.39508923481377523</v>
      </c>
      <c r="H144" s="309">
        <f>IF(H$30=0,0,H$30/PPA_fec!H$30)</f>
        <v>0.39508923481377506</v>
      </c>
      <c r="I144" s="309">
        <f>IF(I$30=0,0,I$30/PPA_fec!I$30)</f>
        <v>0.39508923481377511</v>
      </c>
      <c r="J144" s="309">
        <f>IF(J$30=0,0,J$30/PPA_fec!J$30)</f>
        <v>0.39508923481377495</v>
      </c>
      <c r="K144" s="309">
        <f>IF(K$30=0,0,K$30/PPA_fec!K$30)</f>
        <v>0.395089234813775</v>
      </c>
      <c r="L144" s="309">
        <f>IF(L$30=0,0,L$30/PPA_fec!L$30)</f>
        <v>0.39508923481377534</v>
      </c>
      <c r="M144" s="309">
        <f>IF(M$30=0,0,M$30/PPA_fec!M$30)</f>
        <v>0.39508923481377539</v>
      </c>
      <c r="N144" s="309">
        <f>IF(N$30=0,0,N$30/PPA_fec!N$30)</f>
        <v>0.40114169241190722</v>
      </c>
      <c r="O144" s="309">
        <f>IF(O$30=0,0,O$30/PPA_fec!O$30)</f>
        <v>0.40114169241190745</v>
      </c>
      <c r="P144" s="309">
        <f>IF(P$30=0,0,P$30/PPA_fec!P$30)</f>
        <v>0.40114169241190739</v>
      </c>
      <c r="Q144" s="309">
        <f>IF(Q$30=0,0,Q$30/PPA_fec!Q$30)</f>
        <v>0.40114169241190772</v>
      </c>
      <c r="R144" s="309">
        <f>IF(R$30=0,0,R$30/PPA_fec!R$30)</f>
        <v>0.40114169241190767</v>
      </c>
      <c r="S144" s="309">
        <f>IF(S$30=0,0,S$30/PPA_fec!S$30)</f>
        <v>0.40114169241190761</v>
      </c>
      <c r="T144" s="309">
        <f>IF(T$30=0,0,T$30/PPA_fec!T$30)</f>
        <v>0.40114169241190767</v>
      </c>
      <c r="U144" s="309">
        <f>IF(U$30=0,0,U$30/PPA_fec!U$30)</f>
        <v>0.40114169241190745</v>
      </c>
      <c r="V144" s="309">
        <f>IF(V$30=0,0,V$30/PPA_fec!V$30)</f>
        <v>0.40114169241190761</v>
      </c>
      <c r="W144" s="309">
        <f>IF(W$30=0,0,W$30/PPA_fec!W$30)</f>
        <v>0.40114169241190734</v>
      </c>
      <c r="X144" s="309">
        <f>IF(X$30=0,0,X$30/PPA_fec!X$30)</f>
        <v>0.42726246536018614</v>
      </c>
      <c r="Y144" s="309">
        <f>IF(Y$30=0,0,Y$30/PPA_fec!Y$30)</f>
        <v>0.42726246536018597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0.61786540675900392</v>
      </c>
      <c r="C146" s="322">
        <f>IF(C$32=0,0,C$32/PPA_fec!C$32)</f>
        <v>0.62020987879102718</v>
      </c>
      <c r="D146" s="322">
        <f>IF(D$32=0,0,D$32/PPA_fec!D$32)</f>
        <v>0.61321657899445103</v>
      </c>
      <c r="E146" s="322">
        <f>IF(E$32=0,0,E$32/PPA_fec!E$32)</f>
        <v>0.63095881092149397</v>
      </c>
      <c r="F146" s="322">
        <f>IF(F$32=0,0,F$32/PPA_fec!F$32)</f>
        <v>0.62942528219788785</v>
      </c>
      <c r="G146" s="322">
        <f>IF(G$32=0,0,G$32/PPA_fec!G$32)</f>
        <v>0.61864101468191357</v>
      </c>
      <c r="H146" s="322">
        <f>IF(H$32=0,0,H$32/PPA_fec!H$32)</f>
        <v>0.62563327010722936</v>
      </c>
      <c r="I146" s="322">
        <f>IF(I$32=0,0,I$32/PPA_fec!I$32)</f>
        <v>0.62369211148784642</v>
      </c>
      <c r="J146" s="322">
        <f>IF(J$32=0,0,J$32/PPA_fec!J$32)</f>
        <v>0.62707317219820213</v>
      </c>
      <c r="K146" s="322">
        <f>IF(K$32=0,0,K$32/PPA_fec!K$32)</f>
        <v>0.62196001991144201</v>
      </c>
      <c r="L146" s="322">
        <f>IF(L$32=0,0,L$32/PPA_fec!L$32)</f>
        <v>0.62348984596569723</v>
      </c>
      <c r="M146" s="322">
        <f>IF(M$32=0,0,M$32/PPA_fec!M$32)</f>
        <v>0.62625898480191722</v>
      </c>
      <c r="N146" s="322">
        <f>IF(N$32=0,0,N$32/PPA_fec!N$32)</f>
        <v>0.62542906376709462</v>
      </c>
      <c r="O146" s="322">
        <f>IF(O$32=0,0,O$32/PPA_fec!O$32)</f>
        <v>0.62343380031599216</v>
      </c>
      <c r="P146" s="322">
        <f>IF(P$32=0,0,P$32/PPA_fec!P$32)</f>
        <v>0.62533741488871142</v>
      </c>
      <c r="Q146" s="322">
        <f>IF(Q$32=0,0,Q$32/PPA_fec!Q$32)</f>
        <v>0.62782225019836724</v>
      </c>
      <c r="R146" s="322">
        <f>IF(R$32=0,0,R$32/PPA_fec!R$32)</f>
        <v>0.62579298138433181</v>
      </c>
      <c r="S146" s="322">
        <f>IF(S$32=0,0,S$32/PPA_fec!S$32)</f>
        <v>0.65132320754560658</v>
      </c>
      <c r="T146" s="322">
        <f>IF(T$32=0,0,T$32/PPA_fec!T$32)</f>
        <v>0.66952293662940632</v>
      </c>
      <c r="U146" s="322">
        <f>IF(U$32=0,0,U$32/PPA_fec!U$32)</f>
        <v>0.66906722306187683</v>
      </c>
      <c r="V146" s="322">
        <f>IF(V$32=0,0,V$32/PPA_fec!V$32)</f>
        <v>0.66834702088583908</v>
      </c>
      <c r="W146" s="322">
        <f>IF(W$32=0,0,W$32/PPA_fec!W$32)</f>
        <v>0.68672502482295616</v>
      </c>
      <c r="X146" s="322">
        <f>IF(X$32=0,0,X$32/PPA_fec!X$32)</f>
        <v>0.69772585239588758</v>
      </c>
      <c r="Y146" s="322">
        <f>IF(Y$32=0,0,Y$32/PPA_fec!Y$32)</f>
        <v>0.69855601976986903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0.41563384188162494</v>
      </c>
      <c r="C147" s="305">
        <f>IF(C$33=0,0,C$33/PPA_fec!C$33)</f>
        <v>0.41684145805794709</v>
      </c>
      <c r="D147" s="305">
        <f>IF(D$33=0,0,D$33/PPA_fec!D$33)</f>
        <v>0.41684145805794692</v>
      </c>
      <c r="E147" s="305">
        <f>IF(E$33=0,0,E$33/PPA_fec!E$33)</f>
        <v>0.41998907946460501</v>
      </c>
      <c r="F147" s="305">
        <f>IF(F$33=0,0,F$33/PPA_fec!F$33)</f>
        <v>0.41998907946460506</v>
      </c>
      <c r="G147" s="305">
        <f>IF(G$33=0,0,G$33/PPA_fec!G$33)</f>
        <v>0.41998907946460484</v>
      </c>
      <c r="H147" s="305">
        <f>IF(H$33=0,0,H$33/PPA_fec!H$33)</f>
        <v>0.42561244355726968</v>
      </c>
      <c r="I147" s="305">
        <f>IF(I$33=0,0,I$33/PPA_fec!I$33)</f>
        <v>0.42561244355726957</v>
      </c>
      <c r="J147" s="305">
        <f>IF(J$33=0,0,J$33/PPA_fec!J$33)</f>
        <v>0.4256124435572694</v>
      </c>
      <c r="K147" s="305">
        <f>IF(K$33=0,0,K$33/PPA_fec!K$33)</f>
        <v>0.42561244355726968</v>
      </c>
      <c r="L147" s="305">
        <f>IF(L$33=0,0,L$33/PPA_fec!L$33)</f>
        <v>0.4256124435572694</v>
      </c>
      <c r="M147" s="305">
        <f>IF(M$33=0,0,M$33/PPA_fec!M$33)</f>
        <v>0.42561244355726968</v>
      </c>
      <c r="N147" s="305">
        <f>IF(N$33=0,0,N$33/PPA_fec!N$33)</f>
        <v>0.42561244355726968</v>
      </c>
      <c r="O147" s="305">
        <f>IF(O$33=0,0,O$33/PPA_fec!O$33)</f>
        <v>0.42561244355726963</v>
      </c>
      <c r="P147" s="305">
        <f>IF(P$33=0,0,P$33/PPA_fec!P$33)</f>
        <v>0.42561244355726963</v>
      </c>
      <c r="Q147" s="305">
        <f>IF(Q$33=0,0,Q$33/PPA_fec!Q$33)</f>
        <v>0.42561244355726952</v>
      </c>
      <c r="R147" s="305">
        <f>IF(R$33=0,0,R$33/PPA_fec!R$33)</f>
        <v>0.42561244355726946</v>
      </c>
      <c r="S147" s="305">
        <f>IF(S$33=0,0,S$33/PPA_fec!S$33)</f>
        <v>0.43805119920154267</v>
      </c>
      <c r="T147" s="305">
        <f>IF(T$33=0,0,T$33/PPA_fec!T$33)</f>
        <v>0.44924607928138838</v>
      </c>
      <c r="U147" s="305">
        <f>IF(U$33=0,0,U$33/PPA_fec!U$33)</f>
        <v>0.45481786231954868</v>
      </c>
      <c r="V147" s="305">
        <f>IF(V$33=0,0,V$33/PPA_fec!V$33)</f>
        <v>0.45481786231954857</v>
      </c>
      <c r="W147" s="305">
        <f>IF(W$33=0,0,W$33/PPA_fec!W$33)</f>
        <v>0.46433607608759381</v>
      </c>
      <c r="X147" s="305">
        <f>IF(X$33=0,0,X$33/PPA_fec!X$33)</f>
        <v>0.4729024684788346</v>
      </c>
      <c r="Y147" s="305">
        <f>IF(Y$33=0,0,Y$33/PPA_fec!Y$33)</f>
        <v>0.47491125765674647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0.10802618145993639</v>
      </c>
      <c r="C148" s="306">
        <f>IF(C$34=0,0,C$34/PPA_fec!C$34)</f>
        <v>0.10834004946357816</v>
      </c>
      <c r="D148" s="306">
        <f>IF(D$34=0,0,D$34/PPA_fec!D$34)</f>
        <v>0.10834004946357814</v>
      </c>
      <c r="E148" s="306">
        <f>IF(E$34=0,0,E$34/PPA_fec!E$34)</f>
        <v>0.10915813857707156</v>
      </c>
      <c r="F148" s="306">
        <f>IF(F$34=0,0,F$34/PPA_fec!F$34)</f>
        <v>0.1091581385770716</v>
      </c>
      <c r="G148" s="306">
        <f>IF(G$34=0,0,G$34/PPA_fec!G$34)</f>
        <v>0.10915813857707156</v>
      </c>
      <c r="H148" s="306">
        <f>IF(H$34=0,0,H$34/PPA_fec!H$34)</f>
        <v>0.11061969076237821</v>
      </c>
      <c r="I148" s="306">
        <f>IF(I$34=0,0,I$34/PPA_fec!I$34)</f>
        <v>0.11061969076237822</v>
      </c>
      <c r="J148" s="306">
        <f>IF(J$34=0,0,J$34/PPA_fec!J$34)</f>
        <v>0.11061969076237815</v>
      </c>
      <c r="K148" s="306">
        <f>IF(K$34=0,0,K$34/PPA_fec!K$34)</f>
        <v>0.11061969076237818</v>
      </c>
      <c r="L148" s="306">
        <f>IF(L$34=0,0,L$34/PPA_fec!L$34)</f>
        <v>0.11061969076237822</v>
      </c>
      <c r="M148" s="306">
        <f>IF(M$34=0,0,M$34/PPA_fec!M$34)</f>
        <v>0.11061969076237821</v>
      </c>
      <c r="N148" s="306">
        <f>IF(N$34=0,0,N$34/PPA_fec!N$34)</f>
        <v>0.11061969076237818</v>
      </c>
      <c r="O148" s="306">
        <f>IF(O$34=0,0,O$34/PPA_fec!O$34)</f>
        <v>0.11061969076237817</v>
      </c>
      <c r="P148" s="306">
        <f>IF(P$34=0,0,P$34/PPA_fec!P$34)</f>
        <v>0.11061969076237819</v>
      </c>
      <c r="Q148" s="306">
        <f>IF(Q$34=0,0,Q$34/PPA_fec!Q$34)</f>
        <v>0.11061969076237819</v>
      </c>
      <c r="R148" s="306">
        <f>IF(R$34=0,0,R$34/PPA_fec!R$34)</f>
        <v>0.11061969076237822</v>
      </c>
      <c r="S148" s="306">
        <f>IF(S$34=0,0,S$34/PPA_fec!S$34)</f>
        <v>0.1163331078413978</v>
      </c>
      <c r="T148" s="306">
        <f>IF(T$34=0,0,T$34/PPA_fec!T$34)</f>
        <v>0.11821038610264342</v>
      </c>
      <c r="U148" s="306">
        <f>IF(U$34=0,0,U$34/PPA_fec!U$34)</f>
        <v>0.11821038610264345</v>
      </c>
      <c r="V148" s="306">
        <f>IF(V$34=0,0,V$34/PPA_fec!V$34)</f>
        <v>0.11821038610264345</v>
      </c>
      <c r="W148" s="306">
        <f>IF(W$34=0,0,W$34/PPA_fec!W$34)</f>
        <v>0.12083760358539609</v>
      </c>
      <c r="X148" s="306">
        <f>IF(X$34=0,0,X$34/PPA_fec!X$34)</f>
        <v>0.12343280196997451</v>
      </c>
      <c r="Y148" s="306">
        <f>IF(Y$34=0,0,Y$34/PPA_fec!Y$34)</f>
        <v>0.12343280196997453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0.59219595879746978</v>
      </c>
      <c r="C149" s="306">
        <f>IF(C$35=0,0,C$35/PPA_fec!C$35)</f>
        <v>0.5939165728267769</v>
      </c>
      <c r="D149" s="306">
        <f>IF(D$35=0,0,D$35/PPA_fec!D$35)</f>
        <v>0.5939165728267769</v>
      </c>
      <c r="E149" s="306">
        <f>IF(E$35=0,0,E$35/PPA_fec!E$35)</f>
        <v>0.59840131032651611</v>
      </c>
      <c r="F149" s="306">
        <f>IF(F$35=0,0,F$35/PPA_fec!F$35)</f>
        <v>0.59840131032651644</v>
      </c>
      <c r="G149" s="306">
        <f>IF(G$35=0,0,G$35/PPA_fec!G$35)</f>
        <v>0.59840131032651622</v>
      </c>
      <c r="H149" s="306">
        <f>IF(H$35=0,0,H$35/PPA_fec!H$35)</f>
        <v>0.60641349113317744</v>
      </c>
      <c r="I149" s="306">
        <f>IF(I$35=0,0,I$35/PPA_fec!I$35)</f>
        <v>0.60641349113317744</v>
      </c>
      <c r="J149" s="306">
        <f>IF(J$35=0,0,J$35/PPA_fec!J$35)</f>
        <v>0.60641349113317744</v>
      </c>
      <c r="K149" s="306">
        <f>IF(K$35=0,0,K$35/PPA_fec!K$35)</f>
        <v>0.60641349113317744</v>
      </c>
      <c r="L149" s="306">
        <f>IF(L$35=0,0,L$35/PPA_fec!L$35)</f>
        <v>0.60641349113317744</v>
      </c>
      <c r="M149" s="306">
        <f>IF(M$35=0,0,M$35/PPA_fec!M$35)</f>
        <v>0.60641349113317755</v>
      </c>
      <c r="N149" s="306">
        <f>IF(N$35=0,0,N$35/PPA_fec!N$35)</f>
        <v>0.60641349113317733</v>
      </c>
      <c r="O149" s="306">
        <f>IF(O$35=0,0,O$35/PPA_fec!O$35)</f>
        <v>0.60641349113317744</v>
      </c>
      <c r="P149" s="306">
        <f>IF(P$35=0,0,P$35/PPA_fec!P$35)</f>
        <v>0.60641349113317744</v>
      </c>
      <c r="Q149" s="306">
        <f>IF(Q$35=0,0,Q$35/PPA_fec!Q$35)</f>
        <v>0.60641349113317733</v>
      </c>
      <c r="R149" s="306">
        <f>IF(R$35=0,0,R$35/PPA_fec!R$35)</f>
        <v>0.60641349113317733</v>
      </c>
      <c r="S149" s="306">
        <f>IF(S$35=0,0,S$35/PPA_fec!S$35)</f>
        <v>0.62238814393559261</v>
      </c>
      <c r="T149" s="306">
        <f>IF(T$35=0,0,T$35/PPA_fec!T$35)</f>
        <v>0.63676533145776637</v>
      </c>
      <c r="U149" s="306">
        <f>IF(U$35=0,0,U$35/PPA_fec!U$35)</f>
        <v>0.64802543227760256</v>
      </c>
      <c r="V149" s="306">
        <f>IF(V$35=0,0,V$35/PPA_fec!V$35)</f>
        <v>0.64802543227760256</v>
      </c>
      <c r="W149" s="306">
        <f>IF(W$35=0,0,W$35/PPA_fec!W$35)</f>
        <v>0.65983889096557535</v>
      </c>
      <c r="X149" s="306">
        <f>IF(X$35=0,0,X$35/PPA_fec!X$35)</f>
        <v>0.67047100378475089</v>
      </c>
      <c r="Y149" s="306">
        <f>IF(Y$35=0,0,Y$35/PPA_fec!Y$35)</f>
        <v>0.67665454357262911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0.41738629999541144</v>
      </c>
      <c r="C150" s="306">
        <f>IF(C$36=0,0,C$36/PPA_fec!C$36)</f>
        <v>0.41859900790525784</v>
      </c>
      <c r="D150" s="306">
        <f>IF(D$36=0,0,D$36/PPA_fec!D$36)</f>
        <v>0.41859900790525784</v>
      </c>
      <c r="E150" s="306">
        <f>IF(E$36=0,0,E$36/PPA_fec!E$36)</f>
        <v>0.42175990078819453</v>
      </c>
      <c r="F150" s="306">
        <f>IF(F$36=0,0,F$36/PPA_fec!F$36)</f>
        <v>0.42175990078819448</v>
      </c>
      <c r="G150" s="306">
        <f>IF(G$36=0,0,G$36/PPA_fec!G$36)</f>
        <v>0.42175990078819464</v>
      </c>
      <c r="H150" s="306">
        <f>IF(H$36=0,0,H$36/PPA_fec!H$36)</f>
        <v>0.42740697495698393</v>
      </c>
      <c r="I150" s="306">
        <f>IF(I$36=0,0,I$36/PPA_fec!I$36)</f>
        <v>0.42740697495698382</v>
      </c>
      <c r="J150" s="306">
        <f>IF(J$36=0,0,J$36/PPA_fec!J$36)</f>
        <v>0.42740697495698371</v>
      </c>
      <c r="K150" s="306">
        <f>IF(K$36=0,0,K$36/PPA_fec!K$36)</f>
        <v>0.42740697495698377</v>
      </c>
      <c r="L150" s="306">
        <f>IF(L$36=0,0,L$36/PPA_fec!L$36)</f>
        <v>0.42740697495698393</v>
      </c>
      <c r="M150" s="306">
        <f>IF(M$36=0,0,M$36/PPA_fec!M$36)</f>
        <v>0.42740697495698388</v>
      </c>
      <c r="N150" s="306">
        <f>IF(N$36=0,0,N$36/PPA_fec!N$36)</f>
        <v>0.42740697495698382</v>
      </c>
      <c r="O150" s="306">
        <f>IF(O$36=0,0,O$36/PPA_fec!O$36)</f>
        <v>0.42740697495698382</v>
      </c>
      <c r="P150" s="306">
        <f>IF(P$36=0,0,P$36/PPA_fec!P$36)</f>
        <v>0.42740697495698382</v>
      </c>
      <c r="Q150" s="306">
        <f>IF(Q$36=0,0,Q$36/PPA_fec!Q$36)</f>
        <v>0.42740697495698377</v>
      </c>
      <c r="R150" s="306">
        <f>IF(R$36=0,0,R$36/PPA_fec!R$36)</f>
        <v>0.42740697495698388</v>
      </c>
      <c r="S150" s="306">
        <f>IF(S$36=0,0,S$36/PPA_fec!S$36)</f>
        <v>0.44981849538651397</v>
      </c>
      <c r="T150" s="306">
        <f>IF(T$36=0,0,T$36/PPA_fec!T$36)</f>
        <v>0.4567355340122784</v>
      </c>
      <c r="U150" s="306">
        <f>IF(U$36=0,0,U$36/PPA_fec!U$36)</f>
        <v>0.4567355340122784</v>
      </c>
      <c r="V150" s="306">
        <f>IF(V$36=0,0,V$36/PPA_fec!V$36)</f>
        <v>0.4567355340122784</v>
      </c>
      <c r="W150" s="306">
        <f>IF(W$36=0,0,W$36/PPA_fec!W$36)</f>
        <v>0.46688644899964266</v>
      </c>
      <c r="X150" s="306">
        <f>IF(X$36=0,0,X$36/PPA_fec!X$36)</f>
        <v>0.47691365015453102</v>
      </c>
      <c r="Y150" s="306">
        <f>IF(Y$36=0,0,Y$36/PPA_fec!Y$36)</f>
        <v>0.47691365015453113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0.63679663551378962</v>
      </c>
      <c r="C151" s="307">
        <f>IF(C$37=0,0,C$37/PPA_fec!C$37)</f>
        <v>0.65222936700011558</v>
      </c>
      <c r="D151" s="307">
        <f>IF(D$37=0,0,D$37/PPA_fec!D$37)</f>
        <v>0.63565766928570788</v>
      </c>
      <c r="E151" s="307">
        <f>IF(E$37=0,0,E$37/PPA_fec!E$37)</f>
        <v>0.63490762877696227</v>
      </c>
      <c r="F151" s="307">
        <f>IF(F$37=0,0,F$37/PPA_fec!F$37)</f>
        <v>0.69618212993502926</v>
      </c>
      <c r="G151" s="307">
        <f>IF(G$37=0,0,G$37/PPA_fec!G$37)</f>
        <v>0.636750517411249</v>
      </c>
      <c r="H151" s="307">
        <f>IF(H$37=0,0,H$37/PPA_fec!H$37)</f>
        <v>0.64982276359451019</v>
      </c>
      <c r="I151" s="307">
        <f>IF(I$37=0,0,I$37/PPA_fec!I$37)</f>
        <v>0.64290151318600908</v>
      </c>
      <c r="J151" s="307">
        <f>IF(J$37=0,0,J$37/PPA_fec!J$37)</f>
        <v>0.6437385551919278</v>
      </c>
      <c r="K151" s="307">
        <f>IF(K$37=0,0,K$37/PPA_fec!K$37)</f>
        <v>0.64068436698642306</v>
      </c>
      <c r="L151" s="307">
        <f>IF(L$37=0,0,L$37/PPA_fec!L$37)</f>
        <v>0.63395608870704345</v>
      </c>
      <c r="M151" s="307">
        <f>IF(M$37=0,0,M$37/PPA_fec!M$37)</f>
        <v>0.63260500090841076</v>
      </c>
      <c r="N151" s="307">
        <f>IF(N$37=0,0,N$37/PPA_fec!N$37)</f>
        <v>0.63734841955284449</v>
      </c>
      <c r="O151" s="307">
        <f>IF(O$37=0,0,O$37/PPA_fec!O$37)</f>
        <v>0.63489704039281103</v>
      </c>
      <c r="P151" s="307">
        <f>IF(P$37=0,0,P$37/PPA_fec!P$37)</f>
        <v>0.64651952500819643</v>
      </c>
      <c r="Q151" s="307">
        <f>IF(Q$37=0,0,Q$37/PPA_fec!Q$37)</f>
        <v>0.65035023099444811</v>
      </c>
      <c r="R151" s="307">
        <f>IF(R$37=0,0,R$37/PPA_fec!R$37)</f>
        <v>0.66441161928353365</v>
      </c>
      <c r="S151" s="307">
        <f>IF(S$37=0,0,S$37/PPA_fec!S$37)</f>
        <v>0.71053989836743625</v>
      </c>
      <c r="T151" s="307">
        <f>IF(T$37=0,0,T$37/PPA_fec!T$37)</f>
        <v>0.71717276633617189</v>
      </c>
      <c r="U151" s="307">
        <f>IF(U$37=0,0,U$37/PPA_fec!U$37)</f>
        <v>0.70790423135213187</v>
      </c>
      <c r="V151" s="307">
        <f>IF(V$37=0,0,V$37/PPA_fec!V$37)</f>
        <v>0.71545944735765499</v>
      </c>
      <c r="W151" s="307">
        <f>IF(W$37=0,0,W$37/PPA_fec!W$37)</f>
        <v>0.72658013881420636</v>
      </c>
      <c r="X151" s="307">
        <f>IF(X$37=0,0,X$37/PPA_fec!X$37)</f>
        <v>0.78409005948441335</v>
      </c>
      <c r="Y151" s="307">
        <f>IF(Y$37=0,0,Y$37/PPA_fec!Y$37)</f>
        <v>0.80309904172707591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0.57347594864561058</v>
      </c>
      <c r="C152" s="308">
        <f>IF(C$43=0,0,C$43/PPA_fec!C$43)</f>
        <v>0.57459270354134662</v>
      </c>
      <c r="D152" s="308">
        <f>IF(D$43=0,0,D$43/PPA_fec!D$43)</f>
        <v>0.57380705093858664</v>
      </c>
      <c r="E152" s="308">
        <f>IF(E$43=0,0,E$43/PPA_fec!E$43)</f>
        <v>0.58530744753410646</v>
      </c>
      <c r="F152" s="308">
        <f>IF(F$43=0,0,F$43/PPA_fec!F$43)</f>
        <v>0.57680185832881115</v>
      </c>
      <c r="G152" s="308">
        <f>IF(G$43=0,0,G$43/PPA_fec!G$43)</f>
        <v>0.5786042326556301</v>
      </c>
      <c r="H152" s="308">
        <f>IF(H$43=0,0,H$43/PPA_fec!H$43)</f>
        <v>0.58539920207262208</v>
      </c>
      <c r="I152" s="308">
        <f>IF(I$43=0,0,I$43/PPA_fec!I$43)</f>
        <v>0.5851897034569481</v>
      </c>
      <c r="J152" s="308">
        <f>IF(J$43=0,0,J$43/PPA_fec!J$43)</f>
        <v>0.58652485232794183</v>
      </c>
      <c r="K152" s="308">
        <f>IF(K$43=0,0,K$43/PPA_fec!K$43)</f>
        <v>0.58443748355264047</v>
      </c>
      <c r="L152" s="308">
        <f>IF(L$43=0,0,L$43/PPA_fec!L$43)</f>
        <v>0.58606924499856494</v>
      </c>
      <c r="M152" s="308">
        <f>IF(M$43=0,0,M$43/PPA_fec!M$43)</f>
        <v>0.58795513864376325</v>
      </c>
      <c r="N152" s="308">
        <f>IF(N$43=0,0,N$43/PPA_fec!N$43)</f>
        <v>0.5868126515094183</v>
      </c>
      <c r="O152" s="308">
        <f>IF(O$43=0,0,O$43/PPA_fec!O$43)</f>
        <v>0.58623413380150458</v>
      </c>
      <c r="P152" s="308">
        <f>IF(P$43=0,0,P$43/PPA_fec!P$43)</f>
        <v>0.58575138479867372</v>
      </c>
      <c r="Q152" s="308">
        <f>IF(Q$43=0,0,Q$43/PPA_fec!Q$43)</f>
        <v>0.58640566425989382</v>
      </c>
      <c r="R152" s="308">
        <f>IF(R$43=0,0,R$43/PPA_fec!R$43)</f>
        <v>0.58420220833560832</v>
      </c>
      <c r="S152" s="308">
        <f>IF(S$43=0,0,S$43/PPA_fec!S$43)</f>
        <v>0.60489078541502161</v>
      </c>
      <c r="T152" s="308">
        <f>IF(T$43=0,0,T$43/PPA_fec!T$43)</f>
        <v>0.62074147256857581</v>
      </c>
      <c r="U152" s="308">
        <f>IF(U$43=0,0,U$43/PPA_fec!U$43)</f>
        <v>0.6261055566963174</v>
      </c>
      <c r="V152" s="308">
        <f>IF(V$43=0,0,V$43/PPA_fec!V$43)</f>
        <v>0.62561581948711842</v>
      </c>
      <c r="W152" s="308">
        <f>IF(W$43=0,0,W$43/PPA_fec!W$43)</f>
        <v>0.64173127528161089</v>
      </c>
      <c r="X152" s="308">
        <f>IF(X$43=0,0,X$43/PPA_fec!X$43)</f>
        <v>0.65010414848372511</v>
      </c>
      <c r="Y152" s="308">
        <f>IF(Y$43=0,0,Y$43/PPA_fec!Y$43)</f>
        <v>0.65088597804999337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0.63349346496220582</v>
      </c>
      <c r="C153" s="308">
        <f>IF(C$56=0,0,C$56/PPA_fec!C$56)</f>
        <v>0.63592238123838007</v>
      </c>
      <c r="D153" s="308">
        <f>IF(D$56=0,0,D$56/PPA_fec!D$56)</f>
        <v>0.62780545120180264</v>
      </c>
      <c r="E153" s="308">
        <f>IF(E$56=0,0,E$56/PPA_fec!E$56)</f>
        <v>0.64738669170877594</v>
      </c>
      <c r="F153" s="308">
        <f>IF(F$56=0,0,F$56/PPA_fec!F$56)</f>
        <v>0.64610277322157772</v>
      </c>
      <c r="G153" s="308">
        <f>IF(G$56=0,0,G$56/PPA_fec!G$56)</f>
        <v>0.63347472036566055</v>
      </c>
      <c r="H153" s="308">
        <f>IF(H$56=0,0,H$56/PPA_fec!H$56)</f>
        <v>0.64048489698908817</v>
      </c>
      <c r="I153" s="308">
        <f>IF(I$56=0,0,I$56/PPA_fec!I$56)</f>
        <v>0.63826135094891612</v>
      </c>
      <c r="J153" s="308">
        <f>IF(J$56=0,0,J$56/PPA_fec!J$56)</f>
        <v>0.64212951368826143</v>
      </c>
      <c r="K153" s="308">
        <f>IF(K$56=0,0,K$56/PPA_fec!K$56)</f>
        <v>0.63630510550487418</v>
      </c>
      <c r="L153" s="308">
        <f>IF(L$56=0,0,L$56/PPA_fec!L$56)</f>
        <v>0.63800632833065896</v>
      </c>
      <c r="M153" s="308">
        <f>IF(M$56=0,0,M$56/PPA_fec!M$56)</f>
        <v>0.64110548823139113</v>
      </c>
      <c r="N153" s="308">
        <f>IF(N$56=0,0,N$56/PPA_fec!N$56)</f>
        <v>0.64019541892976917</v>
      </c>
      <c r="O153" s="308">
        <f>IF(O$56=0,0,O$56/PPA_fec!O$56)</f>
        <v>0.63790891326951638</v>
      </c>
      <c r="P153" s="308">
        <f>IF(P$56=0,0,P$56/PPA_fec!P$56)</f>
        <v>0.6401119506814309</v>
      </c>
      <c r="Q153" s="308">
        <f>IF(Q$56=0,0,Q$56/PPA_fec!Q$56)</f>
        <v>0.64295823593781942</v>
      </c>
      <c r="R153" s="308">
        <f>IF(R$56=0,0,R$56/PPA_fec!R$56)</f>
        <v>0.64065423826925794</v>
      </c>
      <c r="S153" s="308">
        <f>IF(S$56=0,0,S$56/PPA_fec!S$56)</f>
        <v>0.66703464603569274</v>
      </c>
      <c r="T153" s="308">
        <f>IF(T$56=0,0,T$56/PPA_fec!T$56)</f>
        <v>0.68622211792394383</v>
      </c>
      <c r="U153" s="308">
        <f>IF(U$56=0,0,U$56/PPA_fec!U$56)</f>
        <v>0.68478835934663007</v>
      </c>
      <c r="V153" s="308">
        <f>IF(V$56=0,0,V$56/PPA_fec!V$56)</f>
        <v>0.68389363447744866</v>
      </c>
      <c r="W153" s="308">
        <f>IF(W$56=0,0,W$56/PPA_fec!W$56)</f>
        <v>0.70315720895724898</v>
      </c>
      <c r="X153" s="308">
        <f>IF(X$56=0,0,X$56/PPA_fec!X$56)</f>
        <v>0.71398680602387943</v>
      </c>
      <c r="Y153" s="308">
        <f>IF(Y$56=0,0,Y$56/PPA_fec!Y$56)</f>
        <v>0.71438661355424504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0.61527144401297507</v>
      </c>
      <c r="C154" s="309">
        <f>IF(C$69=0,0,C$69/PPA_fec!C$69)</f>
        <v>0.61776001467915387</v>
      </c>
      <c r="D154" s="309">
        <f>IF(D$69=0,0,D$69/PPA_fec!D$69)</f>
        <v>0.61015960734480834</v>
      </c>
      <c r="E154" s="309">
        <f>IF(E$69=0,0,E$69/PPA_fec!E$69)</f>
        <v>0.62741582021609466</v>
      </c>
      <c r="F154" s="309">
        <f>IF(F$69=0,0,F$69/PPA_fec!F$69)</f>
        <v>0.6284063043943513</v>
      </c>
      <c r="G154" s="309">
        <f>IF(G$69=0,0,G$69/PPA_fec!G$69)</f>
        <v>0.6155549641691701</v>
      </c>
      <c r="H154" s="309">
        <f>IF(H$69=0,0,H$69/PPA_fec!H$69)</f>
        <v>0.62258886495971577</v>
      </c>
      <c r="I154" s="309">
        <f>IF(I$69=0,0,I$69/PPA_fec!I$69)</f>
        <v>0.62053173739990364</v>
      </c>
      <c r="J154" s="309">
        <f>IF(J$69=0,0,J$69/PPA_fec!J$69)</f>
        <v>0.62392718941654279</v>
      </c>
      <c r="K154" s="309">
        <f>IF(K$69=0,0,K$69/PPA_fec!K$69)</f>
        <v>0.6188294823538103</v>
      </c>
      <c r="L154" s="309">
        <f>IF(L$69=0,0,L$69/PPA_fec!L$69)</f>
        <v>0.62014129696394993</v>
      </c>
      <c r="M154" s="309">
        <f>IF(M$69=0,0,M$69/PPA_fec!M$69)</f>
        <v>0.62271762387316409</v>
      </c>
      <c r="N154" s="309">
        <f>IF(N$69=0,0,N$69/PPA_fec!N$69)</f>
        <v>0.62205853897056662</v>
      </c>
      <c r="O154" s="309">
        <f>IF(O$69=0,0,O$69/PPA_fec!O$69)</f>
        <v>0.62002306251286443</v>
      </c>
      <c r="P154" s="309">
        <f>IF(P$69=0,0,P$69/PPA_fec!P$69)</f>
        <v>0.62216840937721896</v>
      </c>
      <c r="Q154" s="309">
        <f>IF(Q$69=0,0,Q$69/PPA_fec!Q$69)</f>
        <v>0.6247317502535451</v>
      </c>
      <c r="R154" s="309">
        <f>IF(R$69=0,0,R$69/PPA_fec!R$69)</f>
        <v>0.62299445913224183</v>
      </c>
      <c r="S154" s="309">
        <f>IF(S$69=0,0,S$69/PPA_fec!S$69)</f>
        <v>0.64780210796863591</v>
      </c>
      <c r="T154" s="309">
        <f>IF(T$69=0,0,T$69/PPA_fec!T$69)</f>
        <v>0.66637596086367334</v>
      </c>
      <c r="U154" s="309">
        <f>IF(U$69=0,0,U$69/PPA_fec!U$69)</f>
        <v>0.66553987662483605</v>
      </c>
      <c r="V154" s="309">
        <f>IF(V$69=0,0,V$69/PPA_fec!V$69)</f>
        <v>0.66478784380006051</v>
      </c>
      <c r="W154" s="309">
        <f>IF(W$69=0,0,W$69/PPA_fec!W$69)</f>
        <v>0.68285533839242385</v>
      </c>
      <c r="X154" s="309">
        <f>IF(X$69=0,0,X$69/PPA_fec!X$69)</f>
        <v>0.6941634814128621</v>
      </c>
      <c r="Y154" s="309">
        <f>IF(Y$69=0,0,Y$69/PPA_fec!Y$69)</f>
        <v>0.6949171122487755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0.58424782668652353</v>
      </c>
      <c r="C156" s="322">
        <f>IF(C$83=0,0,C$83/PPA_fec!C$83)</f>
        <v>0.58715368931216727</v>
      </c>
      <c r="D156" s="322">
        <f>IF(D$83=0,0,D$83/PPA_fec!D$83)</f>
        <v>0.58744012994737171</v>
      </c>
      <c r="E156" s="322">
        <f>IF(E$83=0,0,E$83/PPA_fec!E$83)</f>
        <v>0.58629484491818595</v>
      </c>
      <c r="F156" s="322">
        <f>IF(F$83=0,0,F$83/PPA_fec!F$83)</f>
        <v>0.59701584526218887</v>
      </c>
      <c r="G156" s="322">
        <f>IF(G$83=0,0,G$83/PPA_fec!G$83)</f>
        <v>0.59344093800831088</v>
      </c>
      <c r="H156" s="322">
        <f>IF(H$83=0,0,H$83/PPA_fec!H$83)</f>
        <v>0.60423283561031083</v>
      </c>
      <c r="I156" s="322">
        <f>IF(I$83=0,0,I$83/PPA_fec!I$83)</f>
        <v>0.60644737284594752</v>
      </c>
      <c r="J156" s="322">
        <f>IF(J$83=0,0,J$83/PPA_fec!J$83)</f>
        <v>0.60628310331437374</v>
      </c>
      <c r="K156" s="322">
        <f>IF(K$83=0,0,K$83/PPA_fec!K$83)</f>
        <v>0.6064474121495731</v>
      </c>
      <c r="L156" s="322">
        <f>IF(L$83=0,0,L$83/PPA_fec!L$83)</f>
        <v>0.61112520889246691</v>
      </c>
      <c r="M156" s="322">
        <f>IF(M$83=0,0,M$83/PPA_fec!M$83)</f>
        <v>0.61126600073559556</v>
      </c>
      <c r="N156" s="322">
        <f>IF(N$83=0,0,N$83/PPA_fec!N$83)</f>
        <v>0.62587846764448751</v>
      </c>
      <c r="O156" s="322">
        <f>IF(O$83=0,0,O$83/PPA_fec!O$83)</f>
        <v>0.62908427122578781</v>
      </c>
      <c r="P156" s="322">
        <f>IF(P$83=0,0,P$83/PPA_fec!P$83)</f>
        <v>0.63616669662223735</v>
      </c>
      <c r="Q156" s="322">
        <f>IF(Q$83=0,0,Q$83/PPA_fec!Q$83)</f>
        <v>0.63685533180777265</v>
      </c>
      <c r="R156" s="322">
        <f>IF(R$83=0,0,R$83/PPA_fec!R$83)</f>
        <v>0.63917474150063447</v>
      </c>
      <c r="S156" s="322">
        <f>IF(S$83=0,0,S$83/PPA_fec!S$83)</f>
        <v>0.63921646195489468</v>
      </c>
      <c r="T156" s="322">
        <f>IF(T$83=0,0,T$83/PPA_fec!T$83)</f>
        <v>0.65471981244736577</v>
      </c>
      <c r="U156" s="322">
        <f>IF(U$83=0,0,U$83/PPA_fec!U$83)</f>
        <v>0.66215049064598441</v>
      </c>
      <c r="V156" s="322">
        <f>IF(V$83=0,0,V$83/PPA_fec!V$83)</f>
        <v>0.68086676585370698</v>
      </c>
      <c r="W156" s="322">
        <f>IF(W$83=0,0,W$83/PPA_fec!W$83)</f>
        <v>0.69161360885264456</v>
      </c>
      <c r="X156" s="322">
        <f>IF(X$83=0,0,X$83/PPA_fec!X$83)</f>
        <v>0.70847642362122987</v>
      </c>
      <c r="Y156" s="322">
        <f>IF(Y$83=0,0,Y$83/PPA_fec!Y$83)</f>
        <v>0.71886259851997314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0.43875682460279025</v>
      </c>
      <c r="C157" s="334">
        <f>IF(C$84=0,0,C$84/PPA_fec!C$84)</f>
        <v>0.43936722876581996</v>
      </c>
      <c r="D157" s="334">
        <f>IF(D$84=0,0,D$84/PPA_fec!D$84)</f>
        <v>0.44054156831171321</v>
      </c>
      <c r="E157" s="334">
        <f>IF(E$84=0,0,E$84/PPA_fec!E$84)</f>
        <v>0.44054156831171304</v>
      </c>
      <c r="F157" s="334">
        <f>IF(F$84=0,0,F$84/PPA_fec!F$84)</f>
        <v>0.44287647870316932</v>
      </c>
      <c r="G157" s="334">
        <f>IF(G$84=0,0,G$84/PPA_fec!G$84)</f>
        <v>0.44541464673905129</v>
      </c>
      <c r="H157" s="334">
        <f>IF(H$84=0,0,H$84/PPA_fec!H$84)</f>
        <v>0.45294128875693512</v>
      </c>
      <c r="I157" s="334">
        <f>IF(I$84=0,0,I$84/PPA_fec!I$84)</f>
        <v>0.45526820099634802</v>
      </c>
      <c r="J157" s="334">
        <f>IF(J$84=0,0,J$84/PPA_fec!J$84)</f>
        <v>0.45526820099634785</v>
      </c>
      <c r="K157" s="334">
        <f>IF(K$84=0,0,K$84/PPA_fec!K$84)</f>
        <v>0.4552682009963479</v>
      </c>
      <c r="L157" s="334">
        <f>IF(L$84=0,0,L$84/PPA_fec!L$84)</f>
        <v>0.45921725585317758</v>
      </c>
      <c r="M157" s="334">
        <f>IF(M$84=0,0,M$84/PPA_fec!M$84)</f>
        <v>0.4592172558531778</v>
      </c>
      <c r="N157" s="334">
        <f>IF(N$84=0,0,N$84/PPA_fec!N$84)</f>
        <v>0.46829553026785992</v>
      </c>
      <c r="O157" s="334">
        <f>IF(O$84=0,0,O$84/PPA_fec!O$84)</f>
        <v>0.47178207457920768</v>
      </c>
      <c r="P157" s="334">
        <f>IF(P$84=0,0,P$84/PPA_fec!P$84)</f>
        <v>0.47619470215100473</v>
      </c>
      <c r="Q157" s="334">
        <f>IF(Q$84=0,0,Q$84/PPA_fec!Q$84)</f>
        <v>0.47619470215100479</v>
      </c>
      <c r="R157" s="334">
        <f>IF(R$84=0,0,R$84/PPA_fec!R$84)</f>
        <v>0.47619470215100479</v>
      </c>
      <c r="S157" s="334">
        <f>IF(S$84=0,0,S$84/PPA_fec!S$84)</f>
        <v>0.47619470215100473</v>
      </c>
      <c r="T157" s="334">
        <f>IF(T$84=0,0,T$84/PPA_fec!T$84)</f>
        <v>0.48357523193590429</v>
      </c>
      <c r="U157" s="334">
        <f>IF(U$84=0,0,U$84/PPA_fec!U$84)</f>
        <v>0.49021770874231385</v>
      </c>
      <c r="V157" s="334">
        <f>IF(V$84=0,0,V$84/PPA_fec!V$84)</f>
        <v>0.49619593786808214</v>
      </c>
      <c r="W157" s="334">
        <f>IF(W$84=0,0,W$84/PPA_fec!W$84)</f>
        <v>0.50157634408127416</v>
      </c>
      <c r="X157" s="334">
        <f>IF(X$84=0,0,X$84/PPA_fec!X$84)</f>
        <v>0.50641870967314673</v>
      </c>
      <c r="Y157" s="334">
        <f>IF(Y$84=0,0,Y$84/PPA_fec!Y$84)</f>
        <v>0.51077683870583201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0.11021769394203894</v>
      </c>
      <c r="C158" s="335">
        <f>IF(C$85=0,0,C$85/PPA_fec!C$85)</f>
        <v>0.11037103022183969</v>
      </c>
      <c r="D158" s="335">
        <f>IF(D$85=0,0,D$85/PPA_fec!D$85)</f>
        <v>0.11066602961420351</v>
      </c>
      <c r="E158" s="335">
        <f>IF(E$85=0,0,E$85/PPA_fec!E$85)</f>
        <v>0.11066602961420351</v>
      </c>
      <c r="F158" s="335">
        <f>IF(F$85=0,0,F$85/PPA_fec!F$85)</f>
        <v>0.11125256963928588</v>
      </c>
      <c r="G158" s="335">
        <f>IF(G$85=0,0,G$85/PPA_fec!G$85)</f>
        <v>0.11189016890171459</v>
      </c>
      <c r="H158" s="335">
        <f>IF(H$85=0,0,H$85/PPA_fec!H$85)</f>
        <v>0.11378089533563261</v>
      </c>
      <c r="I158" s="335">
        <f>IF(I$85=0,0,I$85/PPA_fec!I$85)</f>
        <v>0.11436542618883536</v>
      </c>
      <c r="J158" s="335">
        <f>IF(J$85=0,0,J$85/PPA_fec!J$85)</f>
        <v>0.11436542618883531</v>
      </c>
      <c r="K158" s="335">
        <f>IF(K$85=0,0,K$85/PPA_fec!K$85)</f>
        <v>0.11436542618883531</v>
      </c>
      <c r="L158" s="335">
        <f>IF(L$85=0,0,L$85/PPA_fec!L$85)</f>
        <v>0.11535744658638568</v>
      </c>
      <c r="M158" s="335">
        <f>IF(M$85=0,0,M$85/PPA_fec!M$85)</f>
        <v>0.11535744658638568</v>
      </c>
      <c r="N158" s="335">
        <f>IF(N$85=0,0,N$85/PPA_fec!N$85)</f>
        <v>0.11851378574085125</v>
      </c>
      <c r="O158" s="335">
        <f>IF(O$85=0,0,O$85/PPA_fec!O$85)</f>
        <v>0.11851378574085129</v>
      </c>
      <c r="P158" s="335">
        <f>IF(P$85=0,0,P$85/PPA_fec!P$85)</f>
        <v>0.11962225769596856</v>
      </c>
      <c r="Q158" s="335">
        <f>IF(Q$85=0,0,Q$85/PPA_fec!Q$85)</f>
        <v>0.11962225769596858</v>
      </c>
      <c r="R158" s="335">
        <f>IF(R$85=0,0,R$85/PPA_fec!R$85)</f>
        <v>0.1196222576959686</v>
      </c>
      <c r="S158" s="335">
        <f>IF(S$85=0,0,S$85/PPA_fec!S$85)</f>
        <v>0.11962225769596856</v>
      </c>
      <c r="T158" s="335">
        <f>IF(T$85=0,0,T$85/PPA_fec!T$85)</f>
        <v>0.12405771354233025</v>
      </c>
      <c r="U158" s="335">
        <f>IF(U$85=0,0,U$85/PPA_fec!U$85)</f>
        <v>0.12405771354233025</v>
      </c>
      <c r="V158" s="335">
        <f>IF(V$85=0,0,V$85/PPA_fec!V$85)</f>
        <v>0.12842732834335466</v>
      </c>
      <c r="W158" s="335">
        <f>IF(W$85=0,0,W$85/PPA_fec!W$85)</f>
        <v>0.13235998166427662</v>
      </c>
      <c r="X158" s="335">
        <f>IF(X$85=0,0,X$85/PPA_fec!X$85)</f>
        <v>0.13439597686200067</v>
      </c>
      <c r="Y158" s="335">
        <f>IF(Y$85=0,0,Y$85/PPA_fec!Y$85)</f>
        <v>0.13439597686200072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0.61827040778429931</v>
      </c>
      <c r="C159" s="335">
        <f>IF(C$86=0,0,C$86/PPA_fec!C$86)</f>
        <v>0.61913055356352753</v>
      </c>
      <c r="D159" s="335">
        <f>IF(D$86=0,0,D$86/PPA_fec!D$86)</f>
        <v>0.62078536403986362</v>
      </c>
      <c r="E159" s="335">
        <f>IF(E$86=0,0,E$86/PPA_fec!E$86)</f>
        <v>0.62078536403986362</v>
      </c>
      <c r="F159" s="335">
        <f>IF(F$86=0,0,F$86/PPA_fec!F$86)</f>
        <v>0.62407558294682275</v>
      </c>
      <c r="G159" s="335">
        <f>IF(G$86=0,0,G$86/PPA_fec!G$86)</f>
        <v>0.62765222061619796</v>
      </c>
      <c r="H159" s="335">
        <f>IF(H$86=0,0,H$86/PPA_fec!H$86)</f>
        <v>0.63825832351580847</v>
      </c>
      <c r="I159" s="335">
        <f>IF(I$86=0,0,I$86/PPA_fec!I$86)</f>
        <v>0.64153727189556842</v>
      </c>
      <c r="J159" s="335">
        <f>IF(J$86=0,0,J$86/PPA_fec!J$86)</f>
        <v>0.64153727189556831</v>
      </c>
      <c r="K159" s="335">
        <f>IF(K$86=0,0,K$86/PPA_fec!K$86)</f>
        <v>0.64153727189556842</v>
      </c>
      <c r="L159" s="335">
        <f>IF(L$86=0,0,L$86/PPA_fec!L$86)</f>
        <v>0.64710204860053511</v>
      </c>
      <c r="M159" s="335">
        <f>IF(M$86=0,0,M$86/PPA_fec!M$86)</f>
        <v>0.647102048600535</v>
      </c>
      <c r="N159" s="335">
        <f>IF(N$86=0,0,N$86/PPA_fec!N$86)</f>
        <v>0.65900784565621451</v>
      </c>
      <c r="O159" s="335">
        <f>IF(O$86=0,0,O$86/PPA_fec!O$86)</f>
        <v>0.6648076548996763</v>
      </c>
      <c r="P159" s="335">
        <f>IF(P$86=0,0,P$86/PPA_fec!P$86)</f>
        <v>0.67102567111101397</v>
      </c>
      <c r="Q159" s="335">
        <f>IF(Q$86=0,0,Q$86/PPA_fec!Q$86)</f>
        <v>0.67102567111101397</v>
      </c>
      <c r="R159" s="335">
        <f>IF(R$86=0,0,R$86/PPA_fec!R$86)</f>
        <v>0.67102567111101363</v>
      </c>
      <c r="S159" s="335">
        <f>IF(S$86=0,0,S$86/PPA_fec!S$86)</f>
        <v>0.67102567111101363</v>
      </c>
      <c r="T159" s="335">
        <f>IF(T$86=0,0,T$86/PPA_fec!T$86)</f>
        <v>0.68053910591564537</v>
      </c>
      <c r="U159" s="335">
        <f>IF(U$86=0,0,U$86/PPA_fec!U$86)</f>
        <v>0.68910119723981378</v>
      </c>
      <c r="V159" s="335">
        <f>IF(V$86=0,0,V$86/PPA_fec!V$86)</f>
        <v>0.6968070794315655</v>
      </c>
      <c r="W159" s="335">
        <f>IF(W$86=0,0,W$86/PPA_fec!W$86)</f>
        <v>0.70374237340414203</v>
      </c>
      <c r="X159" s="335">
        <f>IF(X$86=0,0,X$86/PPA_fec!X$86)</f>
        <v>0.70998413797946069</v>
      </c>
      <c r="Y159" s="335">
        <f>IF(Y$86=0,0,Y$86/PPA_fec!Y$86)</f>
        <v>0.71560172609724793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0.43890434873556228</v>
      </c>
      <c r="C160" s="335">
        <f>IF(C$87=0,0,C$87/PPA_fec!C$87)</f>
        <v>0.43951495813607189</v>
      </c>
      <c r="D160" s="335">
        <f>IF(D$87=0,0,D$87/PPA_fec!D$87)</f>
        <v>0.44068969253262824</v>
      </c>
      <c r="E160" s="335">
        <f>IF(E$87=0,0,E$87/PPA_fec!E$87)</f>
        <v>0.44068969253262796</v>
      </c>
      <c r="F160" s="335">
        <f>IF(F$87=0,0,F$87/PPA_fec!F$87)</f>
        <v>0.443025387995931</v>
      </c>
      <c r="G160" s="335">
        <f>IF(G$87=0,0,G$87/PPA_fec!G$87)</f>
        <v>0.44556440944540615</v>
      </c>
      <c r="H160" s="335">
        <f>IF(H$87=0,0,H$87/PPA_fec!H$87)</f>
        <v>0.45309358216201467</v>
      </c>
      <c r="I160" s="335">
        <f>IF(I$87=0,0,I$87/PPA_fec!I$87)</f>
        <v>0.45542127678403882</v>
      </c>
      <c r="J160" s="335">
        <f>IF(J$87=0,0,J$87/PPA_fec!J$87)</f>
        <v>0.45542127678403843</v>
      </c>
      <c r="K160" s="335">
        <f>IF(K$87=0,0,K$87/PPA_fec!K$87)</f>
        <v>0.45542127678403865</v>
      </c>
      <c r="L160" s="335">
        <f>IF(L$87=0,0,L$87/PPA_fec!L$87)</f>
        <v>0.45937165943991426</v>
      </c>
      <c r="M160" s="335">
        <f>IF(M$87=0,0,M$87/PPA_fec!M$87)</f>
        <v>0.45937165943991437</v>
      </c>
      <c r="N160" s="335">
        <f>IF(N$87=0,0,N$87/PPA_fec!N$87)</f>
        <v>0.47194070286145212</v>
      </c>
      <c r="O160" s="335">
        <f>IF(O$87=0,0,O$87/PPA_fec!O$87)</f>
        <v>0.47194070286145212</v>
      </c>
      <c r="P160" s="335">
        <f>IF(P$87=0,0,P$87/PPA_fec!P$87)</f>
        <v>0.47635481410032704</v>
      </c>
      <c r="Q160" s="335">
        <f>IF(Q$87=0,0,Q$87/PPA_fec!Q$87)</f>
        <v>0.47635481410032682</v>
      </c>
      <c r="R160" s="335">
        <f>IF(R$87=0,0,R$87/PPA_fec!R$87)</f>
        <v>0.47635481410032687</v>
      </c>
      <c r="S160" s="335">
        <f>IF(S$87=0,0,S$87/PPA_fec!S$87)</f>
        <v>0.47635481410032687</v>
      </c>
      <c r="T160" s="335">
        <f>IF(T$87=0,0,T$87/PPA_fec!T$87)</f>
        <v>0.49387155061552296</v>
      </c>
      <c r="U160" s="335">
        <f>IF(U$87=0,0,U$87/PPA_fec!U$87)</f>
        <v>0.49401750318377374</v>
      </c>
      <c r="V160" s="335">
        <f>IF(V$87=0,0,V$87/PPA_fec!V$87)</f>
        <v>0.50976797079062475</v>
      </c>
      <c r="W160" s="335">
        <f>IF(W$87=0,0,W$87/PPA_fec!W$87)</f>
        <v>0.52394339163679104</v>
      </c>
      <c r="X160" s="335">
        <f>IF(X$87=0,0,X$87/PPA_fec!X$87)</f>
        <v>0.53518610839667957</v>
      </c>
      <c r="Y160" s="335">
        <f>IF(Y$87=0,0,Y$87/PPA_fec!Y$87)</f>
        <v>0.53518610839667957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0.6739650504745297</v>
      </c>
      <c r="C161" s="336">
        <f>IF(C$88=0,0,C$88/PPA_fec!C$88)</f>
        <v>0.68925628776792092</v>
      </c>
      <c r="D161" s="336">
        <f>IF(D$88=0,0,D$88/PPA_fec!D$88)</f>
        <v>0.67353925341019194</v>
      </c>
      <c r="E161" s="336">
        <f>IF(E$88=0,0,E$88/PPA_fec!E$88)</f>
        <v>0.66770260975940865</v>
      </c>
      <c r="F161" s="336">
        <f>IF(F$88=0,0,F$88/PPA_fec!F$88)</f>
        <v>0.73602255201840305</v>
      </c>
      <c r="G161" s="336">
        <f>IF(G$88=0,0,G$88/PPA_fec!G$88)</f>
        <v>0.67704796225106156</v>
      </c>
      <c r="H161" s="336">
        <f>IF(H$88=0,0,H$88/PPA_fec!H$88)</f>
        <v>0.69333982771613378</v>
      </c>
      <c r="I161" s="336">
        <f>IF(I$88=0,0,I$88/PPA_fec!I$88)</f>
        <v>0.68947906055242847</v>
      </c>
      <c r="J161" s="336">
        <f>IF(J$88=0,0,J$88/PPA_fec!J$88)</f>
        <v>0.69037674538291449</v>
      </c>
      <c r="K161" s="336">
        <f>IF(K$88=0,0,K$88/PPA_fec!K$88)</f>
        <v>0.68710128441184659</v>
      </c>
      <c r="L161" s="336">
        <f>IF(L$88=0,0,L$88/PPA_fec!L$88)</f>
        <v>0.68578296394403238</v>
      </c>
      <c r="M161" s="336">
        <f>IF(M$88=0,0,M$88/PPA_fec!M$88)</f>
        <v>0.68432142266128559</v>
      </c>
      <c r="N161" s="336">
        <f>IF(N$88=0,0,N$88/PPA_fec!N$88)</f>
        <v>0.70831699954038674</v>
      </c>
      <c r="O161" s="336">
        <f>IF(O$88=0,0,O$88/PPA_fec!O$88)</f>
        <v>0.70559265995139264</v>
      </c>
      <c r="P161" s="336">
        <f>IF(P$88=0,0,P$88/PPA_fec!P$88)</f>
        <v>0.72522959861025271</v>
      </c>
      <c r="Q161" s="336">
        <f>IF(Q$88=0,0,Q$88/PPA_fec!Q$88)</f>
        <v>0.72952667125437443</v>
      </c>
      <c r="R161" s="336">
        <f>IF(R$88=0,0,R$88/PPA_fec!R$88)</f>
        <v>0.74529995356114942</v>
      </c>
      <c r="S161" s="336">
        <f>IF(S$88=0,0,S$88/PPA_fec!S$88)</f>
        <v>0.74605959492094776</v>
      </c>
      <c r="T161" s="336">
        <f>IF(T$88=0,0,T$88/PPA_fec!T$88)</f>
        <v>0.78073967004140399</v>
      </c>
      <c r="U161" s="336">
        <f>IF(U$88=0,0,U$88/PPA_fec!U$88)</f>
        <v>0.77064961463930726</v>
      </c>
      <c r="V161" s="336">
        <f>IF(V$88=0,0,V$88/PPA_fec!V$88)</f>
        <v>0.81567845992942278</v>
      </c>
      <c r="W161" s="336">
        <f>IF(W$88=0,0,W$88/PPA_fec!W$88)</f>
        <v>0.8277755272888212</v>
      </c>
      <c r="X161" s="336">
        <f>IF(X$88=0,0,X$88/PPA_fec!X$88)</f>
        <v>0.88559661761969644</v>
      </c>
      <c r="Y161" s="336">
        <f>IF(Y$88=0,0,Y$88/PPA_fec!Y$88)</f>
        <v>0.9070664604966292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0.57586833229116186</v>
      </c>
      <c r="C162" s="337">
        <f>IF(C$94=0,0,C$94/PPA_fec!C$94)</f>
        <v>0.5766694877551386</v>
      </c>
      <c r="D162" s="337">
        <f>IF(D$94=0,0,D$94/PPA_fec!D$94)</f>
        <v>0.57821080840912364</v>
      </c>
      <c r="E162" s="337">
        <f>IF(E$94=0,0,E$94/PPA_fec!E$94)</f>
        <v>0.57821080840912342</v>
      </c>
      <c r="F162" s="337">
        <f>IF(F$94=0,0,F$94/PPA_fec!F$94)</f>
        <v>0.58127537829790932</v>
      </c>
      <c r="G162" s="337">
        <f>IF(G$94=0,0,G$94/PPA_fec!G$94)</f>
        <v>0.58460672384500467</v>
      </c>
      <c r="H162" s="337">
        <f>IF(H$94=0,0,H$94/PPA_fec!H$94)</f>
        <v>0.59448544149347726</v>
      </c>
      <c r="I162" s="337">
        <f>IF(I$94=0,0,I$94/PPA_fec!I$94)</f>
        <v>0.59753951380770665</v>
      </c>
      <c r="J162" s="337">
        <f>IF(J$94=0,0,J$94/PPA_fec!J$94)</f>
        <v>0.59753951380770631</v>
      </c>
      <c r="K162" s="337">
        <f>IF(K$94=0,0,K$94/PPA_fec!K$94)</f>
        <v>0.59753951380770642</v>
      </c>
      <c r="L162" s="337">
        <f>IF(L$94=0,0,L$94/PPA_fec!L$94)</f>
        <v>0.60272264830729594</v>
      </c>
      <c r="M162" s="337">
        <f>IF(M$94=0,0,M$94/PPA_fec!M$94)</f>
        <v>0.60272264830729527</v>
      </c>
      <c r="N162" s="337">
        <f>IF(N$94=0,0,N$94/PPA_fec!N$94)</f>
        <v>0.61512538347656631</v>
      </c>
      <c r="O162" s="337">
        <f>IF(O$94=0,0,O$94/PPA_fec!O$94)</f>
        <v>0.61921397288520985</v>
      </c>
      <c r="P162" s="337">
        <f>IF(P$94=0,0,P$94/PPA_fec!P$94)</f>
        <v>0.62500554657319363</v>
      </c>
      <c r="Q162" s="337">
        <f>IF(Q$94=0,0,Q$94/PPA_fec!Q$94)</f>
        <v>0.62500554657319363</v>
      </c>
      <c r="R162" s="337">
        <f>IF(R$94=0,0,R$94/PPA_fec!R$94)</f>
        <v>0.62500554657319352</v>
      </c>
      <c r="S162" s="337">
        <f>IF(S$94=0,0,S$94/PPA_fec!S$94)</f>
        <v>0.62500554657319352</v>
      </c>
      <c r="T162" s="337">
        <f>IF(T$94=0,0,T$94/PPA_fec!T$94)</f>
        <v>0.63517999191587415</v>
      </c>
      <c r="U162" s="337">
        <f>IF(U$94=0,0,U$94/PPA_fec!U$94)</f>
        <v>0.64433699272428691</v>
      </c>
      <c r="V162" s="337">
        <f>IF(V$94=0,0,V$94/PPA_fec!V$94)</f>
        <v>0.6525782934518578</v>
      </c>
      <c r="W162" s="337">
        <f>IF(W$94=0,0,W$94/PPA_fec!W$94)</f>
        <v>0.65999546410667187</v>
      </c>
      <c r="X162" s="337">
        <f>IF(X$94=0,0,X$94/PPA_fec!X$94)</f>
        <v>0.66667091769600495</v>
      </c>
      <c r="Y162" s="337">
        <f>IF(Y$94=0,0,Y$94/PPA_fec!Y$94)</f>
        <v>0.67267882592640449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CZ: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274.17309547205252</v>
      </c>
      <c r="C5" s="223">
        <v>305.71361346773278</v>
      </c>
      <c r="D5" s="223">
        <v>288.53577619866252</v>
      </c>
      <c r="E5" s="223">
        <v>226.00077176940769</v>
      </c>
      <c r="F5" s="223">
        <v>135.43195795361569</v>
      </c>
      <c r="G5" s="223">
        <v>296.24167168375573</v>
      </c>
      <c r="H5" s="223">
        <v>264.56322814439631</v>
      </c>
      <c r="I5" s="223">
        <v>287.60026438688772</v>
      </c>
      <c r="J5" s="223">
        <v>257.75064537093039</v>
      </c>
      <c r="K5" s="223">
        <v>295.53899848860772</v>
      </c>
      <c r="L5" s="223">
        <v>283.88297725656747</v>
      </c>
      <c r="M5" s="223">
        <v>252.26939327918569</v>
      </c>
      <c r="N5" s="223">
        <v>243.5497986185832</v>
      </c>
      <c r="O5" s="223">
        <v>196.64942532712789</v>
      </c>
      <c r="P5" s="223">
        <v>167.0663923490429</v>
      </c>
      <c r="Q5" s="223">
        <v>164.6100747041267</v>
      </c>
      <c r="R5" s="223">
        <v>143.9806145307063</v>
      </c>
      <c r="S5" s="223">
        <v>153.4866710856582</v>
      </c>
      <c r="T5" s="223">
        <v>136.2775355017358</v>
      </c>
      <c r="U5" s="223">
        <v>193.0720389360709</v>
      </c>
      <c r="V5" s="223">
        <v>206.27682882642159</v>
      </c>
      <c r="W5" s="223">
        <v>241.31324208489971</v>
      </c>
      <c r="X5" s="223">
        <v>192.68168206987579</v>
      </c>
      <c r="Y5" s="223">
        <v>157.16664967891961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4.1494878513973728</v>
      </c>
      <c r="C10" s="260">
        <v>3.936039536432792</v>
      </c>
      <c r="D10" s="260">
        <v>5.2525527747742462</v>
      </c>
      <c r="E10" s="260">
        <v>3.8771011497073751</v>
      </c>
      <c r="F10" s="260">
        <v>1.885223168516881</v>
      </c>
      <c r="G10" s="260">
        <v>5.7290826454522641</v>
      </c>
      <c r="H10" s="260">
        <v>5.3772347232582591</v>
      </c>
      <c r="I10" s="260">
        <v>5.999167609409275</v>
      </c>
      <c r="J10" s="260">
        <v>5.6564719725894079</v>
      </c>
      <c r="K10" s="260">
        <v>6.0241742522441344</v>
      </c>
      <c r="L10" s="260">
        <v>6.645053783509062</v>
      </c>
      <c r="M10" s="260">
        <v>6.7861535046452639</v>
      </c>
      <c r="N10" s="260">
        <v>6.3362411879168068</v>
      </c>
      <c r="O10" s="260">
        <v>5.8854269173058773</v>
      </c>
      <c r="P10" s="260">
        <v>5.1270779636038393</v>
      </c>
      <c r="Q10" s="260">
        <v>5.0545032607876168</v>
      </c>
      <c r="R10" s="260">
        <v>4.1453865388751714</v>
      </c>
      <c r="S10" s="260">
        <v>4.396189712262375</v>
      </c>
      <c r="T10" s="260">
        <v>3.6005737200343999</v>
      </c>
      <c r="U10" s="260">
        <v>5.8434404244777234</v>
      </c>
      <c r="V10" s="260">
        <v>6.1347493213150974</v>
      </c>
      <c r="W10" s="260">
        <v>7.2766065367060788</v>
      </c>
      <c r="X10" s="260">
        <v>5.0516341170795798</v>
      </c>
      <c r="Y10" s="260">
        <v>4.0023722458332802</v>
      </c>
      <c r="DA10" s="68" t="s">
        <v>2030</v>
      </c>
    </row>
    <row r="11" spans="1:105" ht="12" customHeight="1" x14ac:dyDescent="0.25">
      <c r="A11" s="37" t="s">
        <v>159</v>
      </c>
      <c r="B11" s="226">
        <v>0.30391112457707042</v>
      </c>
      <c r="C11" s="226">
        <v>0.24912607040773399</v>
      </c>
      <c r="D11" s="226">
        <v>8.3292576000125837E-2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0.1219558413185399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0.11500727086741649</v>
      </c>
      <c r="DA11" s="69" t="s">
        <v>2031</v>
      </c>
    </row>
    <row r="12" spans="1:105" ht="12" customHeight="1" x14ac:dyDescent="0.25">
      <c r="A12" s="37" t="s">
        <v>35</v>
      </c>
      <c r="B12" s="226">
        <v>3.845576726820302</v>
      </c>
      <c r="C12" s="226">
        <v>3.6869134660250582</v>
      </c>
      <c r="D12" s="226">
        <v>5.1692601987741202</v>
      </c>
      <c r="E12" s="226">
        <v>3.8771011497073751</v>
      </c>
      <c r="F12" s="226">
        <v>1.885223168516881</v>
      </c>
      <c r="G12" s="226">
        <v>5.7290826454522641</v>
      </c>
      <c r="H12" s="226">
        <v>5.3772347232582591</v>
      </c>
      <c r="I12" s="226">
        <v>5.999167609409275</v>
      </c>
      <c r="J12" s="226">
        <v>5.6564719725894079</v>
      </c>
      <c r="K12" s="226">
        <v>6.0241742522441344</v>
      </c>
      <c r="L12" s="226">
        <v>6.645053783509062</v>
      </c>
      <c r="M12" s="226">
        <v>6.7861535046452639</v>
      </c>
      <c r="N12" s="226">
        <v>6.3362411879168068</v>
      </c>
      <c r="O12" s="226">
        <v>5.8854269173058773</v>
      </c>
      <c r="P12" s="226">
        <v>5.1270779636038393</v>
      </c>
      <c r="Q12" s="226">
        <v>4.9325474194690768</v>
      </c>
      <c r="R12" s="226">
        <v>4.1453865388751714</v>
      </c>
      <c r="S12" s="226">
        <v>4.396189712262375</v>
      </c>
      <c r="T12" s="226">
        <v>3.6005737200343999</v>
      </c>
      <c r="U12" s="226">
        <v>5.8434404244777234</v>
      </c>
      <c r="V12" s="226">
        <v>6.1347493213150974</v>
      </c>
      <c r="W12" s="226">
        <v>7.2766065367060788</v>
      </c>
      <c r="X12" s="226">
        <v>5.0516341170795798</v>
      </c>
      <c r="Y12" s="226">
        <v>3.8873649749658639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270.02360762065513</v>
      </c>
      <c r="C17" s="294">
        <f t="shared" si="0"/>
        <v>301.77757393130003</v>
      </c>
      <c r="D17" s="294">
        <f t="shared" si="0"/>
        <v>283.28322342388822</v>
      </c>
      <c r="E17" s="294">
        <f t="shared" si="0"/>
        <v>222.12367061970031</v>
      </c>
      <c r="F17" s="294">
        <f t="shared" si="0"/>
        <v>133.54673478509881</v>
      </c>
      <c r="G17" s="294">
        <f t="shared" si="0"/>
        <v>290.51258903830342</v>
      </c>
      <c r="H17" s="294">
        <f t="shared" si="0"/>
        <v>259.18599342113811</v>
      </c>
      <c r="I17" s="294">
        <f t="shared" si="0"/>
        <v>281.60109677747829</v>
      </c>
      <c r="J17" s="294">
        <f t="shared" si="0"/>
        <v>252.09417339834101</v>
      </c>
      <c r="K17" s="294">
        <f t="shared" si="0"/>
        <v>289.51482423636361</v>
      </c>
      <c r="L17" s="294">
        <f t="shared" si="0"/>
        <v>277.23792347305852</v>
      </c>
      <c r="M17" s="294">
        <f t="shared" si="0"/>
        <v>245.48323977454049</v>
      </c>
      <c r="N17" s="294">
        <f t="shared" si="0"/>
        <v>237.21355743066641</v>
      </c>
      <c r="O17" s="294">
        <f t="shared" si="0"/>
        <v>190.76399840982199</v>
      </c>
      <c r="P17" s="294">
        <f t="shared" si="0"/>
        <v>161.93931438543899</v>
      </c>
      <c r="Q17" s="294">
        <f t="shared" si="0"/>
        <v>159.55557144333909</v>
      </c>
      <c r="R17" s="294">
        <f t="shared" si="0"/>
        <v>139.83522799183109</v>
      </c>
      <c r="S17" s="294">
        <f t="shared" si="0"/>
        <v>149.09048137339579</v>
      </c>
      <c r="T17" s="294">
        <f t="shared" si="0"/>
        <v>132.67696178170141</v>
      </c>
      <c r="U17" s="294">
        <f t="shared" si="0"/>
        <v>187.22859851159319</v>
      </c>
      <c r="V17" s="294">
        <f t="shared" si="0"/>
        <v>200.14207950510661</v>
      </c>
      <c r="W17" s="294">
        <f t="shared" si="0"/>
        <v>234.0366355481936</v>
      </c>
      <c r="X17" s="294">
        <f t="shared" si="0"/>
        <v>187.63004795279619</v>
      </c>
      <c r="Y17" s="294">
        <f t="shared" si="0"/>
        <v>153.16427743308631</v>
      </c>
      <c r="DA17" s="70"/>
    </row>
    <row r="18" spans="1:105" ht="12" customHeight="1" x14ac:dyDescent="0.25">
      <c r="A18" s="60" t="s">
        <v>1856</v>
      </c>
      <c r="B18" s="329">
        <v>270.02360762065513</v>
      </c>
      <c r="C18" s="329">
        <v>301.77757393130003</v>
      </c>
      <c r="D18" s="329">
        <v>283.28322342388822</v>
      </c>
      <c r="E18" s="329">
        <v>222.12367061970031</v>
      </c>
      <c r="F18" s="329">
        <v>133.54673478509881</v>
      </c>
      <c r="G18" s="329">
        <v>290.51258903830342</v>
      </c>
      <c r="H18" s="329">
        <v>259.18599342113811</v>
      </c>
      <c r="I18" s="329">
        <v>281.60109677747829</v>
      </c>
      <c r="J18" s="329">
        <v>252.09417339834101</v>
      </c>
      <c r="K18" s="329">
        <v>289.51482423636361</v>
      </c>
      <c r="L18" s="329">
        <v>277.23792347305852</v>
      </c>
      <c r="M18" s="329">
        <v>245.48323977454049</v>
      </c>
      <c r="N18" s="329">
        <v>237.21355743066641</v>
      </c>
      <c r="O18" s="329">
        <v>190.76399840982199</v>
      </c>
      <c r="P18" s="329">
        <v>161.93931438543899</v>
      </c>
      <c r="Q18" s="329">
        <v>159.55557144333909</v>
      </c>
      <c r="R18" s="329">
        <v>139.83522799183109</v>
      </c>
      <c r="S18" s="329">
        <v>149.09048137339579</v>
      </c>
      <c r="T18" s="329">
        <v>132.67696178170141</v>
      </c>
      <c r="U18" s="329">
        <v>187.22859851159319</v>
      </c>
      <c r="V18" s="329">
        <v>200.14207950510661</v>
      </c>
      <c r="W18" s="329">
        <v>234.0366355481936</v>
      </c>
      <c r="X18" s="329">
        <v>187.63004795279619</v>
      </c>
      <c r="Y18" s="329">
        <v>153.16427743308631</v>
      </c>
      <c r="DA18" s="72" t="s">
        <v>2037</v>
      </c>
    </row>
    <row r="19" spans="1:105" ht="12" customHeight="1" x14ac:dyDescent="0.25">
      <c r="A19" s="64" t="s">
        <v>28</v>
      </c>
      <c r="B19" s="229">
        <v>157.5369871258398</v>
      </c>
      <c r="C19" s="229">
        <v>125.61460981216131</v>
      </c>
      <c r="D19" s="229">
        <v>122.90379094507909</v>
      </c>
      <c r="E19" s="229">
        <v>129.3857314845298</v>
      </c>
      <c r="F19" s="229">
        <v>54.374399483413853</v>
      </c>
      <c r="G19" s="229">
        <v>149.16026524664761</v>
      </c>
      <c r="H19" s="229">
        <v>134.14718505158041</v>
      </c>
      <c r="I19" s="229">
        <v>159.52408187136621</v>
      </c>
      <c r="J19" s="229">
        <v>122.440713956024</v>
      </c>
      <c r="K19" s="229">
        <v>171.32841945686141</v>
      </c>
      <c r="L19" s="229">
        <v>140.85858336128081</v>
      </c>
      <c r="M19" s="229">
        <v>115.5950277701812</v>
      </c>
      <c r="N19" s="229">
        <v>113.62986292307571</v>
      </c>
      <c r="O19" s="229">
        <v>81.160959900290024</v>
      </c>
      <c r="P19" s="229">
        <v>65.550219698376736</v>
      </c>
      <c r="Q19" s="229">
        <v>56.574053536822767</v>
      </c>
      <c r="R19" s="229">
        <v>56.437650725510863</v>
      </c>
      <c r="S19" s="229">
        <v>52.620914592710243</v>
      </c>
      <c r="T19" s="229">
        <v>49.274738971165107</v>
      </c>
      <c r="U19" s="229">
        <v>76.567777660646442</v>
      </c>
      <c r="V19" s="229">
        <v>82.586412974605537</v>
      </c>
      <c r="W19" s="229">
        <v>81.066529152135587</v>
      </c>
      <c r="X19" s="229">
        <v>68.554222785881663</v>
      </c>
      <c r="Y19" s="229">
        <v>54.430818473893922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1.416543006527754</v>
      </c>
      <c r="C21" s="229">
        <v>1.3867175888832319</v>
      </c>
      <c r="D21" s="229">
        <v>1.418724725903052</v>
      </c>
      <c r="E21" s="229">
        <v>0</v>
      </c>
      <c r="F21" s="229">
        <v>0</v>
      </c>
      <c r="G21" s="229">
        <v>0</v>
      </c>
      <c r="H21" s="229">
        <v>1.462798737004521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1.1598425622063371</v>
      </c>
      <c r="R21" s="229">
        <v>0</v>
      </c>
      <c r="S21" s="229">
        <v>0</v>
      </c>
      <c r="T21" s="229">
        <v>1.024993752658895</v>
      </c>
      <c r="U21" s="229">
        <v>1.342336496259332</v>
      </c>
      <c r="V21" s="229">
        <v>2.8106183948135239</v>
      </c>
      <c r="W21" s="229">
        <v>2.824916125364147</v>
      </c>
      <c r="X21" s="229">
        <v>2.616612787909415</v>
      </c>
      <c r="Y21" s="229">
        <v>3.788834008714228</v>
      </c>
      <c r="DA21" s="73" t="s">
        <v>2040</v>
      </c>
    </row>
    <row r="22" spans="1:105" ht="12" customHeight="1" x14ac:dyDescent="0.25">
      <c r="A22" s="64" t="s">
        <v>159</v>
      </c>
      <c r="B22" s="229">
        <v>7.0100151507072033</v>
      </c>
      <c r="C22" s="229">
        <v>5.5913445181503567</v>
      </c>
      <c r="D22" s="229">
        <v>1.3603512146291701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2.4258137838423859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2.7282125520564988</v>
      </c>
      <c r="DA22" s="73" t="s">
        <v>2041</v>
      </c>
    </row>
    <row r="23" spans="1:105" ht="12" customHeight="1" x14ac:dyDescent="0.25">
      <c r="A23" s="64" t="s">
        <v>32</v>
      </c>
      <c r="B23" s="229">
        <v>15.357974989734659</v>
      </c>
      <c r="C23" s="229">
        <v>86.43642304555388</v>
      </c>
      <c r="D23" s="229">
        <v>73.174952404708279</v>
      </c>
      <c r="E23" s="229">
        <v>14.353983913413931</v>
      </c>
      <c r="F23" s="229">
        <v>19.556337477750638</v>
      </c>
      <c r="G23" s="229">
        <v>39.148014273795887</v>
      </c>
      <c r="H23" s="229">
        <v>31.04825359115792</v>
      </c>
      <c r="I23" s="229">
        <v>27.681517003465711</v>
      </c>
      <c r="J23" s="229">
        <v>28.268503590058529</v>
      </c>
      <c r="K23" s="229">
        <v>20.769512806113859</v>
      </c>
      <c r="L23" s="229">
        <v>24.394695862684038</v>
      </c>
      <c r="M23" s="229">
        <v>8.5775409988748255</v>
      </c>
      <c r="N23" s="229">
        <v>8.2231382101433681</v>
      </c>
      <c r="O23" s="229">
        <v>7.448808824272251</v>
      </c>
      <c r="P23" s="229">
        <v>1.3720367129521851</v>
      </c>
      <c r="Q23" s="229">
        <v>1.282959462146593</v>
      </c>
      <c r="R23" s="229">
        <v>1.2456225323470109</v>
      </c>
      <c r="S23" s="229">
        <v>2.5853022973208062</v>
      </c>
      <c r="T23" s="229">
        <v>2.267592993161653</v>
      </c>
      <c r="U23" s="229">
        <v>0</v>
      </c>
      <c r="V23" s="229">
        <v>1.554687865287228</v>
      </c>
      <c r="W23" s="229">
        <v>1.562454222170909</v>
      </c>
      <c r="X23" s="229">
        <v>4.3418583653433958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88.702087347845733</v>
      </c>
      <c r="C25" s="229">
        <v>82.748478966551176</v>
      </c>
      <c r="D25" s="229">
        <v>84.425404133568605</v>
      </c>
      <c r="E25" s="229">
        <v>78.383955221756565</v>
      </c>
      <c r="F25" s="229">
        <v>59.615997823934293</v>
      </c>
      <c r="G25" s="229">
        <v>102.2043095178599</v>
      </c>
      <c r="H25" s="229">
        <v>92.527756041395165</v>
      </c>
      <c r="I25" s="229">
        <v>94.395497902646454</v>
      </c>
      <c r="J25" s="229">
        <v>101.3849558522584</v>
      </c>
      <c r="K25" s="229">
        <v>97.416891973388303</v>
      </c>
      <c r="L25" s="229">
        <v>111.98464424909361</v>
      </c>
      <c r="M25" s="229">
        <v>121.31067100548439</v>
      </c>
      <c r="N25" s="229">
        <v>115.3605562974473</v>
      </c>
      <c r="O25" s="229">
        <v>102.15422968525969</v>
      </c>
      <c r="P25" s="229">
        <v>95.017057974110131</v>
      </c>
      <c r="Q25" s="229">
        <v>98.112902098320973</v>
      </c>
      <c r="R25" s="229">
        <v>82.151954733973255</v>
      </c>
      <c r="S25" s="229">
        <v>93.88426448336476</v>
      </c>
      <c r="T25" s="229">
        <v>80.109636064715701</v>
      </c>
      <c r="U25" s="229">
        <v>109.3184843546874</v>
      </c>
      <c r="V25" s="229">
        <v>113.1903602704003</v>
      </c>
      <c r="W25" s="229">
        <v>148.582736048523</v>
      </c>
      <c r="X25" s="229">
        <v>112.1173540136618</v>
      </c>
      <c r="Y25" s="229">
        <v>92.216412398421696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286.61410148910608</v>
      </c>
      <c r="C32" s="223">
        <v>309.87254859731979</v>
      </c>
      <c r="D32" s="223">
        <v>279.29813161417081</v>
      </c>
      <c r="E32" s="223">
        <v>213.84300639120559</v>
      </c>
      <c r="F32" s="223">
        <v>142.80539039103641</v>
      </c>
      <c r="G32" s="223">
        <v>283.56806618631839</v>
      </c>
      <c r="H32" s="223">
        <v>256.9200493398526</v>
      </c>
      <c r="I32" s="223">
        <v>266.03573927010899</v>
      </c>
      <c r="J32" s="223">
        <v>245.41773118414329</v>
      </c>
      <c r="K32" s="223">
        <v>228.0261770401668</v>
      </c>
      <c r="L32" s="223">
        <v>214.3237110038406</v>
      </c>
      <c r="M32" s="223">
        <v>195.86143391242371</v>
      </c>
      <c r="N32" s="223">
        <v>208.0263896078591</v>
      </c>
      <c r="O32" s="223">
        <v>205.2038789438879</v>
      </c>
      <c r="P32" s="223">
        <v>203.71874865876049</v>
      </c>
      <c r="Q32" s="223">
        <v>226.00569264733119</v>
      </c>
      <c r="R32" s="223">
        <v>207.9861979544155</v>
      </c>
      <c r="S32" s="223">
        <v>208.11271975919789</v>
      </c>
      <c r="T32" s="223">
        <v>229.75376028438541</v>
      </c>
      <c r="U32" s="223">
        <v>203.00656242413001</v>
      </c>
      <c r="V32" s="223">
        <v>198.00224532798379</v>
      </c>
      <c r="W32" s="223">
        <v>229.22556961911479</v>
      </c>
      <c r="X32" s="223">
        <v>213.02930952789529</v>
      </c>
      <c r="Y32" s="223">
        <v>185.6528756874504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3.3300081378036719</v>
      </c>
      <c r="C37" s="260">
        <v>3.0610782029963479</v>
      </c>
      <c r="D37" s="260">
        <v>3.9059929171822341</v>
      </c>
      <c r="E37" s="260">
        <v>2.817587451815835</v>
      </c>
      <c r="F37" s="260">
        <v>1.5255972190033411</v>
      </c>
      <c r="G37" s="260">
        <v>4.2141045746151304</v>
      </c>
      <c r="H37" s="260">
        <v>4.0136329870014587</v>
      </c>
      <c r="I37" s="260">
        <v>4.2658606925868234</v>
      </c>
      <c r="J37" s="260">
        <v>4.1412192191392014</v>
      </c>
      <c r="K37" s="260">
        <v>3.572593522614139</v>
      </c>
      <c r="L37" s="260">
        <v>3.8588317319286358</v>
      </c>
      <c r="M37" s="260">
        <v>4.0559555231346671</v>
      </c>
      <c r="N37" s="260">
        <v>4.1653995543610467</v>
      </c>
      <c r="O37" s="260">
        <v>4.7311551388187736</v>
      </c>
      <c r="P37" s="260">
        <v>4.817107467985525</v>
      </c>
      <c r="Q37" s="260">
        <v>5.3470926500705831</v>
      </c>
      <c r="R37" s="260">
        <v>4.6118477318451072</v>
      </c>
      <c r="S37" s="260">
        <v>4.5905898401873451</v>
      </c>
      <c r="T37" s="260">
        <v>4.6724637541140623</v>
      </c>
      <c r="U37" s="260">
        <v>4.733586341611586</v>
      </c>
      <c r="V37" s="260">
        <v>4.5362134401372822</v>
      </c>
      <c r="W37" s="260">
        <v>5.3251314539458843</v>
      </c>
      <c r="X37" s="260">
        <v>4.29878578849807</v>
      </c>
      <c r="Y37" s="260">
        <v>3.638283545067146</v>
      </c>
      <c r="DA37" s="68" t="s">
        <v>2055</v>
      </c>
    </row>
    <row r="38" spans="1:105" ht="12" customHeight="1" x14ac:dyDescent="0.25">
      <c r="A38" s="37" t="s">
        <v>159</v>
      </c>
      <c r="B38" s="226">
        <v>0.243891910099195</v>
      </c>
      <c r="C38" s="226">
        <v>0.1937466270001908</v>
      </c>
      <c r="D38" s="226">
        <v>6.1939446562597832E-2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0.12901548363941989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0.1045452635235546</v>
      </c>
      <c r="DA38" s="69" t="s">
        <v>2056</v>
      </c>
    </row>
    <row r="39" spans="1:105" ht="12" customHeight="1" x14ac:dyDescent="0.25">
      <c r="A39" s="37" t="s">
        <v>35</v>
      </c>
      <c r="B39" s="226">
        <v>3.0861162277044771</v>
      </c>
      <c r="C39" s="226">
        <v>2.867331575996158</v>
      </c>
      <c r="D39" s="226">
        <v>3.8440534706196359</v>
      </c>
      <c r="E39" s="226">
        <v>2.817587451815835</v>
      </c>
      <c r="F39" s="226">
        <v>1.5255972190033411</v>
      </c>
      <c r="G39" s="226">
        <v>4.2141045746151304</v>
      </c>
      <c r="H39" s="226">
        <v>4.0136329870014587</v>
      </c>
      <c r="I39" s="226">
        <v>4.2658606925868234</v>
      </c>
      <c r="J39" s="226">
        <v>4.1412192191392014</v>
      </c>
      <c r="K39" s="226">
        <v>3.572593522614139</v>
      </c>
      <c r="L39" s="226">
        <v>3.8588317319286358</v>
      </c>
      <c r="M39" s="226">
        <v>4.0559555231346671</v>
      </c>
      <c r="N39" s="226">
        <v>4.1653995543610467</v>
      </c>
      <c r="O39" s="226">
        <v>4.7311551388187736</v>
      </c>
      <c r="P39" s="226">
        <v>4.817107467985525</v>
      </c>
      <c r="Q39" s="226">
        <v>5.2180771664311631</v>
      </c>
      <c r="R39" s="226">
        <v>4.6118477318451072</v>
      </c>
      <c r="S39" s="226">
        <v>4.5905898401873451</v>
      </c>
      <c r="T39" s="226">
        <v>4.6724637541140623</v>
      </c>
      <c r="U39" s="226">
        <v>4.733586341611586</v>
      </c>
      <c r="V39" s="226">
        <v>4.5362134401372822</v>
      </c>
      <c r="W39" s="226">
        <v>5.3251314539458843</v>
      </c>
      <c r="X39" s="226">
        <v>4.29878578849807</v>
      </c>
      <c r="Y39" s="226">
        <v>3.533738281543592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8.2111331406174592</v>
      </c>
      <c r="C43" s="261">
        <f t="shared" si="1"/>
        <v>8.8930860983861919</v>
      </c>
      <c r="D43" s="261">
        <f t="shared" si="1"/>
        <v>7.982380831796771</v>
      </c>
      <c r="E43" s="261">
        <f t="shared" si="1"/>
        <v>6.116678809837385</v>
      </c>
      <c r="F43" s="261">
        <f t="shared" si="1"/>
        <v>4.0950664687545828</v>
      </c>
      <c r="G43" s="261">
        <f t="shared" si="1"/>
        <v>8.0972162786000972</v>
      </c>
      <c r="H43" s="261">
        <f t="shared" si="1"/>
        <v>7.3306207638507583</v>
      </c>
      <c r="I43" s="261">
        <f t="shared" si="1"/>
        <v>7.5875327123919503</v>
      </c>
      <c r="J43" s="261">
        <f t="shared" si="1"/>
        <v>6.9935220859421534</v>
      </c>
      <c r="K43" s="261">
        <f t="shared" si="1"/>
        <v>6.505900971523265</v>
      </c>
      <c r="L43" s="261">
        <f t="shared" si="1"/>
        <v>6.1004312832438243</v>
      </c>
      <c r="M43" s="261">
        <f t="shared" si="1"/>
        <v>5.5595790837475114</v>
      </c>
      <c r="N43" s="261">
        <f t="shared" si="1"/>
        <v>5.9090142044492202</v>
      </c>
      <c r="O43" s="261">
        <f t="shared" si="1"/>
        <v>5.8108035885527292</v>
      </c>
      <c r="P43" s="261">
        <f t="shared" si="1"/>
        <v>5.7652649620514502</v>
      </c>
      <c r="Q43" s="261">
        <f t="shared" si="1"/>
        <v>6.3959014491959598</v>
      </c>
      <c r="R43" s="261">
        <f t="shared" si="1"/>
        <v>5.8949087021034918</v>
      </c>
      <c r="S43" s="261">
        <f t="shared" si="1"/>
        <v>5.8991921715655238</v>
      </c>
      <c r="T43" s="261">
        <f t="shared" si="1"/>
        <v>6.5240955516020698</v>
      </c>
      <c r="U43" s="261">
        <f t="shared" si="1"/>
        <v>5.7470427850005343</v>
      </c>
      <c r="V43" s="261">
        <f t="shared" si="1"/>
        <v>5.6077110692129439</v>
      </c>
      <c r="W43" s="261">
        <f t="shared" si="1"/>
        <v>6.4898677729034482</v>
      </c>
      <c r="X43" s="261">
        <f t="shared" si="1"/>
        <v>6.0501601083883259</v>
      </c>
      <c r="Y43" s="261">
        <f t="shared" si="1"/>
        <v>5.2757852794893703</v>
      </c>
      <c r="DA43" s="70"/>
    </row>
    <row r="44" spans="1:105" ht="12" customHeight="1" x14ac:dyDescent="0.25">
      <c r="A44" s="60" t="s">
        <v>1884</v>
      </c>
      <c r="B44" s="262">
        <v>8.2111331406174592</v>
      </c>
      <c r="C44" s="262">
        <v>8.8930860983861919</v>
      </c>
      <c r="D44" s="262">
        <v>7.982380831796771</v>
      </c>
      <c r="E44" s="262">
        <v>6.116678809837385</v>
      </c>
      <c r="F44" s="262">
        <v>4.0950664687545828</v>
      </c>
      <c r="G44" s="262">
        <v>8.0972162786000972</v>
      </c>
      <c r="H44" s="262">
        <v>7.3306207638507583</v>
      </c>
      <c r="I44" s="262">
        <v>7.5875327123919503</v>
      </c>
      <c r="J44" s="262">
        <v>6.9935220859421534</v>
      </c>
      <c r="K44" s="262">
        <v>6.505900971523265</v>
      </c>
      <c r="L44" s="262">
        <v>6.1004312832438243</v>
      </c>
      <c r="M44" s="262">
        <v>5.5595790837475114</v>
      </c>
      <c r="N44" s="262">
        <v>5.9090142044492202</v>
      </c>
      <c r="O44" s="262">
        <v>5.8108035885527292</v>
      </c>
      <c r="P44" s="262">
        <v>5.7652649620514502</v>
      </c>
      <c r="Q44" s="262">
        <v>6.3959014491959598</v>
      </c>
      <c r="R44" s="262">
        <v>5.8949087021034918</v>
      </c>
      <c r="S44" s="262">
        <v>5.8991921715655238</v>
      </c>
      <c r="T44" s="262">
        <v>6.5240955516020698</v>
      </c>
      <c r="U44" s="262">
        <v>5.7470427850005343</v>
      </c>
      <c r="V44" s="262">
        <v>5.6077110692129439</v>
      </c>
      <c r="W44" s="262">
        <v>6.4898677729034482</v>
      </c>
      <c r="X44" s="262">
        <v>6.0501601083883259</v>
      </c>
      <c r="Y44" s="262">
        <v>5.2757852794893703</v>
      </c>
      <c r="DA44" s="72" t="s">
        <v>2061</v>
      </c>
    </row>
    <row r="45" spans="1:105" ht="12" customHeight="1" x14ac:dyDescent="0.25">
      <c r="A45" s="64" t="s">
        <v>28</v>
      </c>
      <c r="B45" s="229">
        <v>4.7905336398559397</v>
      </c>
      <c r="C45" s="229">
        <v>3.7017380904819892</v>
      </c>
      <c r="D45" s="229">
        <v>3.4631943718288949</v>
      </c>
      <c r="E45" s="229">
        <v>3.5629294251206312</v>
      </c>
      <c r="F45" s="229">
        <v>1.6673322671760289</v>
      </c>
      <c r="G45" s="229">
        <v>4.1574202752233216</v>
      </c>
      <c r="H45" s="229">
        <v>3.794117603235597</v>
      </c>
      <c r="I45" s="229">
        <v>4.2982580801868746</v>
      </c>
      <c r="J45" s="229">
        <v>3.396714115708376</v>
      </c>
      <c r="K45" s="229">
        <v>3.850047173003925</v>
      </c>
      <c r="L45" s="229">
        <v>3.099496986869009</v>
      </c>
      <c r="M45" s="229">
        <v>2.617937172275187</v>
      </c>
      <c r="N45" s="229">
        <v>2.8305316160452718</v>
      </c>
      <c r="O45" s="229">
        <v>2.4722190820608589</v>
      </c>
      <c r="P45" s="229">
        <v>2.3336790470925131</v>
      </c>
      <c r="Q45" s="229">
        <v>2.2678121969031388</v>
      </c>
      <c r="R45" s="229">
        <v>2.379191589743944</v>
      </c>
      <c r="S45" s="229">
        <v>2.0820972912984832</v>
      </c>
      <c r="T45" s="229">
        <v>2.4229760842508878</v>
      </c>
      <c r="U45" s="229">
        <v>2.3502728625130209</v>
      </c>
      <c r="V45" s="229">
        <v>2.3139598796487499</v>
      </c>
      <c r="W45" s="229">
        <v>2.24798589235079</v>
      </c>
      <c r="X45" s="229">
        <v>2.2105415869480201</v>
      </c>
      <c r="Y45" s="229">
        <v>1.874884376878172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4.3075578941047382E-2</v>
      </c>
      <c r="C47" s="229">
        <v>4.0865193365536588E-2</v>
      </c>
      <c r="D47" s="229">
        <v>3.9976956350496223E-2</v>
      </c>
      <c r="E47" s="229">
        <v>0</v>
      </c>
      <c r="F47" s="229">
        <v>0</v>
      </c>
      <c r="G47" s="229">
        <v>0</v>
      </c>
      <c r="H47" s="229">
        <v>4.1372693999696147E-2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4.6493135008381752E-2</v>
      </c>
      <c r="R47" s="229">
        <v>0</v>
      </c>
      <c r="S47" s="229">
        <v>0</v>
      </c>
      <c r="T47" s="229">
        <v>5.0401796154666667E-2</v>
      </c>
      <c r="U47" s="229">
        <v>4.12034557604853E-2</v>
      </c>
      <c r="V47" s="229">
        <v>7.8749735802196352E-2</v>
      </c>
      <c r="W47" s="229">
        <v>7.8335308829804065E-2</v>
      </c>
      <c r="X47" s="229">
        <v>8.4373086726977922E-2</v>
      </c>
      <c r="Y47" s="229">
        <v>0.1305074200368683</v>
      </c>
      <c r="DA47" s="73" t="s">
        <v>2064</v>
      </c>
    </row>
    <row r="48" spans="1:105" ht="12" customHeight="1" x14ac:dyDescent="0.25">
      <c r="A48" s="64" t="s">
        <v>159</v>
      </c>
      <c r="B48" s="229">
        <v>0.21316716796505539</v>
      </c>
      <c r="C48" s="229">
        <v>0.1647713829688702</v>
      </c>
      <c r="D48" s="229">
        <v>3.8332102158830698E-2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9.7240514732303066E-2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9.3974024901112785E-2</v>
      </c>
      <c r="DA48" s="73" t="s">
        <v>2065</v>
      </c>
    </row>
    <row r="49" spans="1:105" ht="12" customHeight="1" x14ac:dyDescent="0.25">
      <c r="A49" s="64" t="s">
        <v>32</v>
      </c>
      <c r="B49" s="229">
        <v>0.46701982290432142</v>
      </c>
      <c r="C49" s="229">
        <v>2.547195744756154</v>
      </c>
      <c r="D49" s="229">
        <v>2.0619305668128329</v>
      </c>
      <c r="E49" s="229">
        <v>0.39526948656564642</v>
      </c>
      <c r="F49" s="229">
        <v>0.59967397919279641</v>
      </c>
      <c r="G49" s="229">
        <v>1.0911401103201579</v>
      </c>
      <c r="H49" s="229">
        <v>0.8781453405424795</v>
      </c>
      <c r="I49" s="229">
        <v>0.74585794656332449</v>
      </c>
      <c r="J49" s="229">
        <v>0.78421647564707386</v>
      </c>
      <c r="K49" s="229">
        <v>0.46672702822651962</v>
      </c>
      <c r="L49" s="229">
        <v>0.53678863238347096</v>
      </c>
      <c r="M49" s="229">
        <v>0.19425976930697561</v>
      </c>
      <c r="N49" s="229">
        <v>0.20483922173414801</v>
      </c>
      <c r="O49" s="229">
        <v>0.22689587871573921</v>
      </c>
      <c r="P49" s="229">
        <v>4.8846416435999969E-2</v>
      </c>
      <c r="Q49" s="229">
        <v>5.1428365734737379E-2</v>
      </c>
      <c r="R49" s="229">
        <v>5.251059558395068E-2</v>
      </c>
      <c r="S49" s="229">
        <v>0.1022948945700214</v>
      </c>
      <c r="T49" s="229">
        <v>0.11150385990803061</v>
      </c>
      <c r="U49" s="229">
        <v>0</v>
      </c>
      <c r="V49" s="229">
        <v>4.3560256658169628E-2</v>
      </c>
      <c r="W49" s="229">
        <v>4.3327068342750179E-2</v>
      </c>
      <c r="X49" s="229">
        <v>0.14000389897508031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2.6973369309510962</v>
      </c>
      <c r="C51" s="229">
        <v>2.4385156868136408</v>
      </c>
      <c r="D51" s="229">
        <v>2.3789468346457152</v>
      </c>
      <c r="E51" s="229">
        <v>2.158479898151108</v>
      </c>
      <c r="F51" s="229">
        <v>1.828060222385758</v>
      </c>
      <c r="G51" s="229">
        <v>2.848655893056617</v>
      </c>
      <c r="H51" s="229">
        <v>2.6169851260729859</v>
      </c>
      <c r="I51" s="229">
        <v>2.5434166856417502</v>
      </c>
      <c r="J51" s="229">
        <v>2.812591494586703</v>
      </c>
      <c r="K51" s="229">
        <v>2.1891267702928201</v>
      </c>
      <c r="L51" s="229">
        <v>2.4641456639913439</v>
      </c>
      <c r="M51" s="229">
        <v>2.7473821421653479</v>
      </c>
      <c r="N51" s="229">
        <v>2.8736433666697998</v>
      </c>
      <c r="O51" s="229">
        <v>3.1116886277761311</v>
      </c>
      <c r="P51" s="229">
        <v>3.382739498522938</v>
      </c>
      <c r="Q51" s="229">
        <v>3.932927236817398</v>
      </c>
      <c r="R51" s="229">
        <v>3.463206516775597</v>
      </c>
      <c r="S51" s="229">
        <v>3.7147999856970202</v>
      </c>
      <c r="T51" s="229">
        <v>3.9392138112884849</v>
      </c>
      <c r="U51" s="229">
        <v>3.3555664667270291</v>
      </c>
      <c r="V51" s="229">
        <v>3.1714411971038281</v>
      </c>
      <c r="W51" s="229">
        <v>4.1202195033801043</v>
      </c>
      <c r="X51" s="229">
        <v>3.6152415357382481</v>
      </c>
      <c r="Y51" s="229">
        <v>3.1764194576732172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246.33399421852391</v>
      </c>
      <c r="C56" s="261">
        <f t="shared" si="2"/>
        <v>266.7925829515857</v>
      </c>
      <c r="D56" s="261">
        <f t="shared" si="2"/>
        <v>239.4714249539031</v>
      </c>
      <c r="E56" s="261">
        <f t="shared" si="2"/>
        <v>183.50036429512161</v>
      </c>
      <c r="F56" s="261">
        <f t="shared" si="2"/>
        <v>122.8519940626375</v>
      </c>
      <c r="G56" s="261">
        <f t="shared" si="2"/>
        <v>242.91648835800291</v>
      </c>
      <c r="H56" s="261">
        <f t="shared" si="2"/>
        <v>219.9186229155228</v>
      </c>
      <c r="I56" s="261">
        <f t="shared" si="2"/>
        <v>227.62598137175851</v>
      </c>
      <c r="J56" s="261">
        <f t="shared" si="2"/>
        <v>209.8056625782645</v>
      </c>
      <c r="K56" s="261">
        <f t="shared" si="2"/>
        <v>195.17702914569799</v>
      </c>
      <c r="L56" s="261">
        <f t="shared" si="2"/>
        <v>183.01293849731479</v>
      </c>
      <c r="M56" s="261">
        <f t="shared" si="2"/>
        <v>166.78737251242529</v>
      </c>
      <c r="N56" s="261">
        <f t="shared" si="2"/>
        <v>177.2704261334766</v>
      </c>
      <c r="O56" s="261">
        <f t="shared" si="2"/>
        <v>174.3241076565819</v>
      </c>
      <c r="P56" s="261">
        <f t="shared" si="2"/>
        <v>172.95794886154351</v>
      </c>
      <c r="Q56" s="261">
        <f t="shared" si="2"/>
        <v>191.87704347587879</v>
      </c>
      <c r="R56" s="261">
        <f t="shared" si="2"/>
        <v>176.84726106310481</v>
      </c>
      <c r="S56" s="261">
        <f t="shared" si="2"/>
        <v>176.97576514696581</v>
      </c>
      <c r="T56" s="261">
        <f t="shared" si="2"/>
        <v>195.72286654806209</v>
      </c>
      <c r="U56" s="261">
        <f t="shared" si="2"/>
        <v>172.41128355001609</v>
      </c>
      <c r="V56" s="261">
        <f t="shared" si="2"/>
        <v>168.23133207638841</v>
      </c>
      <c r="W56" s="261">
        <f t="shared" si="2"/>
        <v>194.6960331871035</v>
      </c>
      <c r="X56" s="261">
        <f t="shared" si="2"/>
        <v>181.5048032516498</v>
      </c>
      <c r="Y56" s="261">
        <f t="shared" si="2"/>
        <v>158.27355838468111</v>
      </c>
      <c r="DA56" s="70"/>
    </row>
    <row r="57" spans="1:105" ht="12" customHeight="1" x14ac:dyDescent="0.25">
      <c r="A57" s="60" t="s">
        <v>1899</v>
      </c>
      <c r="B57" s="262">
        <v>246.33399421852391</v>
      </c>
      <c r="C57" s="262">
        <v>266.7925829515857</v>
      </c>
      <c r="D57" s="262">
        <v>239.4714249539031</v>
      </c>
      <c r="E57" s="262">
        <v>183.50036429512161</v>
      </c>
      <c r="F57" s="262">
        <v>122.8519940626375</v>
      </c>
      <c r="G57" s="262">
        <v>242.91648835800291</v>
      </c>
      <c r="H57" s="262">
        <v>219.9186229155228</v>
      </c>
      <c r="I57" s="262">
        <v>227.62598137175851</v>
      </c>
      <c r="J57" s="262">
        <v>209.8056625782645</v>
      </c>
      <c r="K57" s="262">
        <v>195.17702914569799</v>
      </c>
      <c r="L57" s="262">
        <v>183.01293849731479</v>
      </c>
      <c r="M57" s="262">
        <v>166.78737251242529</v>
      </c>
      <c r="N57" s="262">
        <v>177.2704261334766</v>
      </c>
      <c r="O57" s="262">
        <v>174.3241076565819</v>
      </c>
      <c r="P57" s="262">
        <v>172.95794886154351</v>
      </c>
      <c r="Q57" s="262">
        <v>191.87704347587879</v>
      </c>
      <c r="R57" s="262">
        <v>176.84726106310481</v>
      </c>
      <c r="S57" s="262">
        <v>176.97576514696581</v>
      </c>
      <c r="T57" s="262">
        <v>195.72286654806209</v>
      </c>
      <c r="U57" s="262">
        <v>172.41128355001609</v>
      </c>
      <c r="V57" s="262">
        <v>168.23133207638841</v>
      </c>
      <c r="W57" s="262">
        <v>194.6960331871035</v>
      </c>
      <c r="X57" s="262">
        <v>181.5048032516498</v>
      </c>
      <c r="Y57" s="262">
        <v>158.27355838468111</v>
      </c>
      <c r="DA57" s="72" t="s">
        <v>2073</v>
      </c>
    </row>
    <row r="58" spans="1:105" ht="12" customHeight="1" x14ac:dyDescent="0.25">
      <c r="A58" s="64" t="s">
        <v>28</v>
      </c>
      <c r="B58" s="229">
        <v>143.71600919567831</v>
      </c>
      <c r="C58" s="229">
        <v>111.05214271445971</v>
      </c>
      <c r="D58" s="229">
        <v>103.8958311548669</v>
      </c>
      <c r="E58" s="229">
        <v>106.887882753619</v>
      </c>
      <c r="F58" s="229">
        <v>50.019968015280867</v>
      </c>
      <c r="G58" s="229">
        <v>124.7226082566997</v>
      </c>
      <c r="H58" s="229">
        <v>113.82352809706791</v>
      </c>
      <c r="I58" s="229">
        <v>128.94774240560631</v>
      </c>
      <c r="J58" s="229">
        <v>101.90142347125121</v>
      </c>
      <c r="K58" s="229">
        <v>115.5014151901178</v>
      </c>
      <c r="L58" s="229">
        <v>92.984909606070318</v>
      </c>
      <c r="M58" s="229">
        <v>78.538115168255601</v>
      </c>
      <c r="N58" s="229">
        <v>84.915948481358157</v>
      </c>
      <c r="O58" s="229">
        <v>74.166572461825808</v>
      </c>
      <c r="P58" s="229">
        <v>70.01037141277537</v>
      </c>
      <c r="Q58" s="229">
        <v>68.034365907094212</v>
      </c>
      <c r="R58" s="229">
        <v>71.375747692318299</v>
      </c>
      <c r="S58" s="229">
        <v>62.462918738954507</v>
      </c>
      <c r="T58" s="229">
        <v>72.689282527526643</v>
      </c>
      <c r="U58" s="229">
        <v>70.508185875390652</v>
      </c>
      <c r="V58" s="229">
        <v>69.418796389462514</v>
      </c>
      <c r="W58" s="229">
        <v>67.439576770523686</v>
      </c>
      <c r="X58" s="229">
        <v>66.316247608440605</v>
      </c>
      <c r="Y58" s="229">
        <v>56.246531306345183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1.292267368231421</v>
      </c>
      <c r="C60" s="229">
        <v>1.225955800966098</v>
      </c>
      <c r="D60" s="229">
        <v>1.1993086905148871</v>
      </c>
      <c r="E60" s="229">
        <v>0</v>
      </c>
      <c r="F60" s="229">
        <v>0</v>
      </c>
      <c r="G60" s="229">
        <v>0</v>
      </c>
      <c r="H60" s="229">
        <v>1.2411808199908849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1.3947940502514531</v>
      </c>
      <c r="R60" s="229">
        <v>0</v>
      </c>
      <c r="S60" s="229">
        <v>0</v>
      </c>
      <c r="T60" s="229">
        <v>1.51205388464</v>
      </c>
      <c r="U60" s="229">
        <v>1.2361036728145589</v>
      </c>
      <c r="V60" s="229">
        <v>2.3624920740658908</v>
      </c>
      <c r="W60" s="229">
        <v>2.350059264894123</v>
      </c>
      <c r="X60" s="229">
        <v>2.5311926018093378</v>
      </c>
      <c r="Y60" s="229">
        <v>3.9152226011060498</v>
      </c>
      <c r="DA60" s="73" t="s">
        <v>2076</v>
      </c>
    </row>
    <row r="61" spans="1:105" ht="12" customHeight="1" x14ac:dyDescent="0.25">
      <c r="A61" s="64" t="s">
        <v>159</v>
      </c>
      <c r="B61" s="229">
        <v>6.3950150389516631</v>
      </c>
      <c r="C61" s="229">
        <v>4.9431414890661074</v>
      </c>
      <c r="D61" s="229">
        <v>1.1499630647649211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2.9172154419690939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2.819220747033385</v>
      </c>
      <c r="DA61" s="73" t="s">
        <v>2077</v>
      </c>
    </row>
    <row r="62" spans="1:105" ht="12" customHeight="1" x14ac:dyDescent="0.25">
      <c r="A62" s="64" t="s">
        <v>32</v>
      </c>
      <c r="B62" s="229">
        <v>14.01059468712965</v>
      </c>
      <c r="C62" s="229">
        <v>76.415872342684622</v>
      </c>
      <c r="D62" s="229">
        <v>61.857917004384987</v>
      </c>
      <c r="E62" s="229">
        <v>11.8580845969694</v>
      </c>
      <c r="F62" s="229">
        <v>17.990219375783891</v>
      </c>
      <c r="G62" s="229">
        <v>32.734203309604737</v>
      </c>
      <c r="H62" s="229">
        <v>26.344360216274399</v>
      </c>
      <c r="I62" s="229">
        <v>22.375738396899731</v>
      </c>
      <c r="J62" s="229">
        <v>23.526494269412211</v>
      </c>
      <c r="K62" s="229">
        <v>14.001810846795591</v>
      </c>
      <c r="L62" s="229">
        <v>16.103658971504139</v>
      </c>
      <c r="M62" s="229">
        <v>5.8277930792092656</v>
      </c>
      <c r="N62" s="229">
        <v>6.1451766520244373</v>
      </c>
      <c r="O62" s="229">
        <v>6.8068763614721757</v>
      </c>
      <c r="P62" s="229">
        <v>1.4653924930799991</v>
      </c>
      <c r="Q62" s="229">
        <v>1.542850972042122</v>
      </c>
      <c r="R62" s="229">
        <v>1.5753178675185211</v>
      </c>
      <c r="S62" s="229">
        <v>3.0688468371006432</v>
      </c>
      <c r="T62" s="229">
        <v>3.3451157972409198</v>
      </c>
      <c r="U62" s="229">
        <v>0</v>
      </c>
      <c r="V62" s="229">
        <v>1.306807699745089</v>
      </c>
      <c r="W62" s="229">
        <v>1.299812050282505</v>
      </c>
      <c r="X62" s="229">
        <v>4.2001169692524094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80.920107928532886</v>
      </c>
      <c r="C64" s="229">
        <v>73.155470604409246</v>
      </c>
      <c r="D64" s="229">
        <v>71.368405039371453</v>
      </c>
      <c r="E64" s="229">
        <v>64.754396944533255</v>
      </c>
      <c r="F64" s="229">
        <v>54.841806671572748</v>
      </c>
      <c r="G64" s="229">
        <v>85.459676791698513</v>
      </c>
      <c r="H64" s="229">
        <v>78.50955378218957</v>
      </c>
      <c r="I64" s="229">
        <v>76.302500569252501</v>
      </c>
      <c r="J64" s="229">
        <v>84.377744837601071</v>
      </c>
      <c r="K64" s="229">
        <v>65.673803108784611</v>
      </c>
      <c r="L64" s="229">
        <v>73.924369919740357</v>
      </c>
      <c r="M64" s="229">
        <v>82.42146426496042</v>
      </c>
      <c r="N64" s="229">
        <v>86.209301000093987</v>
      </c>
      <c r="O64" s="229">
        <v>93.35065883328393</v>
      </c>
      <c r="P64" s="229">
        <v>101.4821849556881</v>
      </c>
      <c r="Q64" s="229">
        <v>117.98781710452199</v>
      </c>
      <c r="R64" s="229">
        <v>103.8961955032679</v>
      </c>
      <c r="S64" s="229">
        <v>111.44399957091061</v>
      </c>
      <c r="T64" s="229">
        <v>118.1764143386545</v>
      </c>
      <c r="U64" s="229">
        <v>100.66699400181081</v>
      </c>
      <c r="V64" s="229">
        <v>95.143235913114864</v>
      </c>
      <c r="W64" s="229">
        <v>123.6065851014031</v>
      </c>
      <c r="X64" s="229">
        <v>108.4572460721475</v>
      </c>
      <c r="Y64" s="229">
        <v>95.292583730196526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28.738965992161042</v>
      </c>
      <c r="C69" s="261">
        <f t="shared" si="3"/>
        <v>31.12580134435159</v>
      </c>
      <c r="D69" s="261">
        <f t="shared" si="3"/>
        <v>27.938332911288629</v>
      </c>
      <c r="E69" s="261">
        <f t="shared" si="3"/>
        <v>21.4083758344308</v>
      </c>
      <c r="F69" s="261">
        <f t="shared" si="3"/>
        <v>14.33273264064101</v>
      </c>
      <c r="G69" s="261">
        <f t="shared" si="3"/>
        <v>28.340256975100271</v>
      </c>
      <c r="H69" s="261">
        <f t="shared" si="3"/>
        <v>25.6571726734776</v>
      </c>
      <c r="I69" s="261">
        <f t="shared" si="3"/>
        <v>26.55636449337176</v>
      </c>
      <c r="J69" s="261">
        <f t="shared" si="3"/>
        <v>24.477327300797469</v>
      </c>
      <c r="K69" s="261">
        <f t="shared" si="3"/>
        <v>22.770653400331369</v>
      </c>
      <c r="L69" s="261">
        <f t="shared" si="3"/>
        <v>21.35150949135333</v>
      </c>
      <c r="M69" s="261">
        <f t="shared" si="3"/>
        <v>19.458526793116231</v>
      </c>
      <c r="N69" s="261">
        <f t="shared" si="3"/>
        <v>20.681549715572221</v>
      </c>
      <c r="O69" s="261">
        <f t="shared" si="3"/>
        <v>20.337812559934498</v>
      </c>
      <c r="P69" s="261">
        <f t="shared" si="3"/>
        <v>20.178427367180031</v>
      </c>
      <c r="Q69" s="261">
        <f t="shared" si="3"/>
        <v>22.385655072185809</v>
      </c>
      <c r="R69" s="261">
        <f t="shared" si="3"/>
        <v>20.632180457362171</v>
      </c>
      <c r="S69" s="261">
        <f t="shared" si="3"/>
        <v>20.647172600479291</v>
      </c>
      <c r="T69" s="261">
        <f t="shared" si="3"/>
        <v>22.834334430607189</v>
      </c>
      <c r="U69" s="261">
        <f t="shared" si="3"/>
        <v>20.114649747501819</v>
      </c>
      <c r="V69" s="261">
        <f t="shared" si="3"/>
        <v>19.626988742245249</v>
      </c>
      <c r="W69" s="261">
        <f t="shared" si="3"/>
        <v>22.71453720516201</v>
      </c>
      <c r="X69" s="261">
        <f t="shared" si="3"/>
        <v>21.175560379359091</v>
      </c>
      <c r="Y69" s="261">
        <f t="shared" si="3"/>
        <v>18.46524847821275</v>
      </c>
      <c r="DA69" s="70"/>
    </row>
    <row r="70" spans="1:105" ht="12" customHeight="1" x14ac:dyDescent="0.25">
      <c r="A70" s="60" t="s">
        <v>1914</v>
      </c>
      <c r="B70" s="262">
        <v>28.738965992161042</v>
      </c>
      <c r="C70" s="262">
        <v>31.12580134435159</v>
      </c>
      <c r="D70" s="262">
        <v>27.938332911288629</v>
      </c>
      <c r="E70" s="262">
        <v>21.4083758344308</v>
      </c>
      <c r="F70" s="262">
        <v>14.33273264064101</v>
      </c>
      <c r="G70" s="262">
        <v>28.340256975100271</v>
      </c>
      <c r="H70" s="262">
        <v>25.6571726734776</v>
      </c>
      <c r="I70" s="262">
        <v>26.55636449337176</v>
      </c>
      <c r="J70" s="262">
        <v>24.477327300797469</v>
      </c>
      <c r="K70" s="262">
        <v>22.770653400331369</v>
      </c>
      <c r="L70" s="262">
        <v>21.35150949135333</v>
      </c>
      <c r="M70" s="262">
        <v>19.458526793116231</v>
      </c>
      <c r="N70" s="262">
        <v>20.681549715572221</v>
      </c>
      <c r="O70" s="262">
        <v>20.337812559934498</v>
      </c>
      <c r="P70" s="262">
        <v>20.178427367180031</v>
      </c>
      <c r="Q70" s="262">
        <v>22.385655072185809</v>
      </c>
      <c r="R70" s="262">
        <v>20.632180457362171</v>
      </c>
      <c r="S70" s="262">
        <v>20.647172600479291</v>
      </c>
      <c r="T70" s="262">
        <v>22.834334430607189</v>
      </c>
      <c r="U70" s="262">
        <v>20.114649747501819</v>
      </c>
      <c r="V70" s="262">
        <v>19.626988742245249</v>
      </c>
      <c r="W70" s="262">
        <v>22.71453720516201</v>
      </c>
      <c r="X70" s="262">
        <v>21.175560379359091</v>
      </c>
      <c r="Y70" s="262">
        <v>18.46524847821275</v>
      </c>
      <c r="DA70" s="72" t="s">
        <v>2085</v>
      </c>
    </row>
    <row r="71" spans="1:105" ht="12" customHeight="1" x14ac:dyDescent="0.25">
      <c r="A71" s="64" t="s">
        <v>28</v>
      </c>
      <c r="B71" s="229">
        <v>16.766867739495751</v>
      </c>
      <c r="C71" s="229">
        <v>12.95608331668693</v>
      </c>
      <c r="D71" s="229">
        <v>12.1211803014011</v>
      </c>
      <c r="E71" s="229">
        <v>12.47025298792218</v>
      </c>
      <c r="F71" s="229">
        <v>5.835662935116086</v>
      </c>
      <c r="G71" s="229">
        <v>14.5509709632816</v>
      </c>
      <c r="H71" s="229">
        <v>13.27941161132456</v>
      </c>
      <c r="I71" s="229">
        <v>15.04390328065403</v>
      </c>
      <c r="J71" s="229">
        <v>11.88849940497928</v>
      </c>
      <c r="K71" s="229">
        <v>13.4751651055137</v>
      </c>
      <c r="L71" s="229">
        <v>10.84823945404151</v>
      </c>
      <c r="M71" s="229">
        <v>9.1627801029631293</v>
      </c>
      <c r="N71" s="229">
        <v>9.9068606561584271</v>
      </c>
      <c r="O71" s="229">
        <v>8.6527667872129861</v>
      </c>
      <c r="P71" s="229">
        <v>8.1678766648237744</v>
      </c>
      <c r="Q71" s="229">
        <v>7.9373426891609702</v>
      </c>
      <c r="R71" s="229">
        <v>8.327170564103783</v>
      </c>
      <c r="S71" s="229">
        <v>7.2873405195446734</v>
      </c>
      <c r="T71" s="229">
        <v>8.4804162948780881</v>
      </c>
      <c r="U71" s="229">
        <v>8.2259550187955526</v>
      </c>
      <c r="V71" s="229">
        <v>8.0988595787706039</v>
      </c>
      <c r="W71" s="229">
        <v>7.8679506232277436</v>
      </c>
      <c r="X71" s="229">
        <v>7.7368955543180506</v>
      </c>
      <c r="Y71" s="229">
        <v>6.5620953190735882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0.15076452629366541</v>
      </c>
      <c r="C73" s="229">
        <v>0.14302817677937771</v>
      </c>
      <c r="D73" s="229">
        <v>0.13991934722673649</v>
      </c>
      <c r="E73" s="229">
        <v>0</v>
      </c>
      <c r="F73" s="229">
        <v>0</v>
      </c>
      <c r="G73" s="229">
        <v>0</v>
      </c>
      <c r="H73" s="229">
        <v>0.1448044289989362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0.16272597252933579</v>
      </c>
      <c r="R73" s="229">
        <v>0</v>
      </c>
      <c r="S73" s="229">
        <v>0</v>
      </c>
      <c r="T73" s="229">
        <v>0.17640628654133289</v>
      </c>
      <c r="U73" s="229">
        <v>0.14421209516169819</v>
      </c>
      <c r="V73" s="229">
        <v>0.27562407530768651</v>
      </c>
      <c r="W73" s="229">
        <v>0.2741735809043136</v>
      </c>
      <c r="X73" s="229">
        <v>0.2953058035444221</v>
      </c>
      <c r="Y73" s="229">
        <v>0.45677597012903781</v>
      </c>
      <c r="DA73" s="73" t="s">
        <v>2088</v>
      </c>
    </row>
    <row r="74" spans="1:105" ht="12" customHeight="1" x14ac:dyDescent="0.25">
      <c r="A74" s="64" t="s">
        <v>159</v>
      </c>
      <c r="B74" s="229">
        <v>0.74608508787769212</v>
      </c>
      <c r="C74" s="229">
        <v>0.57669984039104427</v>
      </c>
      <c r="D74" s="229">
        <v>0.13416235755590711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0.34034180156305999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0.32890908715389389</v>
      </c>
      <c r="DA74" s="73" t="s">
        <v>2089</v>
      </c>
    </row>
    <row r="75" spans="1:105" ht="12" customHeight="1" x14ac:dyDescent="0.25">
      <c r="A75" s="64" t="s">
        <v>32</v>
      </c>
      <c r="B75" s="229">
        <v>1.6345693801651211</v>
      </c>
      <c r="C75" s="229">
        <v>8.9151851066465184</v>
      </c>
      <c r="D75" s="229">
        <v>7.2167569838449008</v>
      </c>
      <c r="E75" s="229">
        <v>1.383443202979759</v>
      </c>
      <c r="F75" s="229">
        <v>2.0988589271747822</v>
      </c>
      <c r="G75" s="229">
        <v>3.818990386120543</v>
      </c>
      <c r="H75" s="229">
        <v>3.073508691898672</v>
      </c>
      <c r="I75" s="229">
        <v>2.6105028129716299</v>
      </c>
      <c r="J75" s="229">
        <v>2.7447576647647511</v>
      </c>
      <c r="K75" s="229">
        <v>1.6335445987928141</v>
      </c>
      <c r="L75" s="229">
        <v>1.8787602133421439</v>
      </c>
      <c r="M75" s="229">
        <v>0.67990919257441274</v>
      </c>
      <c r="N75" s="229">
        <v>0.71693727606951607</v>
      </c>
      <c r="O75" s="229">
        <v>0.79413557550508507</v>
      </c>
      <c r="P75" s="229">
        <v>0.17096245752599951</v>
      </c>
      <c r="Q75" s="229">
        <v>0.17999928007158039</v>
      </c>
      <c r="R75" s="229">
        <v>0.18378708454382689</v>
      </c>
      <c r="S75" s="229">
        <v>0.35803213099507403</v>
      </c>
      <c r="T75" s="229">
        <v>0.39026350967810641</v>
      </c>
      <c r="U75" s="229">
        <v>0</v>
      </c>
      <c r="V75" s="229">
        <v>0.1524608983035933</v>
      </c>
      <c r="W75" s="229">
        <v>0.15164473919962529</v>
      </c>
      <c r="X75" s="229">
        <v>0.49001364641277972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9.4406792583288119</v>
      </c>
      <c r="C77" s="229">
        <v>8.5348049038477232</v>
      </c>
      <c r="D77" s="229">
        <v>8.3263139212599828</v>
      </c>
      <c r="E77" s="229">
        <v>7.5546796435288579</v>
      </c>
      <c r="F77" s="229">
        <v>6.3982107783501361</v>
      </c>
      <c r="G77" s="229">
        <v>9.970295625698137</v>
      </c>
      <c r="H77" s="229">
        <v>9.1594479412554257</v>
      </c>
      <c r="I77" s="229">
        <v>8.9019583997461034</v>
      </c>
      <c r="J77" s="229">
        <v>9.8440702310534363</v>
      </c>
      <c r="K77" s="229">
        <v>7.6619436960248484</v>
      </c>
      <c r="L77" s="229">
        <v>8.6245098239696834</v>
      </c>
      <c r="M77" s="229">
        <v>9.615837497578692</v>
      </c>
      <c r="N77" s="229">
        <v>10.057751783344269</v>
      </c>
      <c r="O77" s="229">
        <v>10.89091019721643</v>
      </c>
      <c r="P77" s="229">
        <v>11.839588244830249</v>
      </c>
      <c r="Q77" s="229">
        <v>13.76524532886086</v>
      </c>
      <c r="R77" s="229">
        <v>12.12122280871457</v>
      </c>
      <c r="S77" s="229">
        <v>13.00179994993954</v>
      </c>
      <c r="T77" s="229">
        <v>13.78724833950967</v>
      </c>
      <c r="U77" s="229">
        <v>11.744482633544569</v>
      </c>
      <c r="V77" s="229">
        <v>11.10004418986337</v>
      </c>
      <c r="W77" s="229">
        <v>14.420768261830331</v>
      </c>
      <c r="X77" s="229">
        <v>12.653345375083839</v>
      </c>
      <c r="Y77" s="229">
        <v>11.117468101856231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12.355370779268879</v>
      </c>
      <c r="C83" s="223">
        <v>11.159382148051151</v>
      </c>
      <c r="D83" s="223">
        <v>17.63912963985219</v>
      </c>
      <c r="E83" s="223">
        <v>12.22077969016369</v>
      </c>
      <c r="F83" s="223">
        <v>4.3207741159644586</v>
      </c>
      <c r="G83" s="223">
        <v>18.899454951268311</v>
      </c>
      <c r="H83" s="223">
        <v>17.783299398514309</v>
      </c>
      <c r="I83" s="223">
        <v>20.65939814044215</v>
      </c>
      <c r="J83" s="223">
        <v>18.685006392413211</v>
      </c>
      <c r="K83" s="223">
        <v>19.522446676375491</v>
      </c>
      <c r="L83" s="223">
        <v>21.925004827429209</v>
      </c>
      <c r="M83" s="223">
        <v>22.533626061603581</v>
      </c>
      <c r="N83" s="223">
        <v>21.186346809817419</v>
      </c>
      <c r="O83" s="223">
        <v>22.328910599925958</v>
      </c>
      <c r="P83" s="223">
        <v>19.121053894911011</v>
      </c>
      <c r="Q83" s="223">
        <v>13.781014098160099</v>
      </c>
      <c r="R83" s="223">
        <v>11.66581204615628</v>
      </c>
      <c r="S83" s="223">
        <v>12.178686457198859</v>
      </c>
      <c r="T83" s="223">
        <v>12.89627397132967</v>
      </c>
      <c r="U83" s="223">
        <v>15.821673056858939</v>
      </c>
      <c r="V83" s="223">
        <v>14.258713784226311</v>
      </c>
      <c r="W83" s="223">
        <v>16.435032620922971</v>
      </c>
      <c r="X83" s="223">
        <v>9.0327606288356677</v>
      </c>
      <c r="Y83" s="223">
        <v>7.1029435841635538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12.355370779268879</v>
      </c>
      <c r="C88" s="260">
        <v>11.159382148051151</v>
      </c>
      <c r="D88" s="260">
        <v>17.63912963985219</v>
      </c>
      <c r="E88" s="260">
        <v>12.22077969016369</v>
      </c>
      <c r="F88" s="260">
        <v>4.3207741159644586</v>
      </c>
      <c r="G88" s="260">
        <v>18.899454951268311</v>
      </c>
      <c r="H88" s="260">
        <v>17.783299398514309</v>
      </c>
      <c r="I88" s="260">
        <v>20.65939814044215</v>
      </c>
      <c r="J88" s="260">
        <v>18.685006392413211</v>
      </c>
      <c r="K88" s="260">
        <v>19.522446676375491</v>
      </c>
      <c r="L88" s="260">
        <v>21.925004827429209</v>
      </c>
      <c r="M88" s="260">
        <v>22.533626061603581</v>
      </c>
      <c r="N88" s="260">
        <v>21.186346809817419</v>
      </c>
      <c r="O88" s="260">
        <v>22.328910599925958</v>
      </c>
      <c r="P88" s="260">
        <v>19.121053894911011</v>
      </c>
      <c r="Q88" s="260">
        <v>13.781014098160099</v>
      </c>
      <c r="R88" s="260">
        <v>11.66581204615628</v>
      </c>
      <c r="S88" s="260">
        <v>12.178686457198859</v>
      </c>
      <c r="T88" s="260">
        <v>12.89627397132967</v>
      </c>
      <c r="U88" s="260">
        <v>15.821673056858939</v>
      </c>
      <c r="V88" s="260">
        <v>14.258713784226311</v>
      </c>
      <c r="W88" s="260">
        <v>16.435032620922971</v>
      </c>
      <c r="X88" s="260">
        <v>9.0327606288356677</v>
      </c>
      <c r="Y88" s="260">
        <v>7.1029435841635538</v>
      </c>
      <c r="DA88" s="68" t="s">
        <v>2102</v>
      </c>
    </row>
    <row r="89" spans="1:105" ht="12" customHeight="1" x14ac:dyDescent="0.25">
      <c r="A89" s="37" t="s">
        <v>159</v>
      </c>
      <c r="B89" s="226">
        <v>0.90491519979502455</v>
      </c>
      <c r="C89" s="226">
        <v>0.70631735199534662</v>
      </c>
      <c r="D89" s="226">
        <v>0.27971323832469402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0.33251045292666093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0.2041014944550221</v>
      </c>
      <c r="DA89" s="69" t="s">
        <v>2103</v>
      </c>
    </row>
    <row r="90" spans="1:105" ht="12" customHeight="1" x14ac:dyDescent="0.25">
      <c r="A90" s="37" t="s">
        <v>35</v>
      </c>
      <c r="B90" s="226">
        <v>11.450455579473861</v>
      </c>
      <c r="C90" s="226">
        <v>10.453064796055809</v>
      </c>
      <c r="D90" s="226">
        <v>17.359416401527501</v>
      </c>
      <c r="E90" s="226">
        <v>12.22077969016369</v>
      </c>
      <c r="F90" s="226">
        <v>4.3207741159644586</v>
      </c>
      <c r="G90" s="226">
        <v>18.899454951268311</v>
      </c>
      <c r="H90" s="226">
        <v>17.783299398514309</v>
      </c>
      <c r="I90" s="226">
        <v>20.65939814044215</v>
      </c>
      <c r="J90" s="226">
        <v>18.685006392413211</v>
      </c>
      <c r="K90" s="226">
        <v>19.522446676375491</v>
      </c>
      <c r="L90" s="226">
        <v>21.925004827429209</v>
      </c>
      <c r="M90" s="226">
        <v>22.533626061603581</v>
      </c>
      <c r="N90" s="226">
        <v>21.186346809817419</v>
      </c>
      <c r="O90" s="226">
        <v>22.328910599925958</v>
      </c>
      <c r="P90" s="226">
        <v>19.121053894911011</v>
      </c>
      <c r="Q90" s="226">
        <v>13.448503645233441</v>
      </c>
      <c r="R90" s="226">
        <v>11.66581204615628</v>
      </c>
      <c r="S90" s="226">
        <v>12.178686457198859</v>
      </c>
      <c r="T90" s="226">
        <v>12.89627397132967</v>
      </c>
      <c r="U90" s="226">
        <v>15.821673056858939</v>
      </c>
      <c r="V90" s="226">
        <v>14.258713784226311</v>
      </c>
      <c r="W90" s="226">
        <v>16.435032620922971</v>
      </c>
      <c r="X90" s="226">
        <v>9.0327606288356677</v>
      </c>
      <c r="Y90" s="226">
        <v>6.8988420897085314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0.99999999999999978</v>
      </c>
      <c r="E98" s="232">
        <f t="shared" si="4"/>
        <v>1</v>
      </c>
      <c r="F98" s="232">
        <f t="shared" si="4"/>
        <v>1</v>
      </c>
      <c r="G98" s="232">
        <f t="shared" si="4"/>
        <v>0.99999999999999978</v>
      </c>
      <c r="H98" s="232">
        <f t="shared" si="4"/>
        <v>1.0000000000000002</v>
      </c>
      <c r="I98" s="232">
        <f t="shared" si="4"/>
        <v>0.99999999999999944</v>
      </c>
      <c r="J98" s="232">
        <f t="shared" si="4"/>
        <v>1.0000000000000002</v>
      </c>
      <c r="K98" s="232">
        <f t="shared" si="4"/>
        <v>1</v>
      </c>
      <c r="L98" s="232">
        <f t="shared" si="4"/>
        <v>1.0000000000000004</v>
      </c>
      <c r="M98" s="232">
        <f t="shared" si="4"/>
        <v>1.0000000000000002</v>
      </c>
      <c r="N98" s="232">
        <f t="shared" si="4"/>
        <v>1</v>
      </c>
      <c r="O98" s="232">
        <f t="shared" si="4"/>
        <v>0.99999999999999989</v>
      </c>
      <c r="P98" s="232">
        <f t="shared" si="4"/>
        <v>0.99999999999999956</v>
      </c>
      <c r="Q98" s="232">
        <f t="shared" si="4"/>
        <v>1</v>
      </c>
      <c r="R98" s="232">
        <f t="shared" si="4"/>
        <v>0.99999999999999967</v>
      </c>
      <c r="S98" s="232">
        <f t="shared" si="4"/>
        <v>0.99999999999999967</v>
      </c>
      <c r="T98" s="232">
        <f t="shared" si="4"/>
        <v>1</v>
      </c>
      <c r="U98" s="232">
        <f t="shared" si="4"/>
        <v>1.0000000000000002</v>
      </c>
      <c r="V98" s="232">
        <f t="shared" si="4"/>
        <v>1.0000000000000004</v>
      </c>
      <c r="W98" s="232">
        <f t="shared" si="4"/>
        <v>0.99999999999999989</v>
      </c>
      <c r="X98" s="232">
        <f t="shared" si="4"/>
        <v>0.99999999999999989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1.5134555213205978E-2</v>
      </c>
      <c r="C103" s="268">
        <f t="shared" si="9"/>
        <v>1.2874923991071239E-2</v>
      </c>
      <c r="D103" s="268">
        <f t="shared" si="9"/>
        <v>1.8204164641121526E-2</v>
      </c>
      <c r="E103" s="268">
        <f t="shared" si="9"/>
        <v>1.7155256238077121E-2</v>
      </c>
      <c r="F103" s="268">
        <f t="shared" si="9"/>
        <v>1.392007615486556E-2</v>
      </c>
      <c r="G103" s="268">
        <f t="shared" si="9"/>
        <v>1.9339219269489477E-2</v>
      </c>
      <c r="H103" s="268">
        <f t="shared" si="9"/>
        <v>2.0324951282811726E-2</v>
      </c>
      <c r="I103" s="268">
        <f t="shared" si="9"/>
        <v>2.0859395321483541E-2</v>
      </c>
      <c r="J103" s="268">
        <f t="shared" si="9"/>
        <v>2.194552011479602E-2</v>
      </c>
      <c r="K103" s="268">
        <f t="shared" si="9"/>
        <v>2.0383686359674632E-2</v>
      </c>
      <c r="L103" s="268">
        <f t="shared" si="9"/>
        <v>2.3407721899095773E-2</v>
      </c>
      <c r="M103" s="268">
        <f t="shared" si="9"/>
        <v>2.6900423457771789E-2</v>
      </c>
      <c r="N103" s="268">
        <f t="shared" si="9"/>
        <v>2.6016203765538003E-2</v>
      </c>
      <c r="O103" s="268">
        <f t="shared" si="9"/>
        <v>2.9928523348163479E-2</v>
      </c>
      <c r="P103" s="268">
        <f t="shared" si="9"/>
        <v>3.0688865016562452E-2</v>
      </c>
      <c r="Q103" s="268">
        <f t="shared" si="9"/>
        <v>3.0705916815071482E-2</v>
      </c>
      <c r="R103" s="268">
        <f t="shared" si="9"/>
        <v>2.8791282440255854E-2</v>
      </c>
      <c r="S103" s="268">
        <f t="shared" si="9"/>
        <v>2.864215948633702E-2</v>
      </c>
      <c r="T103" s="268">
        <f t="shared" si="9"/>
        <v>2.6420889596939758E-2</v>
      </c>
      <c r="U103" s="268">
        <f t="shared" si="9"/>
        <v>3.0265596492781516E-2</v>
      </c>
      <c r="V103" s="268">
        <f t="shared" si="9"/>
        <v>2.9740370531279516E-2</v>
      </c>
      <c r="W103" s="268">
        <f t="shared" si="9"/>
        <v>3.0154194912130002E-2</v>
      </c>
      <c r="X103" s="268">
        <f t="shared" si="9"/>
        <v>2.6217510989174415E-2</v>
      </c>
      <c r="Y103" s="268">
        <f t="shared" si="9"/>
        <v>2.5465785864939187E-2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0.98486544478679394</v>
      </c>
      <c r="C105" s="269">
        <f t="shared" si="11"/>
        <v>0.98712507600892885</v>
      </c>
      <c r="D105" s="269">
        <f t="shared" si="11"/>
        <v>0.98179583535887827</v>
      </c>
      <c r="E105" s="269">
        <f t="shared" si="11"/>
        <v>0.98284474376192288</v>
      </c>
      <c r="F105" s="269">
        <f t="shared" si="11"/>
        <v>0.98607992384513443</v>
      </c>
      <c r="G105" s="269">
        <f t="shared" si="11"/>
        <v>0.98066078073051033</v>
      </c>
      <c r="H105" s="269">
        <f t="shared" si="11"/>
        <v>0.97967504871718847</v>
      </c>
      <c r="I105" s="269">
        <f t="shared" si="11"/>
        <v>0.97914060467851594</v>
      </c>
      <c r="J105" s="269">
        <f t="shared" si="11"/>
        <v>0.97805447988520411</v>
      </c>
      <c r="K105" s="269">
        <f t="shared" si="11"/>
        <v>0.97961631364032542</v>
      </c>
      <c r="L105" s="269">
        <f t="shared" si="11"/>
        <v>0.97659227810090465</v>
      </c>
      <c r="M105" s="269">
        <f t="shared" si="11"/>
        <v>0.97309957654222845</v>
      </c>
      <c r="N105" s="269">
        <f t="shared" si="11"/>
        <v>0.97398379623446207</v>
      </c>
      <c r="O105" s="269">
        <f t="shared" si="11"/>
        <v>0.97007147665183646</v>
      </c>
      <c r="P105" s="269">
        <f t="shared" si="11"/>
        <v>0.96931113498343713</v>
      </c>
      <c r="Q105" s="269">
        <f t="shared" si="11"/>
        <v>0.9692940831849286</v>
      </c>
      <c r="R105" s="269">
        <f t="shared" si="11"/>
        <v>0.97120871755974381</v>
      </c>
      <c r="S105" s="269">
        <f t="shared" si="11"/>
        <v>0.9713578405136627</v>
      </c>
      <c r="T105" s="269">
        <f t="shared" si="11"/>
        <v>0.97357911040306033</v>
      </c>
      <c r="U105" s="269">
        <f t="shared" si="11"/>
        <v>0.96973440350721862</v>
      </c>
      <c r="V105" s="269">
        <f t="shared" si="11"/>
        <v>0.97025962946872102</v>
      </c>
      <c r="W105" s="269">
        <f t="shared" si="11"/>
        <v>0.96984580508786988</v>
      </c>
      <c r="X105" s="269">
        <f t="shared" si="11"/>
        <v>0.97378248901082542</v>
      </c>
      <c r="Y105" s="269">
        <f t="shared" si="11"/>
        <v>0.97453421413506069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0.98486544478679394</v>
      </c>
      <c r="C106" s="318">
        <f t="shared" si="12"/>
        <v>0.98712507600892885</v>
      </c>
      <c r="D106" s="318">
        <f t="shared" si="12"/>
        <v>0.98179583535887827</v>
      </c>
      <c r="E106" s="318">
        <f t="shared" si="12"/>
        <v>0.98284474376192288</v>
      </c>
      <c r="F106" s="318">
        <f t="shared" si="12"/>
        <v>0.98607992384513443</v>
      </c>
      <c r="G106" s="318">
        <f t="shared" si="12"/>
        <v>0.98066078073051033</v>
      </c>
      <c r="H106" s="318">
        <f t="shared" si="12"/>
        <v>0.97967504871718847</v>
      </c>
      <c r="I106" s="318">
        <f t="shared" si="12"/>
        <v>0.97914060467851594</v>
      </c>
      <c r="J106" s="318">
        <f t="shared" si="12"/>
        <v>0.97805447988520411</v>
      </c>
      <c r="K106" s="318">
        <f t="shared" si="12"/>
        <v>0.97961631364032542</v>
      </c>
      <c r="L106" s="318">
        <f t="shared" si="12"/>
        <v>0.97659227810090465</v>
      </c>
      <c r="M106" s="318">
        <f t="shared" si="12"/>
        <v>0.97309957654222845</v>
      </c>
      <c r="N106" s="318">
        <f t="shared" si="12"/>
        <v>0.97398379623446207</v>
      </c>
      <c r="O106" s="318">
        <f t="shared" si="12"/>
        <v>0.97007147665183646</v>
      </c>
      <c r="P106" s="318">
        <f t="shared" si="12"/>
        <v>0.96931113498343713</v>
      </c>
      <c r="Q106" s="318">
        <f t="shared" si="12"/>
        <v>0.9692940831849286</v>
      </c>
      <c r="R106" s="318">
        <f t="shared" si="12"/>
        <v>0.97120871755974381</v>
      </c>
      <c r="S106" s="318">
        <f t="shared" si="12"/>
        <v>0.9713578405136627</v>
      </c>
      <c r="T106" s="318">
        <f t="shared" si="12"/>
        <v>0.97357911040306033</v>
      </c>
      <c r="U106" s="318">
        <f t="shared" si="12"/>
        <v>0.96973440350721862</v>
      </c>
      <c r="V106" s="318">
        <f t="shared" si="12"/>
        <v>0.97025962946872102</v>
      </c>
      <c r="W106" s="318">
        <f t="shared" si="12"/>
        <v>0.96984580508786988</v>
      </c>
      <c r="X106" s="318">
        <f t="shared" si="12"/>
        <v>0.97378248901082542</v>
      </c>
      <c r="Y106" s="318">
        <f t="shared" si="12"/>
        <v>0.97453421413506069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1.0000000000000002</v>
      </c>
      <c r="D110" s="232">
        <f t="shared" si="15"/>
        <v>0.99999999999999978</v>
      </c>
      <c r="E110" s="232">
        <f t="shared" si="15"/>
        <v>1.0000000000000002</v>
      </c>
      <c r="F110" s="232">
        <f t="shared" si="15"/>
        <v>1.0000000000000002</v>
      </c>
      <c r="G110" s="232">
        <f t="shared" si="15"/>
        <v>1</v>
      </c>
      <c r="H110" s="232">
        <f t="shared" si="15"/>
        <v>1</v>
      </c>
      <c r="I110" s="232">
        <f t="shared" si="15"/>
        <v>1.0000000000000002</v>
      </c>
      <c r="J110" s="232">
        <f t="shared" si="15"/>
        <v>1.0000000000000002</v>
      </c>
      <c r="K110" s="232">
        <f t="shared" si="15"/>
        <v>0.99999999999999978</v>
      </c>
      <c r="L110" s="232">
        <f t="shared" si="15"/>
        <v>0.99999999999999989</v>
      </c>
      <c r="M110" s="232">
        <f t="shared" si="15"/>
        <v>0.99999999999999989</v>
      </c>
      <c r="N110" s="232">
        <f t="shared" si="15"/>
        <v>0.99999999999999989</v>
      </c>
      <c r="O110" s="232">
        <f t="shared" si="15"/>
        <v>1</v>
      </c>
      <c r="P110" s="232">
        <f t="shared" si="15"/>
        <v>1</v>
      </c>
      <c r="Q110" s="232">
        <f t="shared" si="15"/>
        <v>0.99999999999999989</v>
      </c>
      <c r="R110" s="232">
        <f t="shared" si="15"/>
        <v>1.0000000000000002</v>
      </c>
      <c r="S110" s="232">
        <f t="shared" si="15"/>
        <v>1.0000000000000004</v>
      </c>
      <c r="T110" s="232">
        <f t="shared" si="15"/>
        <v>1</v>
      </c>
      <c r="U110" s="232">
        <f t="shared" si="15"/>
        <v>1</v>
      </c>
      <c r="V110" s="232">
        <f t="shared" si="15"/>
        <v>1.0000000000000004</v>
      </c>
      <c r="W110" s="232">
        <f t="shared" si="15"/>
        <v>1.0000000000000002</v>
      </c>
      <c r="X110" s="232">
        <f t="shared" si="15"/>
        <v>1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1.1618437894376395E-2</v>
      </c>
      <c r="C115" s="300">
        <f t="shared" si="20"/>
        <v>9.8785072019213528E-3</v>
      </c>
      <c r="D115" s="300">
        <f t="shared" si="20"/>
        <v>1.398503060012613E-2</v>
      </c>
      <c r="E115" s="300">
        <f t="shared" si="20"/>
        <v>1.3175962587531738E-2</v>
      </c>
      <c r="F115" s="300">
        <f t="shared" si="20"/>
        <v>1.0683050652541052E-2</v>
      </c>
      <c r="G115" s="300">
        <f t="shared" si="20"/>
        <v>1.4860998388465411E-2</v>
      </c>
      <c r="H115" s="300">
        <f t="shared" si="20"/>
        <v>1.5622108890739953E-2</v>
      </c>
      <c r="I115" s="300">
        <f t="shared" si="20"/>
        <v>1.603491585112047E-2</v>
      </c>
      <c r="J115" s="300">
        <f t="shared" si="20"/>
        <v>1.6874164711562497E-2</v>
      </c>
      <c r="K115" s="300">
        <f t="shared" si="20"/>
        <v>1.5667471028928522E-2</v>
      </c>
      <c r="L115" s="300">
        <f t="shared" si="20"/>
        <v>1.8004688859925008E-2</v>
      </c>
      <c r="M115" s="300">
        <f t="shared" si="20"/>
        <v>2.0708290765134613E-2</v>
      </c>
      <c r="N115" s="300">
        <f t="shared" si="20"/>
        <v>2.0023418962435719E-2</v>
      </c>
      <c r="O115" s="300">
        <f t="shared" si="20"/>
        <v>2.3055875762039015E-2</v>
      </c>
      <c r="P115" s="300">
        <f t="shared" si="20"/>
        <v>2.3645872064796701E-2</v>
      </c>
      <c r="Q115" s="300">
        <f t="shared" si="20"/>
        <v>2.3659106049219794E-2</v>
      </c>
      <c r="R115" s="300">
        <f t="shared" si="20"/>
        <v>2.21738162301322E-2</v>
      </c>
      <c r="S115" s="300">
        <f t="shared" si="20"/>
        <v>2.2058189645971681E-2</v>
      </c>
      <c r="T115" s="300">
        <f t="shared" si="20"/>
        <v>2.0336832565136534E-2</v>
      </c>
      <c r="U115" s="300">
        <f t="shared" si="20"/>
        <v>2.3317405531560968E-2</v>
      </c>
      <c r="V115" s="300">
        <f t="shared" si="20"/>
        <v>2.2909909090289372E-2</v>
      </c>
      <c r="W115" s="300">
        <f t="shared" si="20"/>
        <v>2.3230966173600161E-2</v>
      </c>
      <c r="X115" s="300">
        <f t="shared" si="20"/>
        <v>2.0179316160883309E-2</v>
      </c>
      <c r="Y115" s="300">
        <f t="shared" si="20"/>
        <v>1.9597237756727531E-2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2.8648740930597778E-2</v>
      </c>
      <c r="C116" s="301">
        <f t="shared" si="21"/>
        <v>2.869917370429215E-2</v>
      </c>
      <c r="D116" s="301">
        <f t="shared" si="21"/>
        <v>2.8580144040576058E-2</v>
      </c>
      <c r="E116" s="301">
        <f t="shared" si="21"/>
        <v>2.8603595287317925E-2</v>
      </c>
      <c r="F116" s="301">
        <f t="shared" si="21"/>
        <v>2.867585360427418E-2</v>
      </c>
      <c r="G116" s="301">
        <f t="shared" si="21"/>
        <v>2.8554753669899562E-2</v>
      </c>
      <c r="H116" s="301">
        <f t="shared" si="21"/>
        <v>2.8532692495920584E-2</v>
      </c>
      <c r="I116" s="301">
        <f t="shared" si="21"/>
        <v>2.8520727076779131E-2</v>
      </c>
      <c r="J116" s="301">
        <f t="shared" si="21"/>
        <v>2.8496401022853286E-2</v>
      </c>
      <c r="K116" s="301">
        <f t="shared" si="21"/>
        <v>2.8531377651335402E-2</v>
      </c>
      <c r="L116" s="301">
        <f t="shared" si="21"/>
        <v>2.8463632206958692E-2</v>
      </c>
      <c r="M116" s="301">
        <f t="shared" si="21"/>
        <v>2.8385266934343938E-2</v>
      </c>
      <c r="N116" s="301">
        <f t="shared" si="21"/>
        <v>2.8405118290943897E-2</v>
      </c>
      <c r="O116" s="301">
        <f t="shared" si="21"/>
        <v>2.8317220992404669E-2</v>
      </c>
      <c r="P116" s="301">
        <f t="shared" si="21"/>
        <v>2.8300119650295757E-2</v>
      </c>
      <c r="Q116" s="301">
        <f t="shared" si="21"/>
        <v>2.8299736056544355E-2</v>
      </c>
      <c r="R116" s="301">
        <f t="shared" si="21"/>
        <v>2.8342787935358497E-2</v>
      </c>
      <c r="S116" s="301">
        <f t="shared" si="21"/>
        <v>2.8346139430551549E-2</v>
      </c>
      <c r="T116" s="301">
        <f t="shared" si="21"/>
        <v>2.8396033838691704E-2</v>
      </c>
      <c r="U116" s="301">
        <f t="shared" si="21"/>
        <v>2.8309640419375046E-2</v>
      </c>
      <c r="V116" s="301">
        <f t="shared" si="21"/>
        <v>2.8321451910426405E-2</v>
      </c>
      <c r="W116" s="301">
        <f t="shared" si="21"/>
        <v>2.8312145908011597E-2</v>
      </c>
      <c r="X116" s="301">
        <f t="shared" si="21"/>
        <v>2.8400599531568604E-2</v>
      </c>
      <c r="Y116" s="301">
        <f t="shared" si="21"/>
        <v>2.8417471369370218E-2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2.8648740930597778E-2</v>
      </c>
      <c r="C117" s="302">
        <f t="shared" si="22"/>
        <v>2.869917370429215E-2</v>
      </c>
      <c r="D117" s="302">
        <f t="shared" si="22"/>
        <v>2.8580144040576058E-2</v>
      </c>
      <c r="E117" s="302">
        <f t="shared" si="22"/>
        <v>2.8603595287317925E-2</v>
      </c>
      <c r="F117" s="302">
        <f t="shared" si="22"/>
        <v>2.867585360427418E-2</v>
      </c>
      <c r="G117" s="302">
        <f t="shared" si="22"/>
        <v>2.8554753669899562E-2</v>
      </c>
      <c r="H117" s="302">
        <f t="shared" si="22"/>
        <v>2.8532692495920584E-2</v>
      </c>
      <c r="I117" s="302">
        <f t="shared" si="22"/>
        <v>2.8520727076779131E-2</v>
      </c>
      <c r="J117" s="302">
        <f t="shared" si="22"/>
        <v>2.8496401022853286E-2</v>
      </c>
      <c r="K117" s="302">
        <f t="shared" si="22"/>
        <v>2.8531377651335402E-2</v>
      </c>
      <c r="L117" s="302">
        <f t="shared" si="22"/>
        <v>2.8463632206958692E-2</v>
      </c>
      <c r="M117" s="302">
        <f t="shared" si="22"/>
        <v>2.8385266934343938E-2</v>
      </c>
      <c r="N117" s="302">
        <f t="shared" si="22"/>
        <v>2.8405118290943897E-2</v>
      </c>
      <c r="O117" s="302">
        <f t="shared" si="22"/>
        <v>2.8317220992404669E-2</v>
      </c>
      <c r="P117" s="302">
        <f t="shared" si="22"/>
        <v>2.8300119650295757E-2</v>
      </c>
      <c r="Q117" s="302">
        <f t="shared" si="22"/>
        <v>2.8299736056544355E-2</v>
      </c>
      <c r="R117" s="302">
        <f t="shared" si="22"/>
        <v>2.8342787935358497E-2</v>
      </c>
      <c r="S117" s="302">
        <f t="shared" si="22"/>
        <v>2.8346139430551549E-2</v>
      </c>
      <c r="T117" s="302">
        <f t="shared" si="22"/>
        <v>2.8396033838691704E-2</v>
      </c>
      <c r="U117" s="302">
        <f t="shared" si="22"/>
        <v>2.8309640419375046E-2</v>
      </c>
      <c r="V117" s="302">
        <f t="shared" si="22"/>
        <v>2.8321451910426405E-2</v>
      </c>
      <c r="W117" s="302">
        <f t="shared" si="22"/>
        <v>2.8312145908011597E-2</v>
      </c>
      <c r="X117" s="302">
        <f t="shared" si="22"/>
        <v>2.8400599531568604E-2</v>
      </c>
      <c r="Y117" s="302">
        <f t="shared" si="22"/>
        <v>2.8417471369370218E-2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0.85946222791793381</v>
      </c>
      <c r="C119" s="301">
        <f t="shared" si="24"/>
        <v>0.86097521112876441</v>
      </c>
      <c r="D119" s="301">
        <f t="shared" si="24"/>
        <v>0.85740432121728161</v>
      </c>
      <c r="E119" s="301">
        <f t="shared" si="24"/>
        <v>0.85810785861953798</v>
      </c>
      <c r="F119" s="301">
        <f t="shared" si="24"/>
        <v>0.86027560812822557</v>
      </c>
      <c r="G119" s="301">
        <f t="shared" si="24"/>
        <v>0.85664261009698683</v>
      </c>
      <c r="H119" s="301">
        <f t="shared" si="24"/>
        <v>0.8559807748776177</v>
      </c>
      <c r="I119" s="301">
        <f t="shared" si="24"/>
        <v>0.85562181230337386</v>
      </c>
      <c r="J119" s="301">
        <f t="shared" si="24"/>
        <v>0.85489203068559816</v>
      </c>
      <c r="K119" s="301">
        <f t="shared" si="24"/>
        <v>0.85594132954006219</v>
      </c>
      <c r="L119" s="301">
        <f t="shared" si="24"/>
        <v>0.853908966208761</v>
      </c>
      <c r="M119" s="301">
        <f t="shared" si="24"/>
        <v>0.85155800803031789</v>
      </c>
      <c r="N119" s="301">
        <f t="shared" si="24"/>
        <v>0.85215354872831695</v>
      </c>
      <c r="O119" s="301">
        <f t="shared" si="24"/>
        <v>0.84951662977214026</v>
      </c>
      <c r="P119" s="301">
        <f t="shared" si="24"/>
        <v>0.84900358950887278</v>
      </c>
      <c r="Q119" s="301">
        <f t="shared" si="24"/>
        <v>0.84899208169633067</v>
      </c>
      <c r="R119" s="301">
        <f t="shared" si="24"/>
        <v>0.85028363806075513</v>
      </c>
      <c r="S119" s="301">
        <f t="shared" si="24"/>
        <v>0.85038418291654694</v>
      </c>
      <c r="T119" s="301">
        <f t="shared" si="24"/>
        <v>0.8518810151607511</v>
      </c>
      <c r="U119" s="301">
        <f t="shared" si="24"/>
        <v>0.84928921258125167</v>
      </c>
      <c r="V119" s="301">
        <f t="shared" si="24"/>
        <v>0.84964355731279262</v>
      </c>
      <c r="W119" s="301">
        <f t="shared" si="24"/>
        <v>0.84936437724034808</v>
      </c>
      <c r="X119" s="301">
        <f t="shared" si="24"/>
        <v>0.85201798594705824</v>
      </c>
      <c r="Y119" s="301">
        <f t="shared" si="24"/>
        <v>0.85252414108110652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0.85946222791793381</v>
      </c>
      <c r="C120" s="302">
        <f t="shared" si="25"/>
        <v>0.86097521112876441</v>
      </c>
      <c r="D120" s="302">
        <f t="shared" si="25"/>
        <v>0.85740432121728161</v>
      </c>
      <c r="E120" s="302">
        <f t="shared" si="25"/>
        <v>0.85810785861953798</v>
      </c>
      <c r="F120" s="302">
        <f t="shared" si="25"/>
        <v>0.86027560812822557</v>
      </c>
      <c r="G120" s="302">
        <f t="shared" si="25"/>
        <v>0.85664261009698683</v>
      </c>
      <c r="H120" s="302">
        <f t="shared" si="25"/>
        <v>0.8559807748776177</v>
      </c>
      <c r="I120" s="302">
        <f t="shared" si="25"/>
        <v>0.85562181230337386</v>
      </c>
      <c r="J120" s="302">
        <f t="shared" si="25"/>
        <v>0.85489203068559816</v>
      </c>
      <c r="K120" s="302">
        <f t="shared" si="25"/>
        <v>0.85594132954006219</v>
      </c>
      <c r="L120" s="302">
        <f t="shared" si="25"/>
        <v>0.853908966208761</v>
      </c>
      <c r="M120" s="302">
        <f t="shared" si="25"/>
        <v>0.85155800803031789</v>
      </c>
      <c r="N120" s="302">
        <f t="shared" si="25"/>
        <v>0.85215354872831695</v>
      </c>
      <c r="O120" s="302">
        <f t="shared" si="25"/>
        <v>0.84951662977214026</v>
      </c>
      <c r="P120" s="302">
        <f t="shared" si="25"/>
        <v>0.84900358950887278</v>
      </c>
      <c r="Q120" s="302">
        <f t="shared" si="25"/>
        <v>0.84899208169633067</v>
      </c>
      <c r="R120" s="302">
        <f t="shared" si="25"/>
        <v>0.85028363806075513</v>
      </c>
      <c r="S120" s="302">
        <f t="shared" si="25"/>
        <v>0.85038418291654694</v>
      </c>
      <c r="T120" s="302">
        <f t="shared" si="25"/>
        <v>0.8518810151607511</v>
      </c>
      <c r="U120" s="302">
        <f t="shared" si="25"/>
        <v>0.84928921258125167</v>
      </c>
      <c r="V120" s="302">
        <f t="shared" si="25"/>
        <v>0.84964355731279262</v>
      </c>
      <c r="W120" s="302">
        <f t="shared" si="25"/>
        <v>0.84936437724034808</v>
      </c>
      <c r="X120" s="302">
        <f t="shared" si="25"/>
        <v>0.85201798594705824</v>
      </c>
      <c r="Y120" s="302">
        <f t="shared" si="25"/>
        <v>0.85252414108110652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0.10027059325709201</v>
      </c>
      <c r="C122" s="301">
        <f t="shared" si="27"/>
        <v>0.10044710796502226</v>
      </c>
      <c r="D122" s="301">
        <f t="shared" si="27"/>
        <v>0.10003050414201595</v>
      </c>
      <c r="E122" s="301">
        <f t="shared" si="27"/>
        <v>0.10011258350561252</v>
      </c>
      <c r="F122" s="301">
        <f t="shared" si="27"/>
        <v>0.10036548761495942</v>
      </c>
      <c r="G122" s="301">
        <f t="shared" si="27"/>
        <v>9.9941637844648226E-2</v>
      </c>
      <c r="H122" s="301">
        <f t="shared" si="27"/>
        <v>9.9864423735721838E-2</v>
      </c>
      <c r="I122" s="301">
        <f t="shared" si="27"/>
        <v>9.9822544768726706E-2</v>
      </c>
      <c r="J122" s="301">
        <f t="shared" si="27"/>
        <v>9.9737403579986228E-2</v>
      </c>
      <c r="K122" s="301">
        <f t="shared" si="27"/>
        <v>9.985982177967366E-2</v>
      </c>
      <c r="L122" s="301">
        <f t="shared" si="27"/>
        <v>9.9622712724355161E-2</v>
      </c>
      <c r="M122" s="301">
        <f t="shared" si="27"/>
        <v>9.9348434270203484E-2</v>
      </c>
      <c r="N122" s="301">
        <f t="shared" si="27"/>
        <v>9.9417914018303397E-2</v>
      </c>
      <c r="O122" s="301">
        <f t="shared" si="27"/>
        <v>9.9110273473416083E-2</v>
      </c>
      <c r="P122" s="301">
        <f t="shared" si="27"/>
        <v>9.9050418776034932E-2</v>
      </c>
      <c r="Q122" s="301">
        <f t="shared" si="27"/>
        <v>9.9049076197905025E-2</v>
      </c>
      <c r="R122" s="301">
        <f t="shared" si="27"/>
        <v>9.9199757773754504E-2</v>
      </c>
      <c r="S122" s="301">
        <f t="shared" si="27"/>
        <v>9.9211488006930221E-2</v>
      </c>
      <c r="T122" s="301">
        <f t="shared" si="27"/>
        <v>9.9386118435420723E-2</v>
      </c>
      <c r="U122" s="301">
        <f t="shared" si="27"/>
        <v>9.9083741467812403E-2</v>
      </c>
      <c r="V122" s="301">
        <f t="shared" si="27"/>
        <v>9.9125081686492145E-2</v>
      </c>
      <c r="W122" s="301">
        <f t="shared" si="27"/>
        <v>9.9092510678040327E-2</v>
      </c>
      <c r="X122" s="301">
        <f t="shared" si="27"/>
        <v>9.9402098360489868E-2</v>
      </c>
      <c r="Y122" s="301">
        <f t="shared" si="27"/>
        <v>9.9461149792795522E-2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0.10027059325709201</v>
      </c>
      <c r="C123" s="302">
        <f t="shared" si="28"/>
        <v>0.10044710796502226</v>
      </c>
      <c r="D123" s="302">
        <f t="shared" si="28"/>
        <v>0.10003050414201595</v>
      </c>
      <c r="E123" s="302">
        <f t="shared" si="28"/>
        <v>0.10011258350561252</v>
      </c>
      <c r="F123" s="302">
        <f t="shared" si="28"/>
        <v>0.10036548761495942</v>
      </c>
      <c r="G123" s="302">
        <f t="shared" si="28"/>
        <v>9.9941637844648226E-2</v>
      </c>
      <c r="H123" s="302">
        <f t="shared" si="28"/>
        <v>9.9864423735721838E-2</v>
      </c>
      <c r="I123" s="302">
        <f t="shared" si="28"/>
        <v>9.9822544768726706E-2</v>
      </c>
      <c r="J123" s="302">
        <f t="shared" si="28"/>
        <v>9.9737403579986228E-2</v>
      </c>
      <c r="K123" s="302">
        <f t="shared" si="28"/>
        <v>9.985982177967366E-2</v>
      </c>
      <c r="L123" s="302">
        <f t="shared" si="28"/>
        <v>9.9622712724355161E-2</v>
      </c>
      <c r="M123" s="302">
        <f t="shared" si="28"/>
        <v>9.9348434270203484E-2</v>
      </c>
      <c r="N123" s="302">
        <f t="shared" si="28"/>
        <v>9.9417914018303397E-2</v>
      </c>
      <c r="O123" s="302">
        <f t="shared" si="28"/>
        <v>9.9110273473416083E-2</v>
      </c>
      <c r="P123" s="302">
        <f t="shared" si="28"/>
        <v>9.9050418776034932E-2</v>
      </c>
      <c r="Q123" s="302">
        <f t="shared" si="28"/>
        <v>9.9049076197905025E-2</v>
      </c>
      <c r="R123" s="302">
        <f t="shared" si="28"/>
        <v>9.9199757773754504E-2</v>
      </c>
      <c r="S123" s="302">
        <f t="shared" si="28"/>
        <v>9.9211488006930221E-2</v>
      </c>
      <c r="T123" s="302">
        <f t="shared" si="28"/>
        <v>9.9386118435420723E-2</v>
      </c>
      <c r="U123" s="302">
        <f t="shared" si="28"/>
        <v>9.9083741467812403E-2</v>
      </c>
      <c r="V123" s="302">
        <f t="shared" si="28"/>
        <v>9.9125081686492145E-2</v>
      </c>
      <c r="W123" s="302">
        <f t="shared" si="28"/>
        <v>9.9092510678040327E-2</v>
      </c>
      <c r="X123" s="302">
        <f t="shared" si="28"/>
        <v>9.9402098360489868E-2</v>
      </c>
      <c r="Y123" s="302">
        <f t="shared" si="28"/>
        <v>9.9461149792795522E-2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1.1254909525327261</v>
      </c>
      <c r="C136" s="320">
        <f>IF(C$5=0,0,C$5/PPA_fec!C$5)</f>
        <v>1.1168502178570432</v>
      </c>
      <c r="D136" s="320">
        <f>IF(D$5=0,0,D$5/PPA_fec!D$5)</f>
        <v>0.90211774747456908</v>
      </c>
      <c r="E136" s="320">
        <f>IF(E$5=0,0,E$5/PPA_fec!E$5)</f>
        <v>1.078390201608429</v>
      </c>
      <c r="F136" s="320">
        <f>IF(F$5=0,0,F$5/PPA_fec!F$5)</f>
        <v>0.60855809105868142</v>
      </c>
      <c r="G136" s="320">
        <f>IF(G$5=0,0,G$5/PPA_fec!G$5)</f>
        <v>0.91437613709792787</v>
      </c>
      <c r="H136" s="320">
        <f>IF(H$5=0,0,H$5/PPA_fec!H$5)</f>
        <v>0.82146197460366666</v>
      </c>
      <c r="I136" s="320">
        <f>IF(I$5=0,0,I$5/PPA_fec!I$5)</f>
        <v>0.83744725107904083</v>
      </c>
      <c r="J136" s="320">
        <f>IF(J$5=0,0,J$5/PPA_fec!J$5)</f>
        <v>0.81820922650157879</v>
      </c>
      <c r="K136" s="320">
        <f>IF(K$5=0,0,K$5/PPA_fec!K$5)</f>
        <v>0.89029560460525248</v>
      </c>
      <c r="L136" s="320">
        <f>IF(L$5=0,0,L$5/PPA_fec!L$5)</f>
        <v>0.85670635657417737</v>
      </c>
      <c r="M136" s="320">
        <f>IF(M$5=0,0,M$5/PPA_fec!M$5)</f>
        <v>0.78103900021299388</v>
      </c>
      <c r="N136" s="320">
        <f>IF(N$5=0,0,N$5/PPA_fec!N$5)</f>
        <v>0.77431357312971127</v>
      </c>
      <c r="O136" s="320">
        <f>IF(O$5=0,0,O$5/PPA_fec!O$5)</f>
        <v>0.70316480112043367</v>
      </c>
      <c r="P136" s="320">
        <f>IF(P$5=0,0,P$5/PPA_fec!P$5)</f>
        <v>0.6074126221810825</v>
      </c>
      <c r="Q136" s="320">
        <f>IF(Q$5=0,0,Q$5/PPA_fec!Q$5)</f>
        <v>0.6146861581167824</v>
      </c>
      <c r="R136" s="320">
        <f>IF(R$5=0,0,R$5/PPA_fec!R$5)</f>
        <v>0.56362016543951876</v>
      </c>
      <c r="S136" s="320">
        <f>IF(S$5=0,0,S$5/PPA_fec!S$5)</f>
        <v>0.57434335329399921</v>
      </c>
      <c r="T136" s="320">
        <f>IF(T$5=0,0,T$5/PPA_fec!T$5)</f>
        <v>0.5897480128606214</v>
      </c>
      <c r="U136" s="320">
        <f>IF(U$5=0,0,U$5/PPA_fec!U$5)</f>
        <v>0.57258414676494784</v>
      </c>
      <c r="V136" s="320">
        <f>IF(V$5=0,0,V$5/PPA_fec!V$5)</f>
        <v>0.55962964068967314</v>
      </c>
      <c r="W136" s="320">
        <f>IF(W$5=0,0,W$5/PPA_fec!W$5)</f>
        <v>0.6115259081413964</v>
      </c>
      <c r="X136" s="320">
        <f>IF(X$5=0,0,X$5/PPA_fec!X$5)</f>
        <v>0.53688118922412886</v>
      </c>
      <c r="Y136" s="320">
        <f>IF(Y$5=0,0,Y$5/PPA_fec!Y$5)</f>
        <v>0.50780889828594256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1.576261043992907</v>
      </c>
      <c r="C141" s="275">
        <f>IF(C$10=0,0,C$10/PPA_fec!C$10)</f>
        <v>1.3595656391713344</v>
      </c>
      <c r="D141" s="275">
        <f>IF(D$10=0,0,D$10/PPA_fec!D$10)</f>
        <v>1.6327242823901136</v>
      </c>
      <c r="E141" s="275">
        <f>IF(E$10=0,0,E$10/PPA_fec!E$10)</f>
        <v>1.7249835661091262</v>
      </c>
      <c r="F141" s="275">
        <f>IF(F$10=0,0,F$10/PPA_fec!F$10)</f>
        <v>0.74555428512600164</v>
      </c>
      <c r="G141" s="275">
        <f>IF(G$10=0,0,G$10/PPA_fec!G$10)</f>
        <v>1.699352141975786</v>
      </c>
      <c r="H141" s="275">
        <f>IF(H$10=0,0,H$10/PPA_fec!H$10)</f>
        <v>1.6312516278266593</v>
      </c>
      <c r="I141" s="275">
        <f>IF(I$10=0,0,I$10/PPA_fec!I$10)</f>
        <v>1.7305830648886513</v>
      </c>
      <c r="J141" s="275">
        <f>IF(J$10=0,0,J$10/PPA_fec!J$10)</f>
        <v>1.7204774622526056</v>
      </c>
      <c r="K141" s="275">
        <f>IF(K$10=0,0,K$10/PPA_fec!K$10)</f>
        <v>1.7754739920593849</v>
      </c>
      <c r="L141" s="275">
        <f>IF(L$10=0,0,L$10/PPA_fec!L$10)</f>
        <v>1.8898161903916442</v>
      </c>
      <c r="M141" s="275">
        <f>IF(M$10=0,0,M$10/PPA_fec!M$10)</f>
        <v>1.9228230813053497</v>
      </c>
      <c r="N141" s="275">
        <f>IF(N$10=0,0,N$10/PPA_fec!N$10)</f>
        <v>1.8508958779131179</v>
      </c>
      <c r="O141" s="275">
        <f>IF(O$10=0,0,O$10/PPA_fec!O$10)</f>
        <v>1.9046552828395749</v>
      </c>
      <c r="P141" s="275">
        <f>IF(P$10=0,0,P$10/PPA_fec!P$10)</f>
        <v>1.7075230144086084</v>
      </c>
      <c r="Q141" s="275">
        <f>IF(Q$10=0,0,Q$10/PPA_fec!Q$10)</f>
        <v>1.6669151114428264</v>
      </c>
      <c r="R141" s="275">
        <f>IF(R$10=0,0,R$10/PPA_fec!R$10)</f>
        <v>1.4609110271843708</v>
      </c>
      <c r="S141" s="275">
        <f>IF(S$10=0,0,S$10/PPA_fec!S$10)</f>
        <v>1.461909821816376</v>
      </c>
      <c r="T141" s="275">
        <f>IF(T$10=0,0,T$10/PPA_fec!T$10)</f>
        <v>1.3791033496864968</v>
      </c>
      <c r="U141" s="275">
        <f>IF(U$10=0,0,U$10/PPA_fec!U$10)</f>
        <v>1.5456952812596736</v>
      </c>
      <c r="V141" s="275">
        <f>IF(V$10=0,0,V$10/PPA_fec!V$10)</f>
        <v>1.4758488515342882</v>
      </c>
      <c r="W141" s="275">
        <f>IF(W$10=0,0,W$10/PPA_fec!W$10)</f>
        <v>1.564550110150676</v>
      </c>
      <c r="X141" s="275">
        <f>IF(X$10=0,0,X$10/PPA_fec!X$10)</f>
        <v>1.1512747864209867</v>
      </c>
      <c r="Y141" s="275">
        <f>IF(Y$10=0,0,Y$10/PPA_fec!Y$10)</f>
        <v>1.0070247577074263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1.3027818635132009</v>
      </c>
      <c r="C143" s="276">
        <f>IF(C$17=0,0,C$17/PPA_fec!C$17)</f>
        <v>1.3007258931958317</v>
      </c>
      <c r="D143" s="276">
        <f>IF(D$17=0,0,D$17/PPA_fec!D$17)</f>
        <v>1.0275064880657547</v>
      </c>
      <c r="E143" s="276">
        <f>IF(E$17=0,0,E$17/PPA_fec!E$17)</f>
        <v>1.233970796612762</v>
      </c>
      <c r="F143" s="276">
        <f>IF(F$17=0,0,F$17/PPA_fec!F$17)</f>
        <v>0.72542504004648056</v>
      </c>
      <c r="G143" s="276">
        <f>IF(G$17=0,0,G$17/PPA_fec!G$17)</f>
        <v>1.040813805820636</v>
      </c>
      <c r="H143" s="276">
        <f>IF(H$17=0,0,H$17/PPA_fec!H$17)</f>
        <v>0.93471747410802886</v>
      </c>
      <c r="I143" s="276">
        <f>IF(I$17=0,0,I$17/PPA_fec!I$17)</f>
        <v>0.94757491853817821</v>
      </c>
      <c r="J143" s="276">
        <f>IF(J$17=0,0,J$17/PPA_fec!J$17)</f>
        <v>0.92854595472800361</v>
      </c>
      <c r="K143" s="276">
        <f>IF(K$17=0,0,K$17/PPA_fec!K$17)</f>
        <v>1.0063253030432262</v>
      </c>
      <c r="L143" s="276">
        <f>IF(L$17=0,0,L$17/PPA_fec!L$17)</f>
        <v>0.96262343780762083</v>
      </c>
      <c r="M143" s="276">
        <f>IF(M$17=0,0,M$17/PPA_fec!M$17)</f>
        <v>0.87434569644178717</v>
      </c>
      <c r="N143" s="276">
        <f>IF(N$17=0,0,N$17/PPA_fec!N$17)</f>
        <v>0.87000139924119324</v>
      </c>
      <c r="O143" s="276">
        <f>IF(O$17=0,0,O$17/PPA_fec!O$17)</f>
        <v>0.78438506878305847</v>
      </c>
      <c r="P143" s="276">
        <f>IF(P$17=0,0,P$17/PPA_fec!P$17)</f>
        <v>0.68249916299942703</v>
      </c>
      <c r="Q143" s="276">
        <f>IF(Q$17=0,0,Q$17/PPA_fec!Q$17)</f>
        <v>0.693838415107354</v>
      </c>
      <c r="R143" s="276">
        <f>IF(R$17=0,0,R$17/PPA_fec!R$17)</f>
        <v>0.64060232290640506</v>
      </c>
      <c r="S143" s="276">
        <f>IF(S$17=0,0,S$17/PPA_fec!S$17)</f>
        <v>0.65398168591082317</v>
      </c>
      <c r="T143" s="276">
        <f>IF(T$17=0,0,T$17/PPA_fec!T$17)</f>
        <v>0.67534408165018955</v>
      </c>
      <c r="U143" s="276">
        <f>IF(U$17=0,0,U$17/PPA_fec!U$17)</f>
        <v>0.64457011764960748</v>
      </c>
      <c r="V143" s="276">
        <f>IF(V$17=0,0,V$17/PPA_fec!V$17)</f>
        <v>0.63040354691628275</v>
      </c>
      <c r="W143" s="276">
        <f>IF(W$17=0,0,W$17/PPA_fec!W$17)</f>
        <v>0.68818648749718236</v>
      </c>
      <c r="X143" s="276">
        <f>IF(X$17=0,0,X$17/PPA_fec!X$17)</f>
        <v>0.61342030926156299</v>
      </c>
      <c r="Y143" s="276">
        <f>IF(Y$17=0,0,Y$17/PPA_fec!Y$17)</f>
        <v>0.58236424184590685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1.374791081879158</v>
      </c>
      <c r="C146" s="320">
        <f>IF(C$32=0,0,C$32/PPA_fec!C$32)</f>
        <v>1.3817310921660391</v>
      </c>
      <c r="D146" s="320">
        <f>IF(D$32=0,0,D$32/PPA_fec!D$32)</f>
        <v>1.0622304985623929</v>
      </c>
      <c r="E146" s="320">
        <f>IF(E$32=0,0,E$32/PPA_fec!E$32)</f>
        <v>1.2807061941475848</v>
      </c>
      <c r="F146" s="320">
        <f>IF(F$32=0,0,F$32/PPA_fec!F$32)</f>
        <v>0.8090161710512429</v>
      </c>
      <c r="G146" s="320">
        <f>IF(G$32=0,0,G$32/PPA_fec!G$32)</f>
        <v>1.076878508322169</v>
      </c>
      <c r="H146" s="320">
        <f>IF(H$32=0,0,H$32/PPA_fec!H$32)</f>
        <v>0.96956415116806738</v>
      </c>
      <c r="I146" s="320">
        <f>IF(I$32=0,0,I$32/PPA_fec!I$32)</f>
        <v>0.97430542617097737</v>
      </c>
      <c r="J146" s="320">
        <f>IF(J$32=0,0,J$32/PPA_fec!J$32)</f>
        <v>0.96194801486149317</v>
      </c>
      <c r="K146" s="320">
        <f>IF(K$32=0,0,K$32/PPA_fec!K$32)</f>
        <v>1.030958991606018</v>
      </c>
      <c r="L146" s="320">
        <f>IF(L$32=0,0,L$32/PPA_fec!L$32)</f>
        <v>0.98212847444270845</v>
      </c>
      <c r="M146" s="320">
        <f>IF(M$32=0,0,M$32/PPA_fec!M$32)</f>
        <v>0.89345830619536526</v>
      </c>
      <c r="N146" s="320">
        <f>IF(N$32=0,0,N$32/PPA_fec!N$32)</f>
        <v>0.89309594454498276</v>
      </c>
      <c r="O146" s="320">
        <f>IF(O$32=0,0,O$32/PPA_fec!O$32)</f>
        <v>0.80252978675021192</v>
      </c>
      <c r="P146" s="320">
        <f>IF(P$32=0,0,P$32/PPA_fec!P$32)</f>
        <v>0.70959660898717081</v>
      </c>
      <c r="Q146" s="320">
        <f>IF(Q$32=0,0,Q$32/PPA_fec!Q$32)</f>
        <v>0.72683967002487726</v>
      </c>
      <c r="R146" s="320">
        <f>IF(R$32=0,0,R$32/PPA_fec!R$32)</f>
        <v>0.67692756140611698</v>
      </c>
      <c r="S146" s="320">
        <f>IF(S$32=0,0,S$32/PPA_fec!S$32)</f>
        <v>0.69292646924311119</v>
      </c>
      <c r="T146" s="320">
        <f>IF(T$32=0,0,T$32/PPA_fec!T$32)</f>
        <v>0.71898290741758297</v>
      </c>
      <c r="U146" s="320">
        <f>IF(U$32=0,0,U$32/PPA_fec!U$32)</f>
        <v>0.67115937693884675</v>
      </c>
      <c r="V146" s="320">
        <f>IF(V$32=0,0,V$32/PPA_fec!V$32)</f>
        <v>0.65615155648142742</v>
      </c>
      <c r="W146" s="320">
        <f>IF(W$32=0,0,W$32/PPA_fec!W$32)</f>
        <v>0.7146580771849731</v>
      </c>
      <c r="X146" s="320">
        <f>IF(X$32=0,0,X$32/PPA_fec!X$32)</f>
        <v>0.64788850284450117</v>
      </c>
      <c r="Y146" s="320">
        <f>IF(Y$32=0,0,Y$32/PPA_fec!Y$32)</f>
        <v>0.61707867030142982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1.5762610439929068</v>
      </c>
      <c r="C151" s="275">
        <f>IF(C$37=0,0,C$37/PPA_fec!C$37)</f>
        <v>1.3595656391713342</v>
      </c>
      <c r="D151" s="275">
        <f>IF(D$37=0,0,D$37/PPA_fec!D$37)</f>
        <v>1.6327242823901134</v>
      </c>
      <c r="E151" s="275">
        <f>IF(E$37=0,0,E$37/PPA_fec!E$37)</f>
        <v>1.7249835661091255</v>
      </c>
      <c r="F151" s="275">
        <f>IF(F$37=0,0,F$37/PPA_fec!F$37)</f>
        <v>0.7455542851260013</v>
      </c>
      <c r="G151" s="275">
        <f>IF(G$37=0,0,G$37/PPA_fec!G$37)</f>
        <v>1.6993521419757858</v>
      </c>
      <c r="H151" s="275">
        <f>IF(H$37=0,0,H$37/PPA_fec!H$37)</f>
        <v>1.6312516278266591</v>
      </c>
      <c r="I151" s="275">
        <f>IF(I$37=0,0,I$37/PPA_fec!I$37)</f>
        <v>1.730583064888652</v>
      </c>
      <c r="J151" s="275">
        <f>IF(J$37=0,0,J$37/PPA_fec!J$37)</f>
        <v>1.7204774622526056</v>
      </c>
      <c r="K151" s="275">
        <f>IF(K$37=0,0,K$37/PPA_fec!K$37)</f>
        <v>1.7754739920593852</v>
      </c>
      <c r="L151" s="275">
        <f>IF(L$37=0,0,L$37/PPA_fec!L$37)</f>
        <v>1.8898161903916444</v>
      </c>
      <c r="M151" s="275">
        <f>IF(M$37=0,0,M$37/PPA_fec!M$37)</f>
        <v>1.92282308130535</v>
      </c>
      <c r="N151" s="275">
        <f>IF(N$37=0,0,N$37/PPA_fec!N$37)</f>
        <v>1.8508958779131182</v>
      </c>
      <c r="O151" s="275">
        <f>IF(O$37=0,0,O$37/PPA_fec!O$37)</f>
        <v>1.9046552828395749</v>
      </c>
      <c r="P151" s="275">
        <f>IF(P$37=0,0,P$37/PPA_fec!P$37)</f>
        <v>1.7075230144086084</v>
      </c>
      <c r="Q151" s="275">
        <f>IF(Q$37=0,0,Q$37/PPA_fec!Q$37)</f>
        <v>1.666915111442826</v>
      </c>
      <c r="R151" s="275">
        <f>IF(R$37=0,0,R$37/PPA_fec!R$37)</f>
        <v>1.460911027184371</v>
      </c>
      <c r="S151" s="275">
        <f>IF(S$37=0,0,S$37/PPA_fec!S$37)</f>
        <v>1.4619098218163762</v>
      </c>
      <c r="T151" s="275">
        <f>IF(T$37=0,0,T$37/PPA_fec!T$37)</f>
        <v>1.3791033496864968</v>
      </c>
      <c r="U151" s="275">
        <f>IF(U$37=0,0,U$37/PPA_fec!U$37)</f>
        <v>1.5456952812596738</v>
      </c>
      <c r="V151" s="275">
        <f>IF(V$37=0,0,V$37/PPA_fec!V$37)</f>
        <v>1.475848851534288</v>
      </c>
      <c r="W151" s="275">
        <f>IF(W$37=0,0,W$37/PPA_fec!W$37)</f>
        <v>1.5645501101506765</v>
      </c>
      <c r="X151" s="275">
        <f>IF(X$37=0,0,X$37/PPA_fec!X$37)</f>
        <v>1.1512747864209867</v>
      </c>
      <c r="Y151" s="275">
        <f>IF(Y$37=0,0,Y$37/PPA_fec!Y$37)</f>
        <v>1.0070247577074263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0.78000209038367574</v>
      </c>
      <c r="C152" s="276">
        <f>IF(C$43=0,0,C$43/PPA_fec!C$43)</f>
        <v>0.76147545169141295</v>
      </c>
      <c r="D152" s="276">
        <f>IF(D$43=0,0,D$43/PPA_fec!D$43)</f>
        <v>0.65955036103182207</v>
      </c>
      <c r="E152" s="276">
        <f>IF(E$43=0,0,E$43/PPA_fec!E$43)</f>
        <v>0.77911439664261151</v>
      </c>
      <c r="F152" s="276">
        <f>IF(F$43=0,0,F$43/PPA_fec!F$43)</f>
        <v>0.37607185111294394</v>
      </c>
      <c r="G152" s="276">
        <f>IF(G$43=0,0,G$43/PPA_fec!G$43)</f>
        <v>0.66750838389148059</v>
      </c>
      <c r="H152" s="276">
        <f>IF(H$43=0,0,H$43/PPA_fec!H$43)</f>
        <v>0.5965427606084851</v>
      </c>
      <c r="I152" s="276">
        <f>IF(I$43=0,0,I$43/PPA_fec!I$43)</f>
        <v>0.62258239435768448</v>
      </c>
      <c r="J152" s="276">
        <f>IF(J$43=0,0,J$43/PPA_fec!J$43)</f>
        <v>0.59686173719065472</v>
      </c>
      <c r="K152" s="276">
        <f>IF(K$43=0,0,K$43/PPA_fec!K$43)</f>
        <v>0.66783687325155194</v>
      </c>
      <c r="L152" s="276">
        <f>IF(L$43=0,0,L$43/PPA_fec!L$43)</f>
        <v>0.65169820576266857</v>
      </c>
      <c r="M152" s="276">
        <f>IF(M$43=0,0,M$43/PPA_fec!M$43)</f>
        <v>0.59367405779692084</v>
      </c>
      <c r="N152" s="276">
        <f>IF(N$43=0,0,N$43/PPA_fec!N$43)</f>
        <v>0.5806798833098028</v>
      </c>
      <c r="O152" s="276">
        <f>IF(O$43=0,0,O$43/PPA_fec!O$43)</f>
        <v>0.53442905711637911</v>
      </c>
      <c r="P152" s="276">
        <f>IF(P$43=0,0,P$43/PPA_fec!P$43)</f>
        <v>0.44258723799947203</v>
      </c>
      <c r="Q152" s="276">
        <f>IF(Q$43=0,0,Q$43/PPA_fec!Q$43)</f>
        <v>0.439124109556977</v>
      </c>
      <c r="R152" s="276">
        <f>IF(R$43=0,0,R$43/PPA_fec!R$43)</f>
        <v>0.393602783894553</v>
      </c>
      <c r="S152" s="276">
        <f>IF(S$43=0,0,S$43/PPA_fec!S$43)</f>
        <v>0.3984078017688879</v>
      </c>
      <c r="T152" s="276">
        <f>IF(T$43=0,0,T$43/PPA_fec!T$43)</f>
        <v>0.40381837712994856</v>
      </c>
      <c r="U152" s="276">
        <f>IF(U$43=0,0,U$43/PPA_fec!U$43)</f>
        <v>0.41525125001973789</v>
      </c>
      <c r="V152" s="276">
        <f>IF(V$43=0,0,V$43/PPA_fec!V$43)</f>
        <v>0.40601029577645914</v>
      </c>
      <c r="W152" s="276">
        <f>IF(W$43=0,0,W$43/PPA_fec!W$43)</f>
        <v>0.44614382006962267</v>
      </c>
      <c r="X152" s="276">
        <f>IF(X$43=0,0,X$43/PPA_fec!X$43)</f>
        <v>0.37397938294344041</v>
      </c>
      <c r="Y152" s="276">
        <f>IF(Y$43=0,0,Y$43/PPA_fec!Y$43)</f>
        <v>0.35055368191242292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1.5235309334411589</v>
      </c>
      <c r="C153" s="276">
        <f>IF(C$56=0,0,C$56/PPA_fec!C$56)</f>
        <v>1.5358569310072496</v>
      </c>
      <c r="D153" s="276">
        <f>IF(D$56=0,0,D$56/PPA_fec!D$56)</f>
        <v>1.1684270166407866</v>
      </c>
      <c r="E153" s="276">
        <f>IF(E$56=0,0,E$56/PPA_fec!E$56)</f>
        <v>1.4122070536191611</v>
      </c>
      <c r="F153" s="276">
        <f>IF(F$56=0,0,F$56/PPA_fec!F$56)</f>
        <v>0.90771775393902954</v>
      </c>
      <c r="G153" s="276">
        <f>IF(G$56=0,0,G$56/PPA_fec!G$56)</f>
        <v>1.1839560233298436</v>
      </c>
      <c r="H153" s="276">
        <f>IF(H$56=0,0,H$56/PPA_fec!H$56)</f>
        <v>1.0652695085644446</v>
      </c>
      <c r="I153" s="276">
        <f>IF(I$56=0,0,I$56/PPA_fec!I$56)</f>
        <v>1.0681111411550277</v>
      </c>
      <c r="J153" s="276">
        <f>IF(J$56=0,0,J$56/PPA_fec!J$56)</f>
        <v>1.0553297825241386</v>
      </c>
      <c r="K153" s="276">
        <f>IF(K$56=0,0,K$56/PPA_fec!K$56)</f>
        <v>1.1301585965282168</v>
      </c>
      <c r="L153" s="276">
        <f>IF(L$56=0,0,L$56/PPA_fec!L$56)</f>
        <v>1.0733282781616842</v>
      </c>
      <c r="M153" s="276">
        <f>IF(M$56=0,0,M$56/PPA_fec!M$56)</f>
        <v>0.97388197080625449</v>
      </c>
      <c r="N153" s="276">
        <f>IF(N$56=0,0,N$56/PPA_fec!N$56)</f>
        <v>0.97502429398170087</v>
      </c>
      <c r="O153" s="276">
        <f>IF(O$56=0,0,O$56/PPA_fec!O$56)</f>
        <v>0.87261609696422626</v>
      </c>
      <c r="P153" s="276">
        <f>IF(P$56=0,0,P$56/PPA_fec!P$56)</f>
        <v>0.7730955122713471</v>
      </c>
      <c r="Q153" s="276">
        <f>IF(Q$56=0,0,Q$56/PPA_fec!Q$56)</f>
        <v>0.79331904641167916</v>
      </c>
      <c r="R153" s="276">
        <f>IF(R$56=0,0,R$56/PPA_fec!R$56)</f>
        <v>0.74114910243141463</v>
      </c>
      <c r="S153" s="276">
        <f>IF(S$56=0,0,S$56/PPA_fec!S$56)</f>
        <v>0.75927824858225468</v>
      </c>
      <c r="T153" s="276">
        <f>IF(T$56=0,0,T$56/PPA_fec!T$56)</f>
        <v>0.79021024725825006</v>
      </c>
      <c r="U153" s="276">
        <f>IF(U$56=0,0,U$56/PPA_fec!U$56)</f>
        <v>0.7319553456318838</v>
      </c>
      <c r="V153" s="276">
        <f>IF(V$56=0,0,V$56/PPA_fec!V$56)</f>
        <v>0.71594508454251027</v>
      </c>
      <c r="W153" s="276">
        <f>IF(W$56=0,0,W$56/PPA_fec!W$56)</f>
        <v>0.77962458261220191</v>
      </c>
      <c r="X153" s="276">
        <f>IF(X$56=0,0,X$56/PPA_fec!X$56)</f>
        <v>0.71196519314262707</v>
      </c>
      <c r="Y153" s="276">
        <f>IF(Y$56=0,0,Y$56/PPA_fec!Y$56)</f>
        <v>0.67950355096356274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1.3346773625008557</v>
      </c>
      <c r="C154" s="277">
        <f>IF(C$69=0,0,C$69/PPA_fec!C$69)</f>
        <v>1.3504162922320648</v>
      </c>
      <c r="D154" s="277">
        <f>IF(D$69=0,0,D$69/PPA_fec!D$69)</f>
        <v>1.0132816408264451</v>
      </c>
      <c r="E154" s="277">
        <f>IF(E$69=0,0,E$69/PPA_fec!E$69)</f>
        <v>1.227375122434011</v>
      </c>
      <c r="F154" s="277">
        <f>IF(F$69=0,0,F$69/PPA_fec!F$69)</f>
        <v>0.81643584938266867</v>
      </c>
      <c r="G154" s="277">
        <f>IF(G$69=0,0,G$69/PPA_fec!G$69)</f>
        <v>1.0268087158623078</v>
      </c>
      <c r="H154" s="277">
        <f>IF(H$69=0,0,H$69/PPA_fec!H$69)</f>
        <v>0.92452946366434308</v>
      </c>
      <c r="I154" s="277">
        <f>IF(I$69=0,0,I$69/PPA_fec!I$69)</f>
        <v>0.92337721687127405</v>
      </c>
      <c r="J154" s="277">
        <f>IF(J$69=0,0,J$69/PPA_fec!J$69)</f>
        <v>0.91496408240033678</v>
      </c>
      <c r="K154" s="277">
        <f>IF(K$69=0,0,K$69/PPA_fec!K$69)</f>
        <v>0.97571912583651776</v>
      </c>
      <c r="L154" s="277">
        <f>IF(L$69=0,0,L$69/PPA_fec!L$69)</f>
        <v>0.9242505541006879</v>
      </c>
      <c r="M154" s="277">
        <f>IF(M$69=0,0,M$69/PPA_fec!M$69)</f>
        <v>0.8382653862857693</v>
      </c>
      <c r="N154" s="277">
        <f>IF(N$69=0,0,N$69/PPA_fec!N$69)</f>
        <v>0.84106830343695471</v>
      </c>
      <c r="O154" s="277">
        <f>IF(O$69=0,0,O$69/PPA_fec!O$69)</f>
        <v>0.75076599291527513</v>
      </c>
      <c r="P154" s="277">
        <f>IF(P$69=0,0,P$69/PPA_fec!P$69)</f>
        <v>0.66940834870344923</v>
      </c>
      <c r="Q154" s="277">
        <f>IF(Q$69=0,0,Q$69/PPA_fec!Q$69)</f>
        <v>0.68918156237890404</v>
      </c>
      <c r="R154" s="277">
        <f>IF(R$69=0,0,R$69/PPA_fec!R$69)</f>
        <v>0.64666409460449448</v>
      </c>
      <c r="S154" s="277">
        <f>IF(S$69=0,0,S$69/PPA_fec!S$69)</f>
        <v>0.66331853153815512</v>
      </c>
      <c r="T154" s="277">
        <f>IF(T$69=0,0,T$69/PPA_fec!T$69)</f>
        <v>0.69233515764608589</v>
      </c>
      <c r="U154" s="277">
        <f>IF(U$69=0,0,U$69/PPA_fec!U$69)</f>
        <v>0.63431880316230838</v>
      </c>
      <c r="V154" s="277">
        <f>IF(V$69=0,0,V$69/PPA_fec!V$69)</f>
        <v>0.6204607900977015</v>
      </c>
      <c r="W154" s="277">
        <f>IF(W$69=0,0,W$69/PPA_fec!W$69)</f>
        <v>0.67498447148966023</v>
      </c>
      <c r="X154" s="277">
        <f>IF(X$69=0,0,X$69/PPA_fec!X$69)</f>
        <v>0.62180143828686452</v>
      </c>
      <c r="Y154" s="277">
        <f>IF(Y$69=0,0,Y$69/PPA_fec!Y$69)</f>
        <v>0.59454532618848155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0.37516814477416149</v>
      </c>
      <c r="C156" s="320">
        <f>IF(C$83=0,0,C$83/PPA_fec!C$83)</f>
        <v>0.30761269523142226</v>
      </c>
      <c r="D156" s="320">
        <f>IF(D$83=0,0,D$83/PPA_fec!D$83)</f>
        <v>0.41549007472055272</v>
      </c>
      <c r="E156" s="320">
        <f>IF(E$83=0,0,E$83/PPA_fec!E$83)</f>
        <v>0.44552158890782301</v>
      </c>
      <c r="F156" s="320">
        <f>IF(F$83=0,0,F$83/PPA_fec!F$83)</f>
        <v>0.14863014887165155</v>
      </c>
      <c r="G156" s="320">
        <f>IF(G$83=0,0,G$83/PPA_fec!G$83)</f>
        <v>0.44174472392418368</v>
      </c>
      <c r="H156" s="320">
        <f>IF(H$83=0,0,H$83/PPA_fec!H$83)</f>
        <v>0.41583862362875001</v>
      </c>
      <c r="I156" s="320">
        <f>IF(I$83=0,0,I$83/PPA_fec!I$83)</f>
        <v>0.46003182105827317</v>
      </c>
      <c r="J156" s="320">
        <f>IF(J$83=0,0,J$83/PPA_fec!J$83)</f>
        <v>0.44987894831453656</v>
      </c>
      <c r="K156" s="320">
        <f>IF(K$83=0,0,K$83/PPA_fec!K$83)</f>
        <v>0.48449592084309234</v>
      </c>
      <c r="L156" s="320">
        <f>IF(L$83=0,0,L$83/PPA_fec!L$83)</f>
        <v>0.54763132207421161</v>
      </c>
      <c r="M156" s="320">
        <f>IF(M$83=0,0,M$83/PPA_fec!M$83)</f>
        <v>0.57049384945387815</v>
      </c>
      <c r="N156" s="320">
        <f>IF(N$83=0,0,N$83/PPA_fec!N$83)</f>
        <v>0.53123612971567713</v>
      </c>
      <c r="O156" s="320">
        <f>IF(O$83=0,0,O$83/PPA_fec!O$83)</f>
        <v>0.57254382202249232</v>
      </c>
      <c r="P156" s="320">
        <f>IF(P$83=0,0,P$83/PPA_fec!P$83)</f>
        <v>0.46693513238386375</v>
      </c>
      <c r="Q156" s="320">
        <f>IF(Q$83=0,0,Q$83/PPA_fec!Q$83)</f>
        <v>0.4480729193614717</v>
      </c>
      <c r="R156" s="320">
        <f>IF(R$83=0,0,R$83/PPA_fec!R$83)</f>
        <v>0.36937474003514426</v>
      </c>
      <c r="S156" s="320">
        <f>IF(S$83=0,0,S$83/PPA_fec!S$83)</f>
        <v>0.36781161695881259</v>
      </c>
      <c r="T156" s="320">
        <f>IF(T$83=0,0,T$83/PPA_fec!T$83)</f>
        <v>0.33782218521656171</v>
      </c>
      <c r="U156" s="320">
        <f>IF(U$83=0,0,U$83/PPA_fec!U$83)</f>
        <v>0.42525634431827053</v>
      </c>
      <c r="V156" s="320">
        <f>IF(V$83=0,0,V$83/PPA_fec!V$83)</f>
        <v>0.40738626226148988</v>
      </c>
      <c r="W156" s="320">
        <f>IF(W$83=0,0,W$83/PPA_fec!W$83)</f>
        <v>0.44915270611801766</v>
      </c>
      <c r="X156" s="320">
        <f>IF(X$83=0,0,X$83/PPA_fec!X$83)</f>
        <v>0.30656908398840121</v>
      </c>
      <c r="Y156" s="320">
        <f>IF(Y$83=0,0,Y$83/PPA_fec!Y$83)</f>
        <v>0.27161810898611416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1.5762610439929066</v>
      </c>
      <c r="C161" s="332">
        <f>IF(C$88=0,0,C$88/PPA_fec!C$88)</f>
        <v>1.359565639171334</v>
      </c>
      <c r="D161" s="332">
        <f>IF(D$88=0,0,D$88/PPA_fec!D$88)</f>
        <v>1.6327242823901134</v>
      </c>
      <c r="E161" s="332">
        <f>IF(E$88=0,0,E$88/PPA_fec!E$88)</f>
        <v>1.7249835661091266</v>
      </c>
      <c r="F161" s="332">
        <f>IF(F$88=0,0,F$88/PPA_fec!F$88)</f>
        <v>0.74555428512600141</v>
      </c>
      <c r="G161" s="332">
        <f>IF(G$88=0,0,G$88/PPA_fec!G$88)</f>
        <v>1.6993521419757864</v>
      </c>
      <c r="H161" s="332">
        <f>IF(H$88=0,0,H$88/PPA_fec!H$88)</f>
        <v>1.6312516278266591</v>
      </c>
      <c r="I161" s="332">
        <f>IF(I$88=0,0,I$88/PPA_fec!I$88)</f>
        <v>1.7305830648886515</v>
      </c>
      <c r="J161" s="332">
        <f>IF(J$88=0,0,J$88/PPA_fec!J$88)</f>
        <v>1.7204774622526051</v>
      </c>
      <c r="K161" s="332">
        <f>IF(K$88=0,0,K$88/PPA_fec!K$88)</f>
        <v>1.7754739920593858</v>
      </c>
      <c r="L161" s="332">
        <f>IF(L$88=0,0,L$88/PPA_fec!L$88)</f>
        <v>1.8898161903916435</v>
      </c>
      <c r="M161" s="332">
        <f>IF(M$88=0,0,M$88/PPA_fec!M$88)</f>
        <v>1.9228230813053511</v>
      </c>
      <c r="N161" s="332">
        <f>IF(N$88=0,0,N$88/PPA_fec!N$88)</f>
        <v>1.8508958779131175</v>
      </c>
      <c r="O161" s="332">
        <f>IF(O$88=0,0,O$88/PPA_fec!O$88)</f>
        <v>1.9046552828395751</v>
      </c>
      <c r="P161" s="332">
        <f>IF(P$88=0,0,P$88/PPA_fec!P$88)</f>
        <v>1.7075230144086084</v>
      </c>
      <c r="Q161" s="332">
        <f>IF(Q$88=0,0,Q$88/PPA_fec!Q$88)</f>
        <v>1.6669151114428262</v>
      </c>
      <c r="R161" s="332">
        <f>IF(R$88=0,0,R$88/PPA_fec!R$88)</f>
        <v>1.4609110271843706</v>
      </c>
      <c r="S161" s="332">
        <f>IF(S$88=0,0,S$88/PPA_fec!S$88)</f>
        <v>1.4619098218163755</v>
      </c>
      <c r="T161" s="332">
        <f>IF(T$88=0,0,T$88/PPA_fec!T$88)</f>
        <v>1.3791033496864964</v>
      </c>
      <c r="U161" s="332">
        <f>IF(U$88=0,0,U$88/PPA_fec!U$88)</f>
        <v>1.5456952812596734</v>
      </c>
      <c r="V161" s="332">
        <f>IF(V$88=0,0,V$88/PPA_fec!V$88)</f>
        <v>1.4758488515342878</v>
      </c>
      <c r="W161" s="332">
        <f>IF(W$88=0,0,W$88/PPA_fec!W$88)</f>
        <v>1.5645501101506771</v>
      </c>
      <c r="X161" s="332">
        <f>IF(X$88=0,0,X$88/PPA_fec!X$88)</f>
        <v>1.1512747864209869</v>
      </c>
      <c r="Y161" s="332">
        <f>IF(Y$88=0,0,Y$88/PPA_fec!Y$88)</f>
        <v>1.0070247577074265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CZ: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5614.3410658307203</v>
      </c>
      <c r="C3" s="203">
        <v>5976.5164403112194</v>
      </c>
      <c r="D3" s="203">
        <v>5852.5547350048037</v>
      </c>
      <c r="E3" s="203">
        <v>5537.7698384398054</v>
      </c>
      <c r="F3" s="203">
        <v>5772.5394584938604</v>
      </c>
      <c r="G3" s="203">
        <v>5493.0435123070411</v>
      </c>
      <c r="H3" s="203">
        <v>5409.8436227375569</v>
      </c>
      <c r="I3" s="203">
        <v>5327.0683997366923</v>
      </c>
      <c r="J3" s="203">
        <v>5330.3557362454749</v>
      </c>
      <c r="K3" s="203">
        <v>5433.1450321425673</v>
      </c>
      <c r="L3" s="203">
        <v>5172.9976670201486</v>
      </c>
      <c r="M3" s="203">
        <v>5205.490817011645</v>
      </c>
      <c r="N3" s="203">
        <v>5172.3959232846901</v>
      </c>
      <c r="O3" s="203">
        <v>5007.2186604584531</v>
      </c>
      <c r="P3" s="203">
        <v>5132.9880593044318</v>
      </c>
      <c r="Q3" s="203">
        <v>5270.0109839999996</v>
      </c>
      <c r="R3" s="203">
        <v>5437.3323382890194</v>
      </c>
      <c r="S3" s="203">
        <v>5553.609415113242</v>
      </c>
      <c r="T3" s="203">
        <v>5598.8720903033754</v>
      </c>
      <c r="U3" s="203">
        <v>5740.9308260303023</v>
      </c>
      <c r="V3" s="203">
        <v>5553.6464223035664</v>
      </c>
      <c r="W3" s="203">
        <v>5308.1723033817179</v>
      </c>
      <c r="X3" s="203">
        <v>5154.7013458339643</v>
      </c>
      <c r="Y3" s="203">
        <v>5765.1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7125.8758754810151</v>
      </c>
      <c r="C5" s="203">
        <v>7335.1821871346174</v>
      </c>
      <c r="D5" s="203">
        <v>6976.2502428097087</v>
      </c>
      <c r="E5" s="203">
        <v>7654.1811506536669</v>
      </c>
      <c r="F5" s="203">
        <v>7153.4949488060101</v>
      </c>
      <c r="G5" s="203">
        <v>6773.2241729588477</v>
      </c>
      <c r="H5" s="203">
        <v>6950.1502263511911</v>
      </c>
      <c r="I5" s="203">
        <v>6647.5536141598486</v>
      </c>
      <c r="J5" s="203">
        <v>5969.6580080127087</v>
      </c>
      <c r="K5" s="203">
        <v>5664.4366609486506</v>
      </c>
      <c r="L5" s="203">
        <v>5596.4509951212112</v>
      </c>
      <c r="M5" s="203">
        <v>5627.1892170659776</v>
      </c>
      <c r="N5" s="203">
        <v>5537.186307046366</v>
      </c>
      <c r="O5" s="203">
        <v>5459.6403525861033</v>
      </c>
      <c r="P5" s="203">
        <v>5673.96205555495</v>
      </c>
      <c r="Q5" s="203">
        <v>6112.3480651687942</v>
      </c>
      <c r="R5" s="203">
        <v>5970.0290776319052</v>
      </c>
      <c r="S5" s="203">
        <v>6115.3601766038801</v>
      </c>
      <c r="T5" s="203">
        <v>5944.2697482562371</v>
      </c>
      <c r="U5" s="203">
        <v>5825.6126843385318</v>
      </c>
      <c r="V5" s="203">
        <v>5991.0718702719851</v>
      </c>
      <c r="W5" s="203">
        <v>5802.0909222616283</v>
      </c>
      <c r="X5" s="203">
        <v>5542.6390654261368</v>
      </c>
      <c r="Y5" s="203">
        <v>5743.9001007326406</v>
      </c>
      <c r="DA5" s="112" t="s">
        <v>2111</v>
      </c>
    </row>
    <row r="6" spans="1:105" ht="12" customHeight="1" x14ac:dyDescent="0.25">
      <c r="A6" s="154" t="s">
        <v>2112</v>
      </c>
      <c r="B6" s="338">
        <v>8907.344844351268</v>
      </c>
      <c r="C6" s="338">
        <v>8461.9776021337038</v>
      </c>
      <c r="D6" s="338">
        <v>8461.9776021337038</v>
      </c>
      <c r="E6" s="338">
        <v>8461.9776021337038</v>
      </c>
      <c r="F6" s="338">
        <v>8016.6103599161406</v>
      </c>
      <c r="G6" s="338">
        <v>8016.6103599161406</v>
      </c>
      <c r="H6" s="338">
        <v>7571.2431176985774</v>
      </c>
      <c r="I6" s="338">
        <v>7125.8758754810142</v>
      </c>
      <c r="J6" s="338">
        <v>7125.8758754810142</v>
      </c>
      <c r="K6" s="338">
        <v>6680.508633263451</v>
      </c>
      <c r="L6" s="338">
        <v>6235.1413910458878</v>
      </c>
      <c r="M6" s="338">
        <v>6235.1413910458878</v>
      </c>
      <c r="N6" s="338">
        <v>6235.1413910458878</v>
      </c>
      <c r="O6" s="338">
        <v>5789.7741488283255</v>
      </c>
      <c r="P6" s="338">
        <v>6235.1413910458878</v>
      </c>
      <c r="Q6" s="338">
        <v>6680.508633263451</v>
      </c>
      <c r="R6" s="338">
        <v>6680.508633263451</v>
      </c>
      <c r="S6" s="338">
        <v>6680.508633263451</v>
      </c>
      <c r="T6" s="338">
        <v>6680.508633263451</v>
      </c>
      <c r="U6" s="338">
        <v>6235.1413910458878</v>
      </c>
      <c r="V6" s="338">
        <v>6680.508633263451</v>
      </c>
      <c r="W6" s="338">
        <v>6235.1413910458878</v>
      </c>
      <c r="X6" s="338">
        <v>6235.1413910458878</v>
      </c>
      <c r="Y6" s="338">
        <v>6235.1413910458878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445.36724221756339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445.36724221756339</v>
      </c>
      <c r="O7" s="340">
        <v>0</v>
      </c>
      <c r="P7" s="340">
        <v>445.36724221756339</v>
      </c>
      <c r="Q7" s="340">
        <v>890.73448443512689</v>
      </c>
      <c r="R7" s="340">
        <v>445.36724221756339</v>
      </c>
      <c r="S7" s="340">
        <v>0</v>
      </c>
      <c r="T7" s="340">
        <v>445.36724221756339</v>
      </c>
      <c r="U7" s="340">
        <v>0</v>
      </c>
      <c r="V7" s="340">
        <v>445.36724221756339</v>
      </c>
      <c r="W7" s="340">
        <v>0</v>
      </c>
      <c r="X7" s="340">
        <v>445.36724221756339</v>
      </c>
      <c r="Y7" s="340">
        <v>0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445.36724221756413</v>
      </c>
      <c r="D8" s="342">
        <f t="shared" si="0"/>
        <v>0</v>
      </c>
      <c r="E8" s="342">
        <f t="shared" si="0"/>
        <v>445.36724221756413</v>
      </c>
      <c r="F8" s="342">
        <f t="shared" si="0"/>
        <v>445.36724221756322</v>
      </c>
      <c r="G8" s="342">
        <f t="shared" si="0"/>
        <v>0</v>
      </c>
      <c r="H8" s="342">
        <f t="shared" si="0"/>
        <v>445.36724221756322</v>
      </c>
      <c r="I8" s="342">
        <f t="shared" si="0"/>
        <v>445.36724221756322</v>
      </c>
      <c r="J8" s="342">
        <f t="shared" si="0"/>
        <v>0</v>
      </c>
      <c r="K8" s="342">
        <f t="shared" si="0"/>
        <v>445.36724221756322</v>
      </c>
      <c r="L8" s="342">
        <f t="shared" si="0"/>
        <v>445.36724221756322</v>
      </c>
      <c r="M8" s="342">
        <f t="shared" si="0"/>
        <v>0</v>
      </c>
      <c r="N8" s="342">
        <f t="shared" si="0"/>
        <v>445.36724221756322</v>
      </c>
      <c r="O8" s="342">
        <f t="shared" si="0"/>
        <v>445.36724221756231</v>
      </c>
      <c r="P8" s="342">
        <f t="shared" si="0"/>
        <v>0</v>
      </c>
      <c r="Q8" s="342">
        <f t="shared" si="0"/>
        <v>445.36724221756413</v>
      </c>
      <c r="R8" s="342">
        <f t="shared" si="0"/>
        <v>445.36724221756322</v>
      </c>
      <c r="S8" s="342">
        <f t="shared" si="0"/>
        <v>0</v>
      </c>
      <c r="T8" s="342">
        <f t="shared" si="0"/>
        <v>445.36724221756322</v>
      </c>
      <c r="U8" s="342">
        <f t="shared" si="0"/>
        <v>445.36724221756322</v>
      </c>
      <c r="V8" s="342">
        <f t="shared" si="0"/>
        <v>0</v>
      </c>
      <c r="W8" s="342">
        <f t="shared" si="0"/>
        <v>445.36724221756322</v>
      </c>
      <c r="X8" s="342">
        <f t="shared" si="0"/>
        <v>445.36724221756322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1781.4689688702529</v>
      </c>
      <c r="C9" s="343">
        <f t="shared" si="1"/>
        <v>1126.7954149990865</v>
      </c>
      <c r="D9" s="343">
        <f t="shared" si="1"/>
        <v>1485.7273593239952</v>
      </c>
      <c r="E9" s="343">
        <f t="shared" si="1"/>
        <v>807.79645148003692</v>
      </c>
      <c r="F9" s="343">
        <f t="shared" si="1"/>
        <v>863.11541111013048</v>
      </c>
      <c r="G9" s="343">
        <f t="shared" si="1"/>
        <v>1243.3861869572929</v>
      </c>
      <c r="H9" s="343">
        <f t="shared" si="1"/>
        <v>621.09289134738628</v>
      </c>
      <c r="I9" s="343">
        <f t="shared" si="1"/>
        <v>478.32226132116557</v>
      </c>
      <c r="J9" s="343">
        <f t="shared" si="1"/>
        <v>1156.2178674683055</v>
      </c>
      <c r="K9" s="343">
        <f t="shared" si="1"/>
        <v>1016.0719723148004</v>
      </c>
      <c r="L9" s="343">
        <f t="shared" si="1"/>
        <v>638.69039592467652</v>
      </c>
      <c r="M9" s="343">
        <f t="shared" si="1"/>
        <v>607.95217397991019</v>
      </c>
      <c r="N9" s="343">
        <f t="shared" si="1"/>
        <v>697.95508399952178</v>
      </c>
      <c r="O9" s="343">
        <f t="shared" si="1"/>
        <v>330.13379624222216</v>
      </c>
      <c r="P9" s="343">
        <f t="shared" si="1"/>
        <v>561.17933549093777</v>
      </c>
      <c r="Q9" s="343">
        <f t="shared" si="1"/>
        <v>568.16056809465681</v>
      </c>
      <c r="R9" s="343">
        <f t="shared" si="1"/>
        <v>710.47955563154574</v>
      </c>
      <c r="S9" s="343">
        <f t="shared" si="1"/>
        <v>565.14845665957091</v>
      </c>
      <c r="T9" s="343">
        <f t="shared" si="1"/>
        <v>736.23888500721387</v>
      </c>
      <c r="U9" s="343">
        <f t="shared" si="1"/>
        <v>409.52870670735592</v>
      </c>
      <c r="V9" s="343">
        <f t="shared" si="1"/>
        <v>689.43676299146591</v>
      </c>
      <c r="W9" s="343">
        <f t="shared" si="1"/>
        <v>433.05046878425946</v>
      </c>
      <c r="X9" s="343">
        <f t="shared" si="1"/>
        <v>692.50232561975099</v>
      </c>
      <c r="Y9" s="343">
        <f t="shared" si="1"/>
        <v>491.24129031324719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776.35885071054463</v>
      </c>
      <c r="C12" s="210">
        <v>800.96750459313012</v>
      </c>
      <c r="D12" s="210">
        <v>778.03826419609231</v>
      </c>
      <c r="E12" s="210">
        <v>857.55741647729872</v>
      </c>
      <c r="F12" s="210">
        <v>787.39166385117198</v>
      </c>
      <c r="G12" s="210">
        <v>716.32968570811181</v>
      </c>
      <c r="H12" s="210">
        <v>706.59689610807345</v>
      </c>
      <c r="I12" s="210">
        <v>674.09163973988177</v>
      </c>
      <c r="J12" s="210">
        <v>599.71467373330904</v>
      </c>
      <c r="K12" s="210">
        <v>547.56731686960393</v>
      </c>
      <c r="L12" s="210">
        <v>555.13867647534425</v>
      </c>
      <c r="M12" s="210">
        <v>558.28730016568454</v>
      </c>
      <c r="N12" s="210">
        <v>553.69719027935594</v>
      </c>
      <c r="O12" s="210">
        <v>538.56297116658345</v>
      </c>
      <c r="P12" s="210">
        <v>552.00411751974468</v>
      </c>
      <c r="Q12" s="210">
        <v>584.61009995849327</v>
      </c>
      <c r="R12" s="210">
        <v>581.17801741729636</v>
      </c>
      <c r="S12" s="210">
        <v>597.40918868389645</v>
      </c>
      <c r="T12" s="210">
        <v>583.52806753370794</v>
      </c>
      <c r="U12" s="210">
        <v>559.06936819532916</v>
      </c>
      <c r="V12" s="210">
        <v>578.90597986065563</v>
      </c>
      <c r="W12" s="210">
        <v>584.97584484782874</v>
      </c>
      <c r="X12" s="210">
        <v>554.24681417260661</v>
      </c>
      <c r="Y12" s="210">
        <v>522.70439979084824</v>
      </c>
      <c r="DA12" s="109" t="s">
        <v>2118</v>
      </c>
    </row>
    <row r="13" spans="1:105" ht="12" customHeight="1" x14ac:dyDescent="0.25">
      <c r="A13" s="24" t="s">
        <v>28</v>
      </c>
      <c r="B13" s="213">
        <v>120.1541702493551</v>
      </c>
      <c r="C13" s="213">
        <v>100.36122098022349</v>
      </c>
      <c r="D13" s="213">
        <v>96.791917454858122</v>
      </c>
      <c r="E13" s="213">
        <v>110.2733447979363</v>
      </c>
      <c r="F13" s="213">
        <v>60.971023215821141</v>
      </c>
      <c r="G13" s="213">
        <v>57.876440240756658</v>
      </c>
      <c r="H13" s="213">
        <v>41.41805674978503</v>
      </c>
      <c r="I13" s="213">
        <v>36.435683576956137</v>
      </c>
      <c r="J13" s="213">
        <v>35.379965606190872</v>
      </c>
      <c r="K13" s="213">
        <v>34.399312123817708</v>
      </c>
      <c r="L13" s="213">
        <v>36.157953568357691</v>
      </c>
      <c r="M13" s="213">
        <v>36.297076526225283</v>
      </c>
      <c r="N13" s="213">
        <v>46.513671539122953</v>
      </c>
      <c r="O13" s="213">
        <v>41.015477214101459</v>
      </c>
      <c r="P13" s="213">
        <v>42.656749785038677</v>
      </c>
      <c r="Q13" s="213">
        <v>48.490885640584693</v>
      </c>
      <c r="R13" s="213">
        <v>46.844368013757517</v>
      </c>
      <c r="S13" s="213">
        <v>46.533705932932072</v>
      </c>
      <c r="T13" s="213">
        <v>47.211865864144457</v>
      </c>
      <c r="U13" s="213">
        <v>41.181685296646613</v>
      </c>
      <c r="V13" s="213">
        <v>42.501891659501297</v>
      </c>
      <c r="W13" s="213">
        <v>42.018916595012897</v>
      </c>
      <c r="X13" s="213">
        <v>44.253138435081688</v>
      </c>
      <c r="Y13" s="213">
        <v>45.613155631986238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48.628718830610495</v>
      </c>
      <c r="C14" s="204">
        <f t="shared" si="2"/>
        <v>95.267239896818552</v>
      </c>
      <c r="D14" s="204">
        <f t="shared" si="2"/>
        <v>79.117282889079959</v>
      </c>
      <c r="E14" s="204">
        <f t="shared" si="2"/>
        <v>77.287016337059327</v>
      </c>
      <c r="F14" s="204">
        <f t="shared" si="2"/>
        <v>69.110146173688719</v>
      </c>
      <c r="G14" s="204">
        <f t="shared" si="2"/>
        <v>51.552794496990536</v>
      </c>
      <c r="H14" s="204">
        <f t="shared" si="2"/>
        <v>41.072656921754088</v>
      </c>
      <c r="I14" s="204">
        <f t="shared" si="2"/>
        <v>23.496990541702491</v>
      </c>
      <c r="J14" s="204">
        <f t="shared" si="2"/>
        <v>25.007480653482375</v>
      </c>
      <c r="K14" s="204">
        <f t="shared" si="2"/>
        <v>19.31685296646603</v>
      </c>
      <c r="L14" s="204">
        <f t="shared" si="2"/>
        <v>18.160103181427342</v>
      </c>
      <c r="M14" s="204">
        <f t="shared" si="2"/>
        <v>6.8051590713671528</v>
      </c>
      <c r="N14" s="204">
        <f t="shared" si="2"/>
        <v>5.9493551160791043</v>
      </c>
      <c r="O14" s="204">
        <f t="shared" si="2"/>
        <v>3.0319862424763531</v>
      </c>
      <c r="P14" s="204">
        <f t="shared" si="2"/>
        <v>3.9889079965606187</v>
      </c>
      <c r="Q14" s="204">
        <f t="shared" si="2"/>
        <v>6.8887360275150469</v>
      </c>
      <c r="R14" s="204">
        <f t="shared" si="2"/>
        <v>6.9746345657781585</v>
      </c>
      <c r="S14" s="204">
        <f t="shared" si="2"/>
        <v>5.004901117798795</v>
      </c>
      <c r="T14" s="204">
        <f t="shared" si="2"/>
        <v>5.1073086844368021</v>
      </c>
      <c r="U14" s="204">
        <f t="shared" si="2"/>
        <v>5.1079105760963035</v>
      </c>
      <c r="V14" s="204">
        <f t="shared" si="2"/>
        <v>6.1560619088564055</v>
      </c>
      <c r="W14" s="204">
        <f t="shared" si="2"/>
        <v>8.047205503009458</v>
      </c>
      <c r="X14" s="204">
        <f t="shared" si="2"/>
        <v>7.943422184006879</v>
      </c>
      <c r="Y14" s="204">
        <f t="shared" si="2"/>
        <v>16.09071367153912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4.3947549441100593</v>
      </c>
      <c r="C16" s="204">
        <v>4.2343938091143594</v>
      </c>
      <c r="D16" s="204">
        <v>4.2361994840928636</v>
      </c>
      <c r="E16" s="204">
        <v>3.1791057609630262</v>
      </c>
      <c r="F16" s="204">
        <v>1.058985382631126</v>
      </c>
      <c r="G16" s="204">
        <v>1.058985382631126</v>
      </c>
      <c r="H16" s="204">
        <v>1.093981083404987</v>
      </c>
      <c r="I16" s="204">
        <v>1.093981083404987</v>
      </c>
      <c r="J16" s="204">
        <v>2.093551160791058</v>
      </c>
      <c r="K16" s="204">
        <v>2.0931212381771278</v>
      </c>
      <c r="L16" s="204">
        <v>1.0466895958727429</v>
      </c>
      <c r="M16" s="204">
        <v>1.046517626827171</v>
      </c>
      <c r="N16" s="204">
        <v>1.0461736887360269</v>
      </c>
      <c r="O16" s="204">
        <v>1.0461736887360269</v>
      </c>
      <c r="P16" s="204">
        <v>2.0922613929492688</v>
      </c>
      <c r="Q16" s="204">
        <v>2.0922613929492688</v>
      </c>
      <c r="R16" s="204">
        <v>2.0922613929492688</v>
      </c>
      <c r="S16" s="204">
        <v>2.0922613929492688</v>
      </c>
      <c r="T16" s="204">
        <v>3.1384350816852971</v>
      </c>
      <c r="U16" s="204">
        <v>3.1384350816852971</v>
      </c>
      <c r="V16" s="204">
        <v>4.184608770421324</v>
      </c>
      <c r="W16" s="204">
        <v>4.184608770421324</v>
      </c>
      <c r="X16" s="204">
        <v>3.1384350816852971</v>
      </c>
      <c r="Y16" s="204">
        <v>8.3691315563198625</v>
      </c>
      <c r="DA16" s="71" t="s">
        <v>2121</v>
      </c>
    </row>
    <row r="17" spans="1:105" ht="12" customHeight="1" x14ac:dyDescent="0.25">
      <c r="A17" s="18" t="s">
        <v>71</v>
      </c>
      <c r="B17" s="204">
        <v>31.609372312983659</v>
      </c>
      <c r="C17" s="204">
        <v>24.029836629406699</v>
      </c>
      <c r="D17" s="204">
        <v>18.030954428202921</v>
      </c>
      <c r="E17" s="204">
        <v>5.0073086844368007</v>
      </c>
      <c r="F17" s="204">
        <v>5.0006018916595014</v>
      </c>
      <c r="G17" s="204">
        <v>4.9953568357695612</v>
      </c>
      <c r="H17" s="204">
        <v>3.065262252794497</v>
      </c>
      <c r="I17" s="204">
        <v>2.0420464316423041</v>
      </c>
      <c r="J17" s="204">
        <v>2.0478933791917449</v>
      </c>
      <c r="K17" s="204">
        <v>2.0529664660361129</v>
      </c>
      <c r="L17" s="204">
        <v>1.0279449699054171</v>
      </c>
      <c r="M17" s="204">
        <v>1.0266552020636279</v>
      </c>
      <c r="N17" s="204">
        <v>2.0521066208082539</v>
      </c>
      <c r="O17" s="204">
        <v>1.026139294926913</v>
      </c>
      <c r="P17" s="204">
        <v>0</v>
      </c>
      <c r="Q17" s="204">
        <v>1.025709372312984</v>
      </c>
      <c r="R17" s="204">
        <v>2.052020636285468</v>
      </c>
      <c r="S17" s="204">
        <v>1.0257953568357689</v>
      </c>
      <c r="T17" s="204">
        <v>1.025451418744626</v>
      </c>
      <c r="U17" s="204">
        <v>1.026053310404127</v>
      </c>
      <c r="V17" s="204">
        <v>1.0279449699054171</v>
      </c>
      <c r="W17" s="204">
        <v>1.032244196044712</v>
      </c>
      <c r="X17" s="204">
        <v>1.0312123817712811</v>
      </c>
      <c r="Y17" s="204">
        <v>2.0609630266552021</v>
      </c>
      <c r="DA17" s="71" t="s">
        <v>2122</v>
      </c>
    </row>
    <row r="18" spans="1:105" ht="12" customHeight="1" x14ac:dyDescent="0.25">
      <c r="A18" s="18" t="s">
        <v>32</v>
      </c>
      <c r="B18" s="204">
        <v>12.624591573516771</v>
      </c>
      <c r="C18" s="204">
        <v>67.003009458297498</v>
      </c>
      <c r="D18" s="204">
        <v>56.850128976784177</v>
      </c>
      <c r="E18" s="204">
        <v>69.100601891659494</v>
      </c>
      <c r="F18" s="204">
        <v>63.050558899398098</v>
      </c>
      <c r="G18" s="204">
        <v>45.498452278589852</v>
      </c>
      <c r="H18" s="204">
        <v>36.913413585554601</v>
      </c>
      <c r="I18" s="204">
        <v>20.360963026655199</v>
      </c>
      <c r="J18" s="204">
        <v>20.866036113499572</v>
      </c>
      <c r="K18" s="204">
        <v>15.17076526225279</v>
      </c>
      <c r="L18" s="204">
        <v>15.134393809114361</v>
      </c>
      <c r="M18" s="204">
        <v>3.7720550300945832</v>
      </c>
      <c r="N18" s="204">
        <v>1.8872742906276869</v>
      </c>
      <c r="O18" s="204">
        <v>0</v>
      </c>
      <c r="P18" s="204">
        <v>0.94342218400687861</v>
      </c>
      <c r="Q18" s="204">
        <v>1.886844368013757</v>
      </c>
      <c r="R18" s="204">
        <v>2.8303525365434221</v>
      </c>
      <c r="S18" s="204">
        <v>1.886844368013757</v>
      </c>
      <c r="T18" s="204">
        <v>0.94342218400687861</v>
      </c>
      <c r="U18" s="204">
        <v>0.94342218400687861</v>
      </c>
      <c r="V18" s="204">
        <v>0.94350816852966468</v>
      </c>
      <c r="W18" s="204">
        <v>2.8303525365434221</v>
      </c>
      <c r="X18" s="204">
        <v>3.7737747205503012</v>
      </c>
      <c r="Y18" s="204">
        <v>5.6606190885640579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0.95107480653482368</v>
      </c>
      <c r="M19" s="204">
        <v>0.95993121238177115</v>
      </c>
      <c r="N19" s="204">
        <v>0.96380051590713667</v>
      </c>
      <c r="O19" s="204">
        <v>0.95967325881341348</v>
      </c>
      <c r="P19" s="204">
        <v>0.95322441960447113</v>
      </c>
      <c r="Q19" s="204">
        <v>1.8839208942390371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362.79019776440242</v>
      </c>
      <c r="C20" s="204">
        <f t="shared" si="3"/>
        <v>347.1625107480653</v>
      </c>
      <c r="D20" s="204">
        <f t="shared" si="3"/>
        <v>346.17368873602749</v>
      </c>
      <c r="E20" s="204">
        <f t="shared" si="3"/>
        <v>398.10834049871022</v>
      </c>
      <c r="F20" s="204">
        <f t="shared" si="3"/>
        <v>392.54084264832329</v>
      </c>
      <c r="G20" s="204">
        <f t="shared" si="3"/>
        <v>368.42218400687881</v>
      </c>
      <c r="H20" s="204">
        <f t="shared" si="3"/>
        <v>374.89251934651759</v>
      </c>
      <c r="I20" s="204">
        <f t="shared" si="3"/>
        <v>369.30352536543421</v>
      </c>
      <c r="J20" s="204">
        <f t="shared" si="3"/>
        <v>280.99742046431641</v>
      </c>
      <c r="K20" s="204">
        <f t="shared" si="3"/>
        <v>279.79363714531382</v>
      </c>
      <c r="L20" s="204">
        <f t="shared" si="3"/>
        <v>300.08598452278591</v>
      </c>
      <c r="M20" s="204">
        <f t="shared" si="3"/>
        <v>301.37575236457428</v>
      </c>
      <c r="N20" s="204">
        <f t="shared" si="3"/>
        <v>291.03611349956998</v>
      </c>
      <c r="O20" s="204">
        <f t="shared" si="3"/>
        <v>297.61392949269128</v>
      </c>
      <c r="P20" s="204">
        <f t="shared" si="3"/>
        <v>306.57781599312119</v>
      </c>
      <c r="Q20" s="204">
        <f t="shared" si="3"/>
        <v>303.26741186586412</v>
      </c>
      <c r="R20" s="204">
        <f t="shared" si="3"/>
        <v>299.89337919174551</v>
      </c>
      <c r="S20" s="204">
        <f t="shared" si="3"/>
        <v>314.44539982803087</v>
      </c>
      <c r="T20" s="204">
        <f t="shared" si="3"/>
        <v>292.15606190885637</v>
      </c>
      <c r="U20" s="204">
        <f t="shared" si="3"/>
        <v>264.76156491831472</v>
      </c>
      <c r="V20" s="204">
        <f t="shared" si="3"/>
        <v>285.61593973597951</v>
      </c>
      <c r="W20" s="204">
        <f t="shared" si="3"/>
        <v>282.15261911810609</v>
      </c>
      <c r="X20" s="204">
        <f t="shared" si="3"/>
        <v>258.2863495974463</v>
      </c>
      <c r="Y20" s="204">
        <f t="shared" si="3"/>
        <v>221.25198805266569</v>
      </c>
      <c r="DA20" s="71"/>
    </row>
    <row r="21" spans="1:105" ht="12" customHeight="1" x14ac:dyDescent="0.25">
      <c r="A21" s="18" t="s">
        <v>73</v>
      </c>
      <c r="B21" s="204">
        <v>362.79019776440242</v>
      </c>
      <c r="C21" s="204">
        <v>347.1625107480653</v>
      </c>
      <c r="D21" s="204">
        <v>346.17368873602749</v>
      </c>
      <c r="E21" s="204">
        <v>398.10834049871022</v>
      </c>
      <c r="F21" s="204">
        <v>392.54084264832329</v>
      </c>
      <c r="G21" s="204">
        <v>368.42218400687881</v>
      </c>
      <c r="H21" s="204">
        <v>374.89251934651759</v>
      </c>
      <c r="I21" s="204">
        <v>369.30352536543421</v>
      </c>
      <c r="J21" s="204">
        <v>280.99742046431641</v>
      </c>
      <c r="K21" s="204">
        <v>279.79363714531382</v>
      </c>
      <c r="L21" s="204">
        <v>300.08598452278591</v>
      </c>
      <c r="M21" s="204">
        <v>301.37575236457428</v>
      </c>
      <c r="N21" s="204">
        <v>291.03611349956998</v>
      </c>
      <c r="O21" s="204">
        <v>297.61392949269128</v>
      </c>
      <c r="P21" s="204">
        <v>306.57781599312119</v>
      </c>
      <c r="Q21" s="204">
        <v>303.26741186586412</v>
      </c>
      <c r="R21" s="204">
        <v>299.89337919174551</v>
      </c>
      <c r="S21" s="204">
        <v>314.44539982803087</v>
      </c>
      <c r="T21" s="204">
        <v>292.15606190885637</v>
      </c>
      <c r="U21" s="204">
        <v>264.76156491831472</v>
      </c>
      <c r="V21" s="204">
        <v>285.61593973597951</v>
      </c>
      <c r="W21" s="204">
        <v>282.15261911810609</v>
      </c>
      <c r="X21" s="204">
        <v>258.2863495974463</v>
      </c>
      <c r="Y21" s="204">
        <v>221.25198805266569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0.34612500117235684</v>
      </c>
      <c r="C23" s="204">
        <f t="shared" si="4"/>
        <v>1.0016404486762267</v>
      </c>
      <c r="D23" s="204">
        <f t="shared" si="4"/>
        <v>0.42846196049495683</v>
      </c>
      <c r="E23" s="204">
        <f t="shared" si="4"/>
        <v>2.1552668642289667</v>
      </c>
      <c r="F23" s="204">
        <f t="shared" si="4"/>
        <v>2.2923517273541578</v>
      </c>
      <c r="G23" s="204">
        <f t="shared" si="4"/>
        <v>2.5223770236749461</v>
      </c>
      <c r="H23" s="204">
        <f t="shared" si="4"/>
        <v>2.9205418518396744</v>
      </c>
      <c r="I23" s="204">
        <f t="shared" si="4"/>
        <v>1.7293869453848973</v>
      </c>
      <c r="J23" s="204">
        <f t="shared" si="4"/>
        <v>2.9509592019247086</v>
      </c>
      <c r="K23" s="204">
        <f t="shared" si="4"/>
        <v>3.2712721576521098</v>
      </c>
      <c r="L23" s="204">
        <f t="shared" si="4"/>
        <v>2.8317117289986684</v>
      </c>
      <c r="M23" s="204">
        <f t="shared" si="4"/>
        <v>3.410000079700152</v>
      </c>
      <c r="N23" s="204">
        <f t="shared" si="4"/>
        <v>3.7873880437585177</v>
      </c>
      <c r="O23" s="204">
        <f t="shared" si="4"/>
        <v>4.1816298080281094</v>
      </c>
      <c r="P23" s="204">
        <f t="shared" si="4"/>
        <v>5.9889842437344427</v>
      </c>
      <c r="Q23" s="204">
        <f t="shared" si="4"/>
        <v>14.130650259439154</v>
      </c>
      <c r="R23" s="204">
        <f t="shared" si="4"/>
        <v>12.279823092274833</v>
      </c>
      <c r="S23" s="204">
        <f t="shared" si="4"/>
        <v>7.5091886838966584</v>
      </c>
      <c r="T23" s="204">
        <f t="shared" si="4"/>
        <v>6.9905782817733524</v>
      </c>
      <c r="U23" s="204">
        <f t="shared" si="4"/>
        <v>6.4257740422767675</v>
      </c>
      <c r="V23" s="204">
        <f t="shared" si="4"/>
        <v>5.7283032373159637</v>
      </c>
      <c r="W23" s="204">
        <f t="shared" si="4"/>
        <v>6.1826410349677232</v>
      </c>
      <c r="X23" s="204">
        <f t="shared" si="4"/>
        <v>5.16992287266683</v>
      </c>
      <c r="Y23" s="204">
        <f t="shared" si="4"/>
        <v>6.6509500012953149</v>
      </c>
      <c r="DA23" s="71"/>
    </row>
    <row r="24" spans="1:105" ht="12" customHeight="1" x14ac:dyDescent="0.25">
      <c r="A24" s="18" t="s">
        <v>38</v>
      </c>
      <c r="B24" s="204">
        <v>2.3903697334479789E-2</v>
      </c>
      <c r="C24" s="204">
        <v>2.3903697334479789E-2</v>
      </c>
      <c r="D24" s="204">
        <v>0.1194325021496131</v>
      </c>
      <c r="E24" s="204">
        <v>0.5493551160791057</v>
      </c>
      <c r="F24" s="204">
        <v>0.78822012037833178</v>
      </c>
      <c r="G24" s="204">
        <v>1.4092003439380909</v>
      </c>
      <c r="H24" s="204">
        <v>1.886844368013757</v>
      </c>
      <c r="I24" s="204">
        <v>0.93147033533963886</v>
      </c>
      <c r="J24" s="204">
        <v>2.00627687016337</v>
      </c>
      <c r="K24" s="204">
        <v>2.2929492691315558</v>
      </c>
      <c r="L24" s="204">
        <v>1.791315563198624</v>
      </c>
      <c r="M24" s="204">
        <v>1.671883061049011</v>
      </c>
      <c r="N24" s="204">
        <v>1.8152192605331039</v>
      </c>
      <c r="O24" s="204">
        <v>2.1735167669819431</v>
      </c>
      <c r="P24" s="204">
        <v>2.842304385210662</v>
      </c>
      <c r="Q24" s="204">
        <v>10.81969045571797</v>
      </c>
      <c r="R24" s="204">
        <v>8.0490971625107477</v>
      </c>
      <c r="S24" s="204">
        <v>2.3817712811693892</v>
      </c>
      <c r="T24" s="204">
        <v>3.0798796216681001</v>
      </c>
      <c r="U24" s="204">
        <v>2.5943250214961311</v>
      </c>
      <c r="V24" s="204">
        <v>1.8727429062768699</v>
      </c>
      <c r="W24" s="204">
        <v>2.2509028374892521</v>
      </c>
      <c r="X24" s="204">
        <v>1.015133276010318</v>
      </c>
      <c r="Y24" s="204">
        <v>1.0539122957867579</v>
      </c>
      <c r="DA24" s="71" t="s">
        <v>2127</v>
      </c>
    </row>
    <row r="25" spans="1:105" ht="12" customHeight="1" x14ac:dyDescent="0.25">
      <c r="A25" s="18" t="s">
        <v>74</v>
      </c>
      <c r="B25" s="204">
        <v>0.31049011177987962</v>
      </c>
      <c r="C25" s="204">
        <v>0.95537403267411869</v>
      </c>
      <c r="D25" s="204">
        <v>0.26276870163370591</v>
      </c>
      <c r="E25" s="204">
        <v>1.5286328460877039</v>
      </c>
      <c r="F25" s="204">
        <v>1.4092003439380909</v>
      </c>
      <c r="G25" s="204">
        <v>1.0031814273430779</v>
      </c>
      <c r="H25" s="204">
        <v>0.88374892519346515</v>
      </c>
      <c r="I25" s="204">
        <v>0.76431642304385194</v>
      </c>
      <c r="J25" s="204">
        <v>0.88374892519346515</v>
      </c>
      <c r="K25" s="204">
        <v>0.85984522785898532</v>
      </c>
      <c r="L25" s="204">
        <v>0.83594153052450548</v>
      </c>
      <c r="M25" s="204">
        <v>1.4092003439380909</v>
      </c>
      <c r="N25" s="204">
        <v>1.5525365434221841</v>
      </c>
      <c r="O25" s="204">
        <v>1.4569217540842649</v>
      </c>
      <c r="P25" s="204">
        <v>2.4840068787618228</v>
      </c>
      <c r="Q25" s="204">
        <v>2.4840068787618228</v>
      </c>
      <c r="R25" s="204">
        <v>3.224419604471195</v>
      </c>
      <c r="S25" s="204">
        <v>4.0147893379191739</v>
      </c>
      <c r="T25" s="204">
        <v>2.6061049011177988</v>
      </c>
      <c r="U25" s="204">
        <v>2.343164230438521</v>
      </c>
      <c r="V25" s="204">
        <v>2.021119593341274</v>
      </c>
      <c r="W25" s="204">
        <v>1.92278930837707</v>
      </c>
      <c r="X25" s="204">
        <v>1.1021284765003829</v>
      </c>
      <c r="Y25" s="204">
        <v>1.7309010272998859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1.1731192057997461E-2</v>
      </c>
      <c r="C29" s="204">
        <v>2.2362718667628189E-2</v>
      </c>
      <c r="D29" s="204">
        <v>4.6260756711637832E-2</v>
      </c>
      <c r="E29" s="204">
        <v>7.727890206215729E-2</v>
      </c>
      <c r="F29" s="204">
        <v>9.4931263037735122E-2</v>
      </c>
      <c r="G29" s="204">
        <v>0.1099952523937776</v>
      </c>
      <c r="H29" s="204">
        <v>0.14994855863245271</v>
      </c>
      <c r="I29" s="204">
        <v>3.3600187001406732E-2</v>
      </c>
      <c r="J29" s="204">
        <v>6.0933406567873709E-2</v>
      </c>
      <c r="K29" s="204">
        <v>0.1184776606615684</v>
      </c>
      <c r="L29" s="204">
        <v>0.20445463527553889</v>
      </c>
      <c r="M29" s="204">
        <v>0.32891667471304997</v>
      </c>
      <c r="N29" s="204">
        <v>0.41963223980322972</v>
      </c>
      <c r="O29" s="204">
        <v>0.55119128696190145</v>
      </c>
      <c r="P29" s="204">
        <v>0.66267297976195727</v>
      </c>
      <c r="Q29" s="204">
        <v>0.8269529249593609</v>
      </c>
      <c r="R29" s="204">
        <v>1.006306325292891</v>
      </c>
      <c r="S29" s="204">
        <v>1.112628064808096</v>
      </c>
      <c r="T29" s="204">
        <v>1.304593758987453</v>
      </c>
      <c r="U29" s="204">
        <v>1.4882847903421159</v>
      </c>
      <c r="V29" s="204">
        <v>1.83444073769782</v>
      </c>
      <c r="W29" s="204">
        <v>2.0089488891014011</v>
      </c>
      <c r="X29" s="204">
        <v>3.0526611201561291</v>
      </c>
      <c r="Y29" s="204">
        <v>3.866136678208671</v>
      </c>
      <c r="DA29" s="71" t="s">
        <v>2132</v>
      </c>
    </row>
    <row r="30" spans="1:105" ht="12" customHeight="1" x14ac:dyDescent="0.25">
      <c r="A30" s="14" t="s">
        <v>39</v>
      </c>
      <c r="B30" s="204">
        <v>126.03895098882199</v>
      </c>
      <c r="C30" s="204">
        <v>124.4147893379192</v>
      </c>
      <c r="D30" s="204">
        <v>123.6266552020636</v>
      </c>
      <c r="E30" s="204">
        <v>135.85554600171969</v>
      </c>
      <c r="F30" s="204">
        <v>125.4179707652623</v>
      </c>
      <c r="G30" s="204">
        <v>99.240498710232146</v>
      </c>
      <c r="H30" s="204">
        <v>108.4599312123818</v>
      </c>
      <c r="I30" s="204">
        <v>107.9583834909716</v>
      </c>
      <c r="J30" s="204">
        <v>107.3134995700774</v>
      </c>
      <c r="K30" s="204">
        <v>70.459501289767829</v>
      </c>
      <c r="L30" s="204">
        <v>60.929578675838343</v>
      </c>
      <c r="M30" s="204">
        <v>70.674462596732582</v>
      </c>
      <c r="N30" s="204">
        <v>67.115735167669811</v>
      </c>
      <c r="O30" s="204">
        <v>66.494668959587273</v>
      </c>
      <c r="P30" s="204">
        <v>65.276612209802238</v>
      </c>
      <c r="Q30" s="204">
        <v>75.5469475494411</v>
      </c>
      <c r="R30" s="204">
        <v>78.556405846947541</v>
      </c>
      <c r="S30" s="204">
        <v>79.517540842648316</v>
      </c>
      <c r="T30" s="204">
        <v>80.081857265692165</v>
      </c>
      <c r="U30" s="204">
        <v>83.531728288907999</v>
      </c>
      <c r="V30" s="204">
        <v>80.874720550300935</v>
      </c>
      <c r="W30" s="204">
        <v>78.562252794496985</v>
      </c>
      <c r="X30" s="204">
        <v>76.105245055889938</v>
      </c>
      <c r="Y30" s="204">
        <v>74.44006878761823</v>
      </c>
      <c r="DA30" s="71" t="s">
        <v>2133</v>
      </c>
    </row>
    <row r="31" spans="1:105" ht="12" customHeight="1" x14ac:dyDescent="0.25">
      <c r="A31" s="21" t="s">
        <v>40</v>
      </c>
      <c r="B31" s="207">
        <v>118.4006878761823</v>
      </c>
      <c r="C31" s="207">
        <v>132.7601031814273</v>
      </c>
      <c r="D31" s="207">
        <v>131.90025795356831</v>
      </c>
      <c r="E31" s="207">
        <v>133.877901977644</v>
      </c>
      <c r="F31" s="207">
        <v>137.0593293207223</v>
      </c>
      <c r="G31" s="207">
        <v>136.7153912295787</v>
      </c>
      <c r="H31" s="207">
        <v>137.83319002579529</v>
      </c>
      <c r="I31" s="207">
        <v>135.16766981943249</v>
      </c>
      <c r="J31" s="207">
        <v>148.06534823731729</v>
      </c>
      <c r="K31" s="207">
        <v>140.32674118658639</v>
      </c>
      <c r="L31" s="207">
        <v>136.97334479793639</v>
      </c>
      <c r="M31" s="207">
        <v>139.7248495270851</v>
      </c>
      <c r="N31" s="207">
        <v>139.29492691315559</v>
      </c>
      <c r="O31" s="207">
        <v>126.225279449699</v>
      </c>
      <c r="P31" s="207">
        <v>127.51504729148751</v>
      </c>
      <c r="Q31" s="207">
        <v>136.28546861564919</v>
      </c>
      <c r="R31" s="207">
        <v>136.62940670679279</v>
      </c>
      <c r="S31" s="207">
        <v>144.39845227858979</v>
      </c>
      <c r="T31" s="207">
        <v>151.98039552880479</v>
      </c>
      <c r="U31" s="207">
        <v>158.06070507308681</v>
      </c>
      <c r="V31" s="207">
        <v>158.02906276870161</v>
      </c>
      <c r="W31" s="207">
        <v>168.01220980223559</v>
      </c>
      <c r="X31" s="207">
        <v>162.48873602751499</v>
      </c>
      <c r="Y31" s="207">
        <v>158.65752364574371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1492.2811416835509</v>
      </c>
      <c r="C33" s="203">
        <f>FBT_emi!C5</f>
        <v>1528.032392075648</v>
      </c>
      <c r="D33" s="203">
        <f>FBT_emi!D5</f>
        <v>1457.6548243699781</v>
      </c>
      <c r="E33" s="203">
        <f>FBT_emi!E5</f>
        <v>1633.1625288622411</v>
      </c>
      <c r="F33" s="203">
        <f>FBT_emi!F5</f>
        <v>1392.1334935216339</v>
      </c>
      <c r="G33" s="203">
        <f>FBT_emi!G5</f>
        <v>1267.678387050506</v>
      </c>
      <c r="H33" s="203">
        <f>FBT_emi!H5</f>
        <v>1181.5145467690879</v>
      </c>
      <c r="I33" s="203">
        <f>FBT_emi!I5</f>
        <v>1090.7714015645829</v>
      </c>
      <c r="J33" s="203">
        <f>FBT_emi!J5</f>
        <v>883.12845708022712</v>
      </c>
      <c r="K33" s="203">
        <f>FBT_emi!K5</f>
        <v>858.03121680913273</v>
      </c>
      <c r="L33" s="203">
        <f>FBT_emi!L5</f>
        <v>909.25172795552362</v>
      </c>
      <c r="M33" s="203">
        <f>FBT_emi!M5</f>
        <v>876.07130219753117</v>
      </c>
      <c r="N33" s="203">
        <f>FBT_emi!N5</f>
        <v>891.20847364010103</v>
      </c>
      <c r="O33" s="203">
        <f>FBT_emi!O5</f>
        <v>874.99655621452462</v>
      </c>
      <c r="P33" s="203">
        <f>FBT_emi!P5</f>
        <v>905.00609066869993</v>
      </c>
      <c r="Q33" s="203">
        <f>FBT_emi!Q5</f>
        <v>929.73672743118618</v>
      </c>
      <c r="R33" s="203">
        <f>FBT_emi!R5</f>
        <v>915.21160892826413</v>
      </c>
      <c r="S33" s="203">
        <f>FBT_emi!S5</f>
        <v>942.3283908637901</v>
      </c>
      <c r="T33" s="203">
        <f>FBT_emi!T5</f>
        <v>891.88928737296112</v>
      </c>
      <c r="U33" s="203">
        <f>FBT_emi!U5</f>
        <v>803.68178707139464</v>
      </c>
      <c r="V33" s="203">
        <f>FBT_emi!V5</f>
        <v>860.21285303060097</v>
      </c>
      <c r="W33" s="203">
        <f>FBT_emi!W5</f>
        <v>856.14921154034369</v>
      </c>
      <c r="X33" s="203">
        <f>FBT_emi!X5</f>
        <v>809.73371320991737</v>
      </c>
      <c r="Y33" s="203">
        <f>FBT_emi!Y5</f>
        <v>751.00377678334439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138.28138362229538</v>
      </c>
      <c r="C35" s="284">
        <f t="shared" si="5"/>
        <v>134.01912511955223</v>
      </c>
      <c r="D35" s="284">
        <f t="shared" si="5"/>
        <v>132.9399380996056</v>
      </c>
      <c r="E35" s="284">
        <f t="shared" si="5"/>
        <v>154.8560957742701</v>
      </c>
      <c r="F35" s="284">
        <f t="shared" si="5"/>
        <v>136.40299377990115</v>
      </c>
      <c r="G35" s="284">
        <f t="shared" si="5"/>
        <v>130.40670151313952</v>
      </c>
      <c r="H35" s="284">
        <f t="shared" si="5"/>
        <v>130.61318318670965</v>
      </c>
      <c r="I35" s="284">
        <f t="shared" si="5"/>
        <v>126.54082680320022</v>
      </c>
      <c r="J35" s="284">
        <f t="shared" si="5"/>
        <v>112.50931521424648</v>
      </c>
      <c r="K35" s="284">
        <f t="shared" si="5"/>
        <v>100.78275356725938</v>
      </c>
      <c r="L35" s="284">
        <f t="shared" si="5"/>
        <v>107.3146968564411</v>
      </c>
      <c r="M35" s="284">
        <f t="shared" si="5"/>
        <v>107.2496945612104</v>
      </c>
      <c r="N35" s="284">
        <f t="shared" si="5"/>
        <v>107.048493288529</v>
      </c>
      <c r="O35" s="284">
        <f t="shared" si="5"/>
        <v>107.55731029275111</v>
      </c>
      <c r="P35" s="284">
        <f t="shared" si="5"/>
        <v>107.5405029472339</v>
      </c>
      <c r="Q35" s="284">
        <f t="shared" si="5"/>
        <v>110.93147656302747</v>
      </c>
      <c r="R35" s="284">
        <f t="shared" si="5"/>
        <v>106.88660932581091</v>
      </c>
      <c r="S35" s="284">
        <f t="shared" si="5"/>
        <v>107.5713367703074</v>
      </c>
      <c r="T35" s="284">
        <f t="shared" si="5"/>
        <v>104.22243232602398</v>
      </c>
      <c r="U35" s="284">
        <f t="shared" si="5"/>
        <v>97.383052528767436</v>
      </c>
      <c r="V35" s="284">
        <f t="shared" si="5"/>
        <v>104.23889744506538</v>
      </c>
      <c r="W35" s="284">
        <f t="shared" si="5"/>
        <v>110.20287425017341</v>
      </c>
      <c r="X35" s="284">
        <f t="shared" si="5"/>
        <v>107.52258510971728</v>
      </c>
      <c r="Y35" s="284">
        <f t="shared" si="5"/>
        <v>90.66701354544557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108.94925259389792</v>
      </c>
      <c r="C36" s="344">
        <f t="shared" si="6"/>
        <v>109.1953116035713</v>
      </c>
      <c r="D36" s="344">
        <f t="shared" si="6"/>
        <v>111.52671379556688</v>
      </c>
      <c r="E36" s="344">
        <f t="shared" si="6"/>
        <v>112.03777381256039</v>
      </c>
      <c r="F36" s="344">
        <f t="shared" si="6"/>
        <v>110.07090512905101</v>
      </c>
      <c r="G36" s="344">
        <f t="shared" si="6"/>
        <v>105.75903992192643</v>
      </c>
      <c r="H36" s="344">
        <f t="shared" si="6"/>
        <v>101.66642059462862</v>
      </c>
      <c r="I36" s="344">
        <f t="shared" si="6"/>
        <v>101.40446830003896</v>
      </c>
      <c r="J36" s="344">
        <f t="shared" si="6"/>
        <v>100.46047410561016</v>
      </c>
      <c r="K36" s="344">
        <f t="shared" si="6"/>
        <v>96.667568135169191</v>
      </c>
      <c r="L36" s="344">
        <f t="shared" si="6"/>
        <v>99.194771286176646</v>
      </c>
      <c r="M36" s="344">
        <f t="shared" si="6"/>
        <v>99.21246267542007</v>
      </c>
      <c r="N36" s="344">
        <f t="shared" si="6"/>
        <v>99.996127920555352</v>
      </c>
      <c r="O36" s="344">
        <f t="shared" si="6"/>
        <v>98.644404463652791</v>
      </c>
      <c r="P36" s="344">
        <f t="shared" si="6"/>
        <v>97.287241633792547</v>
      </c>
      <c r="Q36" s="344">
        <f t="shared" si="6"/>
        <v>95.644111514181105</v>
      </c>
      <c r="R36" s="344">
        <f t="shared" si="6"/>
        <v>97.349277509353215</v>
      </c>
      <c r="S36" s="344">
        <f t="shared" si="6"/>
        <v>97.689943262779849</v>
      </c>
      <c r="T36" s="344">
        <f t="shared" si="6"/>
        <v>98.166485076638224</v>
      </c>
      <c r="U36" s="344">
        <f t="shared" si="6"/>
        <v>95.967479901010378</v>
      </c>
      <c r="V36" s="344">
        <f t="shared" si="6"/>
        <v>96.628114700679475</v>
      </c>
      <c r="W36" s="344">
        <f t="shared" si="6"/>
        <v>100.82155772557384</v>
      </c>
      <c r="X36" s="344">
        <f t="shared" si="6"/>
        <v>99.996916203670253</v>
      </c>
      <c r="Y36" s="344">
        <f t="shared" si="6"/>
        <v>91.00165229617707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51.092895260446625</v>
      </c>
      <c r="C37" s="344">
        <f>IF(FBT_ued!C$5=0,"",FBT_ued!C$5/C$5*1000)</f>
        <v>51.11886009880309</v>
      </c>
      <c r="D37" s="344">
        <f>IF(FBT_ued!D$5=0,"",FBT_ued!D$5/D$5*1000)</f>
        <v>52.363191138700749</v>
      </c>
      <c r="E37" s="344">
        <f>IF(FBT_ued!E$5=0,"",FBT_ued!E$5/E$5*1000)</f>
        <v>52.434328871371235</v>
      </c>
      <c r="F37" s="344">
        <f>IF(FBT_ued!F$5=0,"",FBT_ued!F$5/F$5*1000)</f>
        <v>52.145207054751616</v>
      </c>
      <c r="G37" s="344">
        <f>IF(FBT_ued!G$5=0,"",FBT_ued!G$5/G$5*1000)</f>
        <v>50.314665088739325</v>
      </c>
      <c r="H37" s="344">
        <f>IF(FBT_ued!H$5=0,"",FBT_ued!H$5/H$5*1000)</f>
        <v>48.687434198043043</v>
      </c>
      <c r="I37" s="344">
        <f>IF(FBT_ued!I$5=0,"",FBT_ued!I$5/I$5*1000)</f>
        <v>48.814908368882271</v>
      </c>
      <c r="J37" s="344">
        <f>IF(FBT_ued!J$5=0,"",FBT_ued!J$5/J$5*1000)</f>
        <v>48.71583268065217</v>
      </c>
      <c r="K37" s="344">
        <f>IF(FBT_ued!K$5=0,"",FBT_ued!K$5/K$5*1000)</f>
        <v>46.911846288611095</v>
      </c>
      <c r="L37" s="344">
        <f>IF(FBT_ued!L$5=0,"",FBT_ued!L$5/L$5*1000)</f>
        <v>48.024456933447809</v>
      </c>
      <c r="M37" s="344">
        <f>IF(FBT_ued!M$5=0,"",FBT_ued!M$5/M$5*1000)</f>
        <v>48.233528003463555</v>
      </c>
      <c r="N37" s="344">
        <f>IF(FBT_ued!N$5=0,"",FBT_ued!N$5/N$5*1000)</f>
        <v>48.489108757270763</v>
      </c>
      <c r="O37" s="344">
        <f>IF(FBT_ued!O$5=0,"",FBT_ued!O$5/O$5*1000)</f>
        <v>47.776977111682108</v>
      </c>
      <c r="P37" s="344">
        <f>IF(FBT_ued!P$5=0,"",FBT_ued!P$5/P$5*1000)</f>
        <v>47.065669321193624</v>
      </c>
      <c r="Q37" s="344">
        <f>IF(FBT_ued!Q$5=0,"",FBT_ued!Q$5/Q$5*1000)</f>
        <v>46.149512271384225</v>
      </c>
      <c r="R37" s="344">
        <f>IF(FBT_ued!R$5=0,"",FBT_ued!R$5/R$5*1000)</f>
        <v>47.062995819264522</v>
      </c>
      <c r="S37" s="344">
        <f>IF(FBT_ued!S$5=0,"",FBT_ued!S$5/S$5*1000)</f>
        <v>47.396526575010007</v>
      </c>
      <c r="T37" s="344">
        <f>IF(FBT_ued!T$5=0,"",FBT_ued!T$5/T$5*1000)</f>
        <v>47.787860081687349</v>
      </c>
      <c r="U37" s="344">
        <f>IF(FBT_ued!U$5=0,"",FBT_ued!U$5/U$5*1000)</f>
        <v>47.001667309835483</v>
      </c>
      <c r="V37" s="344">
        <f>IF(FBT_ued!V$5=0,"",FBT_ued!V$5/V$5*1000)</f>
        <v>47.255768690134346</v>
      </c>
      <c r="W37" s="344">
        <f>IF(FBT_ued!W$5=0,"",FBT_ued!W$5/W$5*1000)</f>
        <v>49.427855133230658</v>
      </c>
      <c r="X37" s="344">
        <f>IF(FBT_ued!X$5=0,"",FBT_ued!X$5/X$5*1000)</f>
        <v>49.100457758066732</v>
      </c>
      <c r="Y37" s="344">
        <f>IF(FBT_ued!Y$5=0,"",FBT_ued!Y$5/Y$5*1000)</f>
        <v>44.743835061574948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1.9221538342968265</v>
      </c>
      <c r="C38" s="345">
        <f t="shared" si="7"/>
        <v>1.907733314164658</v>
      </c>
      <c r="D38" s="345">
        <f t="shared" si="7"/>
        <v>1.873500175310914</v>
      </c>
      <c r="E38" s="345">
        <f t="shared" si="7"/>
        <v>1.9044351987194017</v>
      </c>
      <c r="F38" s="345">
        <f t="shared" si="7"/>
        <v>1.7680317908277559</v>
      </c>
      <c r="G38" s="345">
        <f t="shared" si="7"/>
        <v>1.7696856801311684</v>
      </c>
      <c r="H38" s="345">
        <f t="shared" si="7"/>
        <v>1.6721196389014086</v>
      </c>
      <c r="I38" s="345">
        <f t="shared" si="7"/>
        <v>1.6181351870577854</v>
      </c>
      <c r="J38" s="345">
        <f t="shared" si="7"/>
        <v>1.4725810385505944</v>
      </c>
      <c r="K38" s="345">
        <f t="shared" si="7"/>
        <v>1.566987638550863</v>
      </c>
      <c r="L38" s="345">
        <f t="shared" si="7"/>
        <v>1.6378821481661021</v>
      </c>
      <c r="M38" s="345">
        <f t="shared" si="7"/>
        <v>1.5692123068848904</v>
      </c>
      <c r="N38" s="345">
        <f t="shared" si="7"/>
        <v>1.6095593210261028</v>
      </c>
      <c r="O38" s="345">
        <f t="shared" si="7"/>
        <v>1.624687553842016</v>
      </c>
      <c r="P38" s="345">
        <f t="shared" si="7"/>
        <v>1.6394915580250697</v>
      </c>
      <c r="Q38" s="345">
        <f t="shared" si="7"/>
        <v>1.5903535150986898</v>
      </c>
      <c r="R38" s="345">
        <f t="shared" si="7"/>
        <v>1.5747526257021618</v>
      </c>
      <c r="S38" s="345">
        <f t="shared" si="7"/>
        <v>1.5773583813462211</v>
      </c>
      <c r="T38" s="345">
        <f t="shared" si="7"/>
        <v>1.5284428239117058</v>
      </c>
      <c r="U38" s="345">
        <f t="shared" si="7"/>
        <v>1.4375350051205134</v>
      </c>
      <c r="V38" s="345">
        <f t="shared" si="7"/>
        <v>1.4859284287193868</v>
      </c>
      <c r="W38" s="345">
        <f t="shared" si="7"/>
        <v>1.4635633574973612</v>
      </c>
      <c r="X38" s="345">
        <f t="shared" si="7"/>
        <v>1.4609623231099811</v>
      </c>
      <c r="Y38" s="345">
        <f t="shared" si="7"/>
        <v>1.4367657457711211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CZ: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776.35885071054486</v>
      </c>
      <c r="C5" s="223">
        <v>800.96750459313012</v>
      </c>
      <c r="D5" s="223">
        <v>778.03826419609231</v>
      </c>
      <c r="E5" s="223">
        <v>857.55741647729872</v>
      </c>
      <c r="F5" s="223">
        <v>787.3916638511721</v>
      </c>
      <c r="G5" s="223">
        <v>716.32968570811181</v>
      </c>
      <c r="H5" s="223">
        <v>706.59689610807345</v>
      </c>
      <c r="I5" s="223">
        <v>674.09163973988177</v>
      </c>
      <c r="J5" s="223">
        <v>599.71467373330916</v>
      </c>
      <c r="K5" s="223">
        <v>547.56731686960404</v>
      </c>
      <c r="L5" s="223">
        <v>555.13867647534425</v>
      </c>
      <c r="M5" s="223">
        <v>558.28730016568443</v>
      </c>
      <c r="N5" s="223">
        <v>553.69719027935594</v>
      </c>
      <c r="O5" s="223">
        <v>538.56297116658357</v>
      </c>
      <c r="P5" s="223">
        <v>552.00411751974468</v>
      </c>
      <c r="Q5" s="223">
        <v>584.61009995849327</v>
      </c>
      <c r="R5" s="223">
        <v>581.17801741729636</v>
      </c>
      <c r="S5" s="223">
        <v>597.40918868389645</v>
      </c>
      <c r="T5" s="223">
        <v>583.52806753370805</v>
      </c>
      <c r="U5" s="223">
        <v>559.06936819532916</v>
      </c>
      <c r="V5" s="223">
        <v>578.90597986065563</v>
      </c>
      <c r="W5" s="223">
        <v>584.97584484782851</v>
      </c>
      <c r="X5" s="223">
        <v>554.24681417260683</v>
      </c>
      <c r="Y5" s="223">
        <v>522.70439979084836</v>
      </c>
      <c r="DA5" s="89" t="s">
        <v>2118</v>
      </c>
    </row>
    <row r="6" spans="1:105" ht="12" customHeight="1" x14ac:dyDescent="0.25">
      <c r="A6" s="55" t="s">
        <v>91</v>
      </c>
      <c r="B6" s="259">
        <v>6.3361128987022957</v>
      </c>
      <c r="C6" s="259">
        <v>7.043557376680698</v>
      </c>
      <c r="D6" s="259">
        <v>6.9795273252951979</v>
      </c>
      <c r="E6" s="259">
        <v>7.1458965385776523</v>
      </c>
      <c r="F6" s="259">
        <v>7.2349752851987272</v>
      </c>
      <c r="G6" s="259">
        <v>7.1461443105264584</v>
      </c>
      <c r="H6" s="259">
        <v>7.1759896867151296</v>
      </c>
      <c r="I6" s="259">
        <v>7.0078609692548053</v>
      </c>
      <c r="J6" s="259">
        <v>7.3730436045573526</v>
      </c>
      <c r="K6" s="259">
        <v>6.9842686658379902</v>
      </c>
      <c r="L6" s="259">
        <v>6.8871120620272306</v>
      </c>
      <c r="M6" s="259">
        <v>6.9937782104955</v>
      </c>
      <c r="N6" s="259">
        <v>6.9676226085465496</v>
      </c>
      <c r="O6" s="259">
        <v>6.4006102344749358</v>
      </c>
      <c r="P6" s="259">
        <v>6.4860371249337581</v>
      </c>
      <c r="Q6" s="259">
        <v>6.8978785027170204</v>
      </c>
      <c r="R6" s="259">
        <v>6.9066495189607853</v>
      </c>
      <c r="S6" s="259">
        <v>7.2727629073944007</v>
      </c>
      <c r="T6" s="259">
        <v>7.5331789918834096</v>
      </c>
      <c r="U6" s="259">
        <v>7.6793796549532223</v>
      </c>
      <c r="V6" s="259">
        <v>7.7548519394844142</v>
      </c>
      <c r="W6" s="259">
        <v>8.1548996890689658</v>
      </c>
      <c r="X6" s="259">
        <v>7.8498892871954338</v>
      </c>
      <c r="Y6" s="259">
        <v>7.5929112851637086</v>
      </c>
      <c r="DA6" s="67" t="s">
        <v>2137</v>
      </c>
    </row>
    <row r="7" spans="1:105" ht="12" customHeight="1" x14ac:dyDescent="0.25">
      <c r="A7" s="173" t="s">
        <v>92</v>
      </c>
      <c r="B7" s="224">
        <v>7.3921317151526784</v>
      </c>
      <c r="C7" s="224">
        <v>8.2174836061274821</v>
      </c>
      <c r="D7" s="224">
        <v>8.1427818795110642</v>
      </c>
      <c r="E7" s="224">
        <v>8.3368792950072628</v>
      </c>
      <c r="F7" s="224">
        <v>8.4408044993985154</v>
      </c>
      <c r="G7" s="224">
        <v>8.3371683622808703</v>
      </c>
      <c r="H7" s="224">
        <v>8.3719879678343201</v>
      </c>
      <c r="I7" s="224">
        <v>8.1758377974639416</v>
      </c>
      <c r="J7" s="224">
        <v>8.6018842053169102</v>
      </c>
      <c r="K7" s="224">
        <v>8.1483134434776527</v>
      </c>
      <c r="L7" s="224">
        <v>8.0349640723651046</v>
      </c>
      <c r="M7" s="224">
        <v>8.1594079122447507</v>
      </c>
      <c r="N7" s="224">
        <v>8.128893043304311</v>
      </c>
      <c r="O7" s="224">
        <v>7.4673786068874266</v>
      </c>
      <c r="P7" s="224">
        <v>7.5670433124227188</v>
      </c>
      <c r="Q7" s="224">
        <v>8.0475249198365209</v>
      </c>
      <c r="R7" s="224">
        <v>8.057757772120917</v>
      </c>
      <c r="S7" s="224">
        <v>8.4848900586268048</v>
      </c>
      <c r="T7" s="224">
        <v>8.7887088238639812</v>
      </c>
      <c r="U7" s="224">
        <v>8.9592762641120931</v>
      </c>
      <c r="V7" s="224">
        <v>9.0473272627318178</v>
      </c>
      <c r="W7" s="224">
        <v>9.514049637247135</v>
      </c>
      <c r="X7" s="224">
        <v>9.1582041683946738</v>
      </c>
      <c r="Y7" s="224">
        <v>8.8583964993576636</v>
      </c>
      <c r="DA7" s="177" t="s">
        <v>2138</v>
      </c>
    </row>
    <row r="8" spans="1:105" ht="12" customHeight="1" x14ac:dyDescent="0.25">
      <c r="A8" s="173" t="s">
        <v>93</v>
      </c>
      <c r="B8" s="224">
        <v>16.896301063206121</v>
      </c>
      <c r="C8" s="224">
        <v>18.78281967114853</v>
      </c>
      <c r="D8" s="224">
        <v>18.612072867453861</v>
      </c>
      <c r="E8" s="224">
        <v>19.055724102873739</v>
      </c>
      <c r="F8" s="224">
        <v>19.2932674271966</v>
      </c>
      <c r="G8" s="224">
        <v>19.056384828070559</v>
      </c>
      <c r="H8" s="224">
        <v>19.135972497907019</v>
      </c>
      <c r="I8" s="224">
        <v>18.687629251346149</v>
      </c>
      <c r="J8" s="224">
        <v>19.661449612152939</v>
      </c>
      <c r="K8" s="224">
        <v>18.624716442234639</v>
      </c>
      <c r="L8" s="224">
        <v>18.365632165405948</v>
      </c>
      <c r="M8" s="224">
        <v>18.650075227988012</v>
      </c>
      <c r="N8" s="224">
        <v>18.580326956124129</v>
      </c>
      <c r="O8" s="224">
        <v>17.068293958599831</v>
      </c>
      <c r="P8" s="224">
        <v>17.296098999823361</v>
      </c>
      <c r="Q8" s="224">
        <v>18.39434267391206</v>
      </c>
      <c r="R8" s="224">
        <v>18.417732050562101</v>
      </c>
      <c r="S8" s="224">
        <v>19.394034419718409</v>
      </c>
      <c r="T8" s="224">
        <v>20.0884773116891</v>
      </c>
      <c r="U8" s="224">
        <v>20.47834574654193</v>
      </c>
      <c r="V8" s="224">
        <v>20.679605171958439</v>
      </c>
      <c r="W8" s="224">
        <v>21.746399170850591</v>
      </c>
      <c r="X8" s="224">
        <v>20.933038099187829</v>
      </c>
      <c r="Y8" s="224">
        <v>20.247763427103219</v>
      </c>
      <c r="DA8" s="177" t="s">
        <v>2139</v>
      </c>
    </row>
    <row r="9" spans="1:105" ht="12" customHeight="1" x14ac:dyDescent="0.25">
      <c r="A9" s="173" t="s">
        <v>94</v>
      </c>
      <c r="B9" s="224">
        <v>12.67222579740459</v>
      </c>
      <c r="C9" s="224">
        <v>14.0871147533614</v>
      </c>
      <c r="D9" s="224">
        <v>13.959054650590399</v>
      </c>
      <c r="E9" s="224">
        <v>14.291793077155299</v>
      </c>
      <c r="F9" s="224">
        <v>14.469950570397449</v>
      </c>
      <c r="G9" s="224">
        <v>14.29228862105292</v>
      </c>
      <c r="H9" s="224">
        <v>14.351979373430259</v>
      </c>
      <c r="I9" s="224">
        <v>14.015721938509611</v>
      </c>
      <c r="J9" s="224">
        <v>14.746087209114711</v>
      </c>
      <c r="K9" s="224">
        <v>13.96853733167598</v>
      </c>
      <c r="L9" s="224">
        <v>13.774224124054459</v>
      </c>
      <c r="M9" s="224">
        <v>13.987556420991</v>
      </c>
      <c r="N9" s="224">
        <v>13.935245217093099</v>
      </c>
      <c r="O9" s="224">
        <v>12.80122046894987</v>
      </c>
      <c r="P9" s="224">
        <v>12.97207424986752</v>
      </c>
      <c r="Q9" s="224">
        <v>13.795757005434041</v>
      </c>
      <c r="R9" s="224">
        <v>13.813299037921571</v>
      </c>
      <c r="S9" s="224">
        <v>14.5455258147888</v>
      </c>
      <c r="T9" s="224">
        <v>15.066357983766819</v>
      </c>
      <c r="U9" s="224">
        <v>15.358759309906439</v>
      </c>
      <c r="V9" s="224">
        <v>15.50970387896883</v>
      </c>
      <c r="W9" s="224">
        <v>16.309799378137932</v>
      </c>
      <c r="X9" s="224">
        <v>15.699778574390869</v>
      </c>
      <c r="Y9" s="224">
        <v>15.185822570327421</v>
      </c>
      <c r="DA9" s="177" t="s">
        <v>2140</v>
      </c>
    </row>
    <row r="10" spans="1:105" ht="12" customHeight="1" x14ac:dyDescent="0.25">
      <c r="A10" s="56" t="s">
        <v>95</v>
      </c>
      <c r="B10" s="260">
        <v>16.02386248453891</v>
      </c>
      <c r="C10" s="260">
        <v>16.167587242361339</v>
      </c>
      <c r="D10" s="260">
        <v>15.6713110732367</v>
      </c>
      <c r="E10" s="260">
        <v>17.51740555626764</v>
      </c>
      <c r="F10" s="260">
        <v>15.961047043207451</v>
      </c>
      <c r="G10" s="260">
        <v>14.431322150229409</v>
      </c>
      <c r="H10" s="260">
        <v>14.2206661884511</v>
      </c>
      <c r="I10" s="260">
        <v>13.49387973121296</v>
      </c>
      <c r="J10" s="260">
        <v>11.621438731571891</v>
      </c>
      <c r="K10" s="260">
        <v>10.76041880236466</v>
      </c>
      <c r="L10" s="260">
        <v>11.028749823633399</v>
      </c>
      <c r="M10" s="260">
        <v>11.121245703107791</v>
      </c>
      <c r="N10" s="260">
        <v>11.06357648810998</v>
      </c>
      <c r="O10" s="260">
        <v>10.9100235772773</v>
      </c>
      <c r="P10" s="260">
        <v>11.253533565692321</v>
      </c>
      <c r="Q10" s="260">
        <v>11.876028951333691</v>
      </c>
      <c r="R10" s="260">
        <v>11.894653341545981</v>
      </c>
      <c r="S10" s="260">
        <v>12.27791812453408</v>
      </c>
      <c r="T10" s="260">
        <v>12.020073048741491</v>
      </c>
      <c r="U10" s="260">
        <v>11.60276025793698</v>
      </c>
      <c r="V10" s="260">
        <v>12.190912647127931</v>
      </c>
      <c r="W10" s="260">
        <v>12.413637758949561</v>
      </c>
      <c r="X10" s="260">
        <v>12.37759617502623</v>
      </c>
      <c r="Y10" s="260">
        <v>12.231412811057901</v>
      </c>
      <c r="DA10" s="68" t="s">
        <v>2141</v>
      </c>
    </row>
    <row r="11" spans="1:105" ht="12" customHeight="1" x14ac:dyDescent="0.25">
      <c r="A11" s="37" t="s">
        <v>159</v>
      </c>
      <c r="B11" s="226">
        <v>1.2479413219286981</v>
      </c>
      <c r="C11" s="226">
        <v>0.99096844111555704</v>
      </c>
      <c r="D11" s="226">
        <v>0.73028262684055922</v>
      </c>
      <c r="E11" s="226">
        <v>0.20847023219740399</v>
      </c>
      <c r="F11" s="226">
        <v>0.18727577577012669</v>
      </c>
      <c r="G11" s="226">
        <v>0.1749649137292538</v>
      </c>
      <c r="H11" s="226">
        <v>0.10359719971672179</v>
      </c>
      <c r="I11" s="226">
        <v>6.6670259982316515E-2</v>
      </c>
      <c r="J11" s="226">
        <v>6.5280899997421898E-2</v>
      </c>
      <c r="K11" s="226">
        <v>5.9937409571774083E-2</v>
      </c>
      <c r="L11" s="226">
        <v>2.9715310245989689E-2</v>
      </c>
      <c r="M11" s="226">
        <v>2.9111207548598309E-2</v>
      </c>
      <c r="N11" s="226">
        <v>5.8682233771112667E-2</v>
      </c>
      <c r="O11" s="226">
        <v>2.9639703183302099E-2</v>
      </c>
      <c r="P11" s="226">
        <v>0</v>
      </c>
      <c r="Q11" s="226">
        <v>3.0692713686400062E-2</v>
      </c>
      <c r="R11" s="226">
        <v>6.0511142914489731E-2</v>
      </c>
      <c r="S11" s="226">
        <v>2.919784961385271E-2</v>
      </c>
      <c r="T11" s="226">
        <v>2.828719015881969E-2</v>
      </c>
      <c r="U11" s="226">
        <v>2.689170158503958E-2</v>
      </c>
      <c r="V11" s="226">
        <v>2.6813891433094102E-2</v>
      </c>
      <c r="W11" s="226">
        <v>2.5852641835551339E-2</v>
      </c>
      <c r="X11" s="226">
        <v>2.4441800303239291E-2</v>
      </c>
      <c r="Y11" s="226">
        <v>4.7026819856375079E-2</v>
      </c>
      <c r="DA11" s="69" t="s">
        <v>2142</v>
      </c>
    </row>
    <row r="12" spans="1:105" ht="12" customHeight="1" x14ac:dyDescent="0.25">
      <c r="A12" s="37" t="s">
        <v>35</v>
      </c>
      <c r="B12" s="226">
        <v>13.73643576490567</v>
      </c>
      <c r="C12" s="226">
        <v>13.719914401424161</v>
      </c>
      <c r="D12" s="226">
        <v>13.426430325875801</v>
      </c>
      <c r="E12" s="226">
        <v>15.9435133017664</v>
      </c>
      <c r="F12" s="226">
        <v>14.18828152113913</v>
      </c>
      <c r="G12" s="226">
        <v>12.464066379884731</v>
      </c>
      <c r="H12" s="226">
        <v>12.25027295036258</v>
      </c>
      <c r="I12" s="226">
        <v>11.669717480429499</v>
      </c>
      <c r="J12" s="226">
        <v>8.6453532299574114</v>
      </c>
      <c r="K12" s="226">
        <v>7.9094000912693634</v>
      </c>
      <c r="L12" s="226">
        <v>8.4096767443023026</v>
      </c>
      <c r="M12" s="226">
        <v>8.3018861935014598</v>
      </c>
      <c r="N12" s="226">
        <v>8.0835268748394213</v>
      </c>
      <c r="O12" s="226">
        <v>8.3552172030802456</v>
      </c>
      <c r="P12" s="226">
        <v>8.6527014737234769</v>
      </c>
      <c r="Q12" s="226">
        <v>8.8315688482774508</v>
      </c>
      <c r="R12" s="226">
        <v>8.627992988911279</v>
      </c>
      <c r="S12" s="226">
        <v>8.7578070469431406</v>
      </c>
      <c r="T12" s="226">
        <v>7.8466714876814612</v>
      </c>
      <c r="U12" s="226">
        <v>6.7481438271322176</v>
      </c>
      <c r="V12" s="226">
        <v>7.2398237339330542</v>
      </c>
      <c r="W12" s="226">
        <v>6.8630523781970476</v>
      </c>
      <c r="X12" s="226">
        <v>5.9243446050911386</v>
      </c>
      <c r="Y12" s="226">
        <v>4.8879595551058932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1.173119205799074E-2</v>
      </c>
      <c r="C14" s="226">
        <v>2.2362718667613048E-2</v>
      </c>
      <c r="D14" s="226">
        <v>4.6260756711610798E-2</v>
      </c>
      <c r="E14" s="226">
        <v>7.7278902062121166E-2</v>
      </c>
      <c r="F14" s="226">
        <v>9.4931263037683386E-2</v>
      </c>
      <c r="G14" s="226">
        <v>0.1099952523937069</v>
      </c>
      <c r="H14" s="226">
        <v>0.149948558632372</v>
      </c>
      <c r="I14" s="226">
        <v>3.360018700139196E-2</v>
      </c>
      <c r="J14" s="226">
        <v>6.0933406567877262E-2</v>
      </c>
      <c r="K14" s="226">
        <v>0.1184776606615693</v>
      </c>
      <c r="L14" s="226">
        <v>0.2044546352755072</v>
      </c>
      <c r="M14" s="226">
        <v>0.32891667471301622</v>
      </c>
      <c r="N14" s="226">
        <v>0.4196322398032023</v>
      </c>
      <c r="O14" s="226">
        <v>0.55119128696166764</v>
      </c>
      <c r="P14" s="226">
        <v>0.66267297976179751</v>
      </c>
      <c r="Q14" s="226">
        <v>0.826952924959243</v>
      </c>
      <c r="R14" s="226">
        <v>1.006306325292611</v>
      </c>
      <c r="S14" s="226">
        <v>1.112628064807877</v>
      </c>
      <c r="T14" s="226">
        <v>1.304593758987602</v>
      </c>
      <c r="U14" s="226">
        <v>1.488284790342947</v>
      </c>
      <c r="V14" s="226">
        <v>1.834440737698201</v>
      </c>
      <c r="W14" s="226">
        <v>2.008948889102351</v>
      </c>
      <c r="X14" s="226">
        <v>3.0526611201575511</v>
      </c>
      <c r="Y14" s="226">
        <v>3.8661366782117832</v>
      </c>
      <c r="DA14" s="69" t="s">
        <v>2145</v>
      </c>
    </row>
    <row r="15" spans="1:105" ht="12" customHeight="1" x14ac:dyDescent="0.25">
      <c r="A15" s="37" t="s">
        <v>40</v>
      </c>
      <c r="B15" s="226">
        <v>1.0277542056465521</v>
      </c>
      <c r="C15" s="226">
        <v>1.4343416811540151</v>
      </c>
      <c r="D15" s="226">
        <v>1.4683373638087389</v>
      </c>
      <c r="E15" s="226">
        <v>1.288143120241714</v>
      </c>
      <c r="F15" s="226">
        <v>1.4905584832605141</v>
      </c>
      <c r="G15" s="226">
        <v>1.682295604221717</v>
      </c>
      <c r="H15" s="226">
        <v>1.716847479739422</v>
      </c>
      <c r="I15" s="226">
        <v>1.723891803799753</v>
      </c>
      <c r="J15" s="226">
        <v>2.8498711950491851</v>
      </c>
      <c r="K15" s="226">
        <v>2.672603640861956</v>
      </c>
      <c r="L15" s="226">
        <v>2.3849031338095958</v>
      </c>
      <c r="M15" s="226">
        <v>2.461331627344713</v>
      </c>
      <c r="N15" s="226">
        <v>2.5017351396962479</v>
      </c>
      <c r="O15" s="226">
        <v>1.9739753840520851</v>
      </c>
      <c r="P15" s="226">
        <v>1.938159112207049</v>
      </c>
      <c r="Q15" s="226">
        <v>2.186814464410594</v>
      </c>
      <c r="R15" s="226">
        <v>2.1998428844276021</v>
      </c>
      <c r="S15" s="226">
        <v>2.3782851631692061</v>
      </c>
      <c r="T15" s="226">
        <v>2.8405206119136102</v>
      </c>
      <c r="U15" s="226">
        <v>3.3394399388767728</v>
      </c>
      <c r="V15" s="226">
        <v>3.0898342840635831</v>
      </c>
      <c r="W15" s="226">
        <v>3.515783849814611</v>
      </c>
      <c r="X15" s="226">
        <v>3.3761486494743052</v>
      </c>
      <c r="Y15" s="226">
        <v>3.4302897578838452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50.142829476313473</v>
      </c>
      <c r="C16" s="261">
        <f t="shared" si="0"/>
        <v>51.110934528679444</v>
      </c>
      <c r="D16" s="261">
        <f t="shared" si="0"/>
        <v>49.39811541217329</v>
      </c>
      <c r="E16" s="261">
        <f t="shared" si="0"/>
        <v>55.230945458614229</v>
      </c>
      <c r="F16" s="261">
        <f t="shared" si="0"/>
        <v>49.723252545109681</v>
      </c>
      <c r="G16" s="261">
        <f t="shared" si="0"/>
        <v>44.772798666511989</v>
      </c>
      <c r="H16" s="261">
        <f t="shared" si="0"/>
        <v>43.813503613506313</v>
      </c>
      <c r="I16" s="261">
        <f t="shared" si="0"/>
        <v>41.552476062465402</v>
      </c>
      <c r="J16" s="261">
        <f t="shared" si="0"/>
        <v>35.838531899530125</v>
      </c>
      <c r="K16" s="261">
        <f t="shared" si="0"/>
        <v>33.006008839281947</v>
      </c>
      <c r="L16" s="261">
        <f t="shared" si="0"/>
        <v>33.696439303355213</v>
      </c>
      <c r="M16" s="261">
        <f t="shared" si="0"/>
        <v>33.715188680633645</v>
      </c>
      <c r="N16" s="261">
        <f t="shared" si="0"/>
        <v>33.460058074294736</v>
      </c>
      <c r="O16" s="261">
        <f t="shared" si="0"/>
        <v>32.744775645126971</v>
      </c>
      <c r="P16" s="261">
        <f t="shared" si="0"/>
        <v>33.64828800244932</v>
      </c>
      <c r="Q16" s="261">
        <f t="shared" si="0"/>
        <v>35.377958478296605</v>
      </c>
      <c r="R16" s="261">
        <f t="shared" si="0"/>
        <v>35.147426357506497</v>
      </c>
      <c r="S16" s="261">
        <f t="shared" si="0"/>
        <v>36.122204015005046</v>
      </c>
      <c r="T16" s="261">
        <f t="shared" si="0"/>
        <v>35.022684763348835</v>
      </c>
      <c r="U16" s="261">
        <f t="shared" si="0"/>
        <v>33.379188728954503</v>
      </c>
      <c r="V16" s="261">
        <f t="shared" si="0"/>
        <v>34.650154708994592</v>
      </c>
      <c r="W16" s="261">
        <f t="shared" si="0"/>
        <v>35.019961380915518</v>
      </c>
      <c r="X16" s="261">
        <f t="shared" si="0"/>
        <v>33.150143299657898</v>
      </c>
      <c r="Y16" s="261">
        <f t="shared" si="0"/>
        <v>31.251235042446368</v>
      </c>
      <c r="DA16" s="70"/>
    </row>
    <row r="17" spans="1:105" ht="12" customHeight="1" x14ac:dyDescent="0.25">
      <c r="A17" s="60" t="s">
        <v>2148</v>
      </c>
      <c r="B17" s="329">
        <v>47.279695031366863</v>
      </c>
      <c r="C17" s="329">
        <v>47.465678075866947</v>
      </c>
      <c r="D17" s="329">
        <v>45.622367207354202</v>
      </c>
      <c r="E17" s="329">
        <v>51.884050706962313</v>
      </c>
      <c r="F17" s="329">
        <v>45.611262622561803</v>
      </c>
      <c r="G17" s="329">
        <v>40.095566353480727</v>
      </c>
      <c r="H17" s="329">
        <v>38.833487767645742</v>
      </c>
      <c r="I17" s="329">
        <v>36.407383169187582</v>
      </c>
      <c r="J17" s="329">
        <v>27.79738785408215</v>
      </c>
      <c r="K17" s="329">
        <v>25.33663471081665</v>
      </c>
      <c r="L17" s="329">
        <v>26.761472058723751</v>
      </c>
      <c r="M17" s="329">
        <v>26.350669396600111</v>
      </c>
      <c r="N17" s="329">
        <v>26.09961693256238</v>
      </c>
      <c r="O17" s="329">
        <v>26.752354541134171</v>
      </c>
      <c r="P17" s="329">
        <v>27.757392429573169</v>
      </c>
      <c r="Q17" s="329">
        <v>28.81406965959863</v>
      </c>
      <c r="R17" s="329">
        <v>28.487702392530728</v>
      </c>
      <c r="S17" s="329">
        <v>28.85601053846754</v>
      </c>
      <c r="T17" s="329">
        <v>26.386645048351099</v>
      </c>
      <c r="U17" s="329">
        <v>23.109936313793749</v>
      </c>
      <c r="V17" s="329">
        <v>24.99049912854775</v>
      </c>
      <c r="W17" s="329">
        <v>24.008695350649109</v>
      </c>
      <c r="X17" s="329">
        <v>22.131445180157659</v>
      </c>
      <c r="Y17" s="329">
        <v>19.87137552267993</v>
      </c>
      <c r="DA17" s="72" t="s">
        <v>2149</v>
      </c>
    </row>
    <row r="18" spans="1:105" ht="12" customHeight="1" x14ac:dyDescent="0.25">
      <c r="A18" s="59" t="s">
        <v>28</v>
      </c>
      <c r="B18" s="230">
        <v>11.32249236964498</v>
      </c>
      <c r="C18" s="230">
        <v>9.2749694289729874</v>
      </c>
      <c r="D18" s="230">
        <v>8.9525017586967657</v>
      </c>
      <c r="E18" s="230">
        <v>10.32077333018001</v>
      </c>
      <c r="F18" s="230">
        <v>5.6231284771318677</v>
      </c>
      <c r="G18" s="230">
        <v>5.1267068804629368</v>
      </c>
      <c r="H18" s="230">
        <v>3.7179909610493191</v>
      </c>
      <c r="I18" s="230">
        <v>3.270301723058548</v>
      </c>
      <c r="J18" s="230">
        <v>3.0458783498130542</v>
      </c>
      <c r="K18" s="230">
        <v>2.7523761324707339</v>
      </c>
      <c r="L18" s="230">
        <v>2.8812149469906232</v>
      </c>
      <c r="M18" s="230">
        <v>2.928592145074945</v>
      </c>
      <c r="N18" s="230">
        <v>3.723476646705409</v>
      </c>
      <c r="O18" s="230">
        <v>3.3869814869978949</v>
      </c>
      <c r="P18" s="230">
        <v>3.5238479392279709</v>
      </c>
      <c r="Q18" s="230">
        <v>4.112219756922558</v>
      </c>
      <c r="R18" s="230">
        <v>3.951484374097944</v>
      </c>
      <c r="S18" s="230">
        <v>3.8317346428139092</v>
      </c>
      <c r="T18" s="230">
        <v>3.7876944825657399</v>
      </c>
      <c r="U18" s="230">
        <v>3.204504568473594</v>
      </c>
      <c r="V18" s="230">
        <v>3.3302375272947011</v>
      </c>
      <c r="W18" s="230">
        <v>3.1803372982308842</v>
      </c>
      <c r="X18" s="230">
        <v>3.30651341243611</v>
      </c>
      <c r="Y18" s="230">
        <v>3.3448200492599409</v>
      </c>
      <c r="DA18" s="71" t="s">
        <v>2150</v>
      </c>
    </row>
    <row r="19" spans="1:105" ht="12" customHeight="1" x14ac:dyDescent="0.25">
      <c r="A19" s="59" t="s">
        <v>31</v>
      </c>
      <c r="B19" s="230">
        <v>0.41413110521157942</v>
      </c>
      <c r="C19" s="230">
        <v>0.39132518263709842</v>
      </c>
      <c r="D19" s="230">
        <v>0.39181560122743703</v>
      </c>
      <c r="E19" s="230">
        <v>0.297540897228528</v>
      </c>
      <c r="F19" s="230">
        <v>9.7666244518499035E-2</v>
      </c>
      <c r="G19" s="230">
        <v>9.3805141174205908E-2</v>
      </c>
      <c r="H19" s="230">
        <v>9.8203829412633989E-2</v>
      </c>
      <c r="I19" s="230">
        <v>9.8190780872723357E-2</v>
      </c>
      <c r="J19" s="230">
        <v>0.18023483193447939</v>
      </c>
      <c r="K19" s="230">
        <v>0.16747593433234459</v>
      </c>
      <c r="L19" s="230">
        <v>8.3404546188898088E-2</v>
      </c>
      <c r="M19" s="230">
        <v>8.4437194257067444E-2</v>
      </c>
      <c r="N19" s="230">
        <v>8.3747491210832525E-2</v>
      </c>
      <c r="O19" s="230">
        <v>8.6391068850345629E-2</v>
      </c>
      <c r="P19" s="230">
        <v>0.17284043053032719</v>
      </c>
      <c r="Q19" s="230">
        <v>0.1774320786900882</v>
      </c>
      <c r="R19" s="230">
        <v>0.17648948104795381</v>
      </c>
      <c r="S19" s="230">
        <v>0.17228351579692569</v>
      </c>
      <c r="T19" s="230">
        <v>0.25178910058325382</v>
      </c>
      <c r="U19" s="230">
        <v>0.2442136470295761</v>
      </c>
      <c r="V19" s="230">
        <v>0.32788519805066813</v>
      </c>
      <c r="W19" s="230">
        <v>0.31672561859090298</v>
      </c>
      <c r="X19" s="230">
        <v>0.23449811829449521</v>
      </c>
      <c r="Y19" s="230">
        <v>0.61370976501442631</v>
      </c>
      <c r="DA19" s="71" t="s">
        <v>2151</v>
      </c>
    </row>
    <row r="20" spans="1:105" ht="12" customHeight="1" x14ac:dyDescent="0.25">
      <c r="A20" s="59" t="s">
        <v>159</v>
      </c>
      <c r="B20" s="230">
        <v>2.861049849658126</v>
      </c>
      <c r="C20" s="230">
        <v>2.1291570193893872</v>
      </c>
      <c r="D20" s="230">
        <v>1.600177977676321</v>
      </c>
      <c r="E20" s="230">
        <v>0.44913595397389761</v>
      </c>
      <c r="F20" s="230">
        <v>0.44391498984973993</v>
      </c>
      <c r="G20" s="230">
        <v>0.42699129957631188</v>
      </c>
      <c r="H20" s="230">
        <v>0.2658609495737812</v>
      </c>
      <c r="I20" s="230">
        <v>0.17730080689234151</v>
      </c>
      <c r="J20" s="230">
        <v>0.17068406718265719</v>
      </c>
      <c r="K20" s="230">
        <v>0.1594673052352977</v>
      </c>
      <c r="L20" s="230">
        <v>7.9543058500329986E-2</v>
      </c>
      <c r="M20" s="230">
        <v>8.048580729615043E-2</v>
      </c>
      <c r="N20" s="230">
        <v>0.15957607530213419</v>
      </c>
      <c r="O20" s="230">
        <v>8.2289074717290689E-2</v>
      </c>
      <c r="P20" s="230">
        <v>0</v>
      </c>
      <c r="Q20" s="230">
        <v>8.4381365859127477E-2</v>
      </c>
      <c r="R20" s="230">
        <v>0.16799071003822549</v>
      </c>
      <c r="S20" s="230">
        <v>8.2063036175712645E-2</v>
      </c>
      <c r="T20" s="230">
        <v>8.0000088488238266E-2</v>
      </c>
      <c r="U20" s="230">
        <v>7.774858937997281E-2</v>
      </c>
      <c r="V20" s="230">
        <v>7.8443668201395089E-2</v>
      </c>
      <c r="W20" s="230">
        <v>7.6171992422476228E-2</v>
      </c>
      <c r="X20" s="230">
        <v>7.5224052995781041E-2</v>
      </c>
      <c r="Y20" s="230">
        <v>0.14768226642288171</v>
      </c>
      <c r="DA20" s="71" t="s">
        <v>2152</v>
      </c>
    </row>
    <row r="21" spans="1:105" ht="12" customHeight="1" x14ac:dyDescent="0.25">
      <c r="A21" s="59" t="s">
        <v>32</v>
      </c>
      <c r="B21" s="230">
        <v>1.1896536047344981</v>
      </c>
      <c r="C21" s="230">
        <v>6.1921413301394157</v>
      </c>
      <c r="D21" s="230">
        <v>5.2581960666722303</v>
      </c>
      <c r="E21" s="230">
        <v>6.4673076744850091</v>
      </c>
      <c r="F21" s="230">
        <v>5.8149162429389394</v>
      </c>
      <c r="G21" s="230">
        <v>4.0302621822757034</v>
      </c>
      <c r="H21" s="230">
        <v>3.3136208895961632</v>
      </c>
      <c r="I21" s="230">
        <v>1.827507704872998</v>
      </c>
      <c r="J21" s="230">
        <v>1.796367140430589</v>
      </c>
      <c r="K21" s="230">
        <v>1.213851372051987</v>
      </c>
      <c r="L21" s="230">
        <v>1.2059709511498</v>
      </c>
      <c r="M21" s="230">
        <v>0.30434436569413298</v>
      </c>
      <c r="N21" s="230">
        <v>0.15107862945562289</v>
      </c>
      <c r="O21" s="230">
        <v>0</v>
      </c>
      <c r="P21" s="230">
        <v>7.7935528039236826E-2</v>
      </c>
      <c r="Q21" s="230">
        <v>0.16001189885239381</v>
      </c>
      <c r="R21" s="230">
        <v>0.23875002045187591</v>
      </c>
      <c r="S21" s="230">
        <v>0.15536881891454959</v>
      </c>
      <c r="T21" s="230">
        <v>7.5688493468478349E-2</v>
      </c>
      <c r="U21" s="230">
        <v>7.341129137557556E-2</v>
      </c>
      <c r="V21" s="230">
        <v>7.3928622643885625E-2</v>
      </c>
      <c r="W21" s="230">
        <v>0.2142243653226367</v>
      </c>
      <c r="X21" s="230">
        <v>0.28196953188567397</v>
      </c>
      <c r="Y21" s="230">
        <v>0.41509410950237569</v>
      </c>
      <c r="DA21" s="71" t="s">
        <v>2153</v>
      </c>
    </row>
    <row r="22" spans="1:105" ht="12" customHeight="1" x14ac:dyDescent="0.25">
      <c r="A22" s="59" t="s">
        <v>35</v>
      </c>
      <c r="B22" s="230">
        <v>31.49236810211767</v>
      </c>
      <c r="C22" s="230">
        <v>29.47808511472806</v>
      </c>
      <c r="D22" s="230">
        <v>29.41967580308145</v>
      </c>
      <c r="E22" s="230">
        <v>34.349292851094873</v>
      </c>
      <c r="F22" s="230">
        <v>33.631636668122752</v>
      </c>
      <c r="G22" s="230">
        <v>30.417800849991579</v>
      </c>
      <c r="H22" s="230">
        <v>31.437811138013839</v>
      </c>
      <c r="I22" s="230">
        <v>31.034082153490971</v>
      </c>
      <c r="J22" s="230">
        <v>22.604223464721361</v>
      </c>
      <c r="K22" s="230">
        <v>21.043463966726289</v>
      </c>
      <c r="L22" s="230">
        <v>22.511338555894099</v>
      </c>
      <c r="M22" s="230">
        <v>22.952809884277809</v>
      </c>
      <c r="N22" s="230">
        <v>21.981738089888381</v>
      </c>
      <c r="O22" s="230">
        <v>23.19669291056864</v>
      </c>
      <c r="P22" s="230">
        <v>23.98276853177563</v>
      </c>
      <c r="Q22" s="230">
        <v>24.280024559274469</v>
      </c>
      <c r="R22" s="230">
        <v>23.952987806894729</v>
      </c>
      <c r="S22" s="230">
        <v>24.61456052476645</v>
      </c>
      <c r="T22" s="230">
        <v>22.191472883245389</v>
      </c>
      <c r="U22" s="230">
        <v>19.510058217535029</v>
      </c>
      <c r="V22" s="230">
        <v>21.1800041123571</v>
      </c>
      <c r="W22" s="230">
        <v>20.22123607608221</v>
      </c>
      <c r="X22" s="230">
        <v>18.233240064545601</v>
      </c>
      <c r="Y22" s="230">
        <v>15.350069332480309</v>
      </c>
      <c r="DA22" s="71" t="s">
        <v>2154</v>
      </c>
    </row>
    <row r="23" spans="1:105" ht="12" customHeight="1" x14ac:dyDescent="0.25">
      <c r="A23" s="60" t="s">
        <v>2155</v>
      </c>
      <c r="B23" s="329">
        <v>2.3562454130504209</v>
      </c>
      <c r="C23" s="329">
        <v>3.0817718626780408</v>
      </c>
      <c r="D23" s="329">
        <v>3.2173860187954748</v>
      </c>
      <c r="E23" s="329">
        <v>2.7752230285657058</v>
      </c>
      <c r="F23" s="329">
        <v>3.533191899731984</v>
      </c>
      <c r="G23" s="329">
        <v>4.1055407681891447</v>
      </c>
      <c r="H23" s="329">
        <v>4.4059366709233609</v>
      </c>
      <c r="I23" s="329">
        <v>4.5844640157374421</v>
      </c>
      <c r="J23" s="329">
        <v>7.4513005570833863</v>
      </c>
      <c r="K23" s="329">
        <v>7.1106326351982627</v>
      </c>
      <c r="L23" s="329">
        <v>6.3839982796692789</v>
      </c>
      <c r="M23" s="329">
        <v>6.8050170271938901</v>
      </c>
      <c r="N23" s="329">
        <v>6.8030313330486303</v>
      </c>
      <c r="O23" s="329">
        <v>5.480372285234802</v>
      </c>
      <c r="P23" s="329">
        <v>5.3720126028814512</v>
      </c>
      <c r="Q23" s="329">
        <v>6.0120585384806127</v>
      </c>
      <c r="R23" s="329">
        <v>6.1071920034589056</v>
      </c>
      <c r="S23" s="329">
        <v>6.684372443945958</v>
      </c>
      <c r="T23" s="329">
        <v>8.0333853956470644</v>
      </c>
      <c r="U23" s="329">
        <v>9.6549020427644923</v>
      </c>
      <c r="V23" s="329">
        <v>9.0392674252880916</v>
      </c>
      <c r="W23" s="329">
        <v>10.358874055140889</v>
      </c>
      <c r="X23" s="329">
        <v>10.39070697652461</v>
      </c>
      <c r="Y23" s="329">
        <v>10.772426616953339</v>
      </c>
      <c r="DA23" s="72" t="s">
        <v>2156</v>
      </c>
    </row>
    <row r="24" spans="1:105" ht="12" customHeight="1" x14ac:dyDescent="0.25">
      <c r="A24" s="60" t="s">
        <v>2157</v>
      </c>
      <c r="B24" s="329">
        <v>0.50688903189618351</v>
      </c>
      <c r="C24" s="329">
        <v>0.56348459013445584</v>
      </c>
      <c r="D24" s="329">
        <v>0.55836218602361576</v>
      </c>
      <c r="E24" s="329">
        <v>0.57167172308621217</v>
      </c>
      <c r="F24" s="329">
        <v>0.57879802281589798</v>
      </c>
      <c r="G24" s="329">
        <v>0.57169154484211682</v>
      </c>
      <c r="H24" s="329">
        <v>0.57407917493721039</v>
      </c>
      <c r="I24" s="329">
        <v>0.56062887754038448</v>
      </c>
      <c r="J24" s="329">
        <v>0.589843488364588</v>
      </c>
      <c r="K24" s="329">
        <v>0.55874149326703915</v>
      </c>
      <c r="L24" s="329">
        <v>0.55096896496217862</v>
      </c>
      <c r="M24" s="329">
        <v>0.55950225683964006</v>
      </c>
      <c r="N24" s="329">
        <v>0.55740980868372403</v>
      </c>
      <c r="O24" s="329">
        <v>0.51204881875799491</v>
      </c>
      <c r="P24" s="329">
        <v>0.51888296999470074</v>
      </c>
      <c r="Q24" s="329">
        <v>0.55183028021736147</v>
      </c>
      <c r="R24" s="329">
        <v>0.55253196151686279</v>
      </c>
      <c r="S24" s="329">
        <v>0.58182103259155216</v>
      </c>
      <c r="T24" s="329">
        <v>0.60265431935067271</v>
      </c>
      <c r="U24" s="329">
        <v>0.61435037239625767</v>
      </c>
      <c r="V24" s="329">
        <v>0.62038815515875312</v>
      </c>
      <c r="W24" s="329">
        <v>0.6523919751255175</v>
      </c>
      <c r="X24" s="329">
        <v>0.62799114297563463</v>
      </c>
      <c r="Y24" s="329">
        <v>0.60743290281309659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41.785691230261222</v>
      </c>
      <c r="C25" s="261">
        <f t="shared" si="1"/>
        <v>42.592445440566209</v>
      </c>
      <c r="D25" s="261">
        <f t="shared" si="1"/>
        <v>41.165096176811083</v>
      </c>
      <c r="E25" s="261">
        <f t="shared" si="1"/>
        <v>46.025787882178541</v>
      </c>
      <c r="F25" s="261">
        <f t="shared" si="1"/>
        <v>41.436043787591409</v>
      </c>
      <c r="G25" s="261">
        <f t="shared" si="1"/>
        <v>37.31066555542666</v>
      </c>
      <c r="H25" s="261">
        <f t="shared" si="1"/>
        <v>36.511253011255249</v>
      </c>
      <c r="I25" s="261">
        <f t="shared" si="1"/>
        <v>34.627063385387842</v>
      </c>
      <c r="J25" s="261">
        <f t="shared" si="1"/>
        <v>29.865443249608443</v>
      </c>
      <c r="K25" s="261">
        <f t="shared" si="1"/>
        <v>27.505007366068291</v>
      </c>
      <c r="L25" s="261">
        <f t="shared" si="1"/>
        <v>28.080366086129334</v>
      </c>
      <c r="M25" s="261">
        <f t="shared" si="1"/>
        <v>28.095990567194711</v>
      </c>
      <c r="N25" s="261">
        <f t="shared" si="1"/>
        <v>27.88338172857895</v>
      </c>
      <c r="O25" s="261">
        <f t="shared" si="1"/>
        <v>27.287313037605809</v>
      </c>
      <c r="P25" s="261">
        <f t="shared" si="1"/>
        <v>28.040240002041102</v>
      </c>
      <c r="Q25" s="261">
        <f t="shared" si="1"/>
        <v>29.481632065247169</v>
      </c>
      <c r="R25" s="261">
        <f t="shared" si="1"/>
        <v>29.289521964588754</v>
      </c>
      <c r="S25" s="261">
        <f t="shared" si="1"/>
        <v>30.101836679170887</v>
      </c>
      <c r="T25" s="261">
        <f t="shared" si="1"/>
        <v>29.185570636124037</v>
      </c>
      <c r="U25" s="261">
        <f t="shared" si="1"/>
        <v>27.815990607462076</v>
      </c>
      <c r="V25" s="261">
        <f t="shared" si="1"/>
        <v>28.875128924162158</v>
      </c>
      <c r="W25" s="261">
        <f t="shared" si="1"/>
        <v>29.183301150762929</v>
      </c>
      <c r="X25" s="261">
        <f t="shared" si="1"/>
        <v>27.625119416381587</v>
      </c>
      <c r="Y25" s="261">
        <f t="shared" si="1"/>
        <v>26.042695868705298</v>
      </c>
      <c r="DA25" s="70"/>
    </row>
    <row r="26" spans="1:105" ht="12" customHeight="1" x14ac:dyDescent="0.25">
      <c r="A26" s="60" t="s">
        <v>2160</v>
      </c>
      <c r="B26" s="329">
        <v>39.399745859472382</v>
      </c>
      <c r="C26" s="329">
        <v>39.554731729889127</v>
      </c>
      <c r="D26" s="329">
        <v>38.018639339461842</v>
      </c>
      <c r="E26" s="329">
        <v>43.236708922468608</v>
      </c>
      <c r="F26" s="329">
        <v>38.009385518801508</v>
      </c>
      <c r="G26" s="329">
        <v>33.412971961233943</v>
      </c>
      <c r="H26" s="329">
        <v>32.361239806371437</v>
      </c>
      <c r="I26" s="329">
        <v>30.33948597432299</v>
      </c>
      <c r="J26" s="329">
        <v>23.164489878401799</v>
      </c>
      <c r="K26" s="329">
        <v>21.113862259013871</v>
      </c>
      <c r="L26" s="329">
        <v>22.301226715603121</v>
      </c>
      <c r="M26" s="329">
        <v>21.958891163833432</v>
      </c>
      <c r="N26" s="329">
        <v>21.749680777135321</v>
      </c>
      <c r="O26" s="329">
        <v>22.293628784278479</v>
      </c>
      <c r="P26" s="329">
        <v>23.131160357977642</v>
      </c>
      <c r="Q26" s="329">
        <v>24.011724716332189</v>
      </c>
      <c r="R26" s="329">
        <v>23.739751993775609</v>
      </c>
      <c r="S26" s="329">
        <v>24.046675448722961</v>
      </c>
      <c r="T26" s="329">
        <v>21.98887087362592</v>
      </c>
      <c r="U26" s="329">
        <v>19.258280261494789</v>
      </c>
      <c r="V26" s="329">
        <v>20.825415940456459</v>
      </c>
      <c r="W26" s="329">
        <v>20.00724612554092</v>
      </c>
      <c r="X26" s="329">
        <v>18.442870983464719</v>
      </c>
      <c r="Y26" s="329">
        <v>16.559479602233271</v>
      </c>
      <c r="DA26" s="72" t="s">
        <v>2161</v>
      </c>
    </row>
    <row r="27" spans="1:105" ht="12" customHeight="1" x14ac:dyDescent="0.25">
      <c r="A27" s="59" t="s">
        <v>28</v>
      </c>
      <c r="B27" s="230">
        <v>9.4354103080374863</v>
      </c>
      <c r="C27" s="230">
        <v>7.7291411908108234</v>
      </c>
      <c r="D27" s="230">
        <v>7.4604181322473071</v>
      </c>
      <c r="E27" s="230">
        <v>8.6006444418166748</v>
      </c>
      <c r="F27" s="230">
        <v>4.6859403976098886</v>
      </c>
      <c r="G27" s="230">
        <v>4.2722557337191152</v>
      </c>
      <c r="H27" s="230">
        <v>3.098325800874433</v>
      </c>
      <c r="I27" s="230">
        <v>2.7252514358821238</v>
      </c>
      <c r="J27" s="230">
        <v>2.5382319581775459</v>
      </c>
      <c r="K27" s="230">
        <v>2.293646777058945</v>
      </c>
      <c r="L27" s="230">
        <v>2.4010124558255188</v>
      </c>
      <c r="M27" s="230">
        <v>2.440493454229121</v>
      </c>
      <c r="N27" s="230">
        <v>3.102897205587841</v>
      </c>
      <c r="O27" s="230">
        <v>2.8224845724982459</v>
      </c>
      <c r="P27" s="230">
        <v>2.936539949356642</v>
      </c>
      <c r="Q27" s="230">
        <v>3.4268497974354659</v>
      </c>
      <c r="R27" s="230">
        <v>3.2929036450816191</v>
      </c>
      <c r="S27" s="230">
        <v>3.193112202344925</v>
      </c>
      <c r="T27" s="230">
        <v>3.156412068804785</v>
      </c>
      <c r="U27" s="230">
        <v>2.670420473727996</v>
      </c>
      <c r="V27" s="230">
        <v>2.7751979394122501</v>
      </c>
      <c r="W27" s="230">
        <v>2.6502810818590699</v>
      </c>
      <c r="X27" s="230">
        <v>2.7554278436967592</v>
      </c>
      <c r="Y27" s="230">
        <v>2.7873500410499501</v>
      </c>
      <c r="DA27" s="71" t="s">
        <v>2162</v>
      </c>
    </row>
    <row r="28" spans="1:105" ht="12" customHeight="1" x14ac:dyDescent="0.25">
      <c r="A28" s="59" t="s">
        <v>31</v>
      </c>
      <c r="B28" s="230">
        <v>0.34510925434298301</v>
      </c>
      <c r="C28" s="230">
        <v>0.32610431886424868</v>
      </c>
      <c r="D28" s="230">
        <v>0.32651300102286418</v>
      </c>
      <c r="E28" s="230">
        <v>0.24795074769044009</v>
      </c>
      <c r="F28" s="230">
        <v>8.1388537098749228E-2</v>
      </c>
      <c r="G28" s="230">
        <v>7.8170950978504919E-2</v>
      </c>
      <c r="H28" s="230">
        <v>8.1836524510528308E-2</v>
      </c>
      <c r="I28" s="230">
        <v>8.1825650727269453E-2</v>
      </c>
      <c r="J28" s="230">
        <v>0.15019569327873289</v>
      </c>
      <c r="K28" s="230">
        <v>0.13956327861028711</v>
      </c>
      <c r="L28" s="230">
        <v>6.9503788490748397E-2</v>
      </c>
      <c r="M28" s="230">
        <v>7.0364328547556212E-2</v>
      </c>
      <c r="N28" s="230">
        <v>6.9789576009027118E-2</v>
      </c>
      <c r="O28" s="230">
        <v>7.1992557375288049E-2</v>
      </c>
      <c r="P28" s="230">
        <v>0.14403369210860589</v>
      </c>
      <c r="Q28" s="230">
        <v>0.14786006557507361</v>
      </c>
      <c r="R28" s="230">
        <v>0.14707456753996151</v>
      </c>
      <c r="S28" s="230">
        <v>0.14356959649743811</v>
      </c>
      <c r="T28" s="230">
        <v>0.20982425048604489</v>
      </c>
      <c r="U28" s="230">
        <v>0.20351137252464671</v>
      </c>
      <c r="V28" s="230">
        <v>0.27323766504222341</v>
      </c>
      <c r="W28" s="230">
        <v>0.26393801549241919</v>
      </c>
      <c r="X28" s="230">
        <v>0.195415098578746</v>
      </c>
      <c r="Y28" s="230">
        <v>0.51142480417868852</v>
      </c>
      <c r="DA28" s="71" t="s">
        <v>2163</v>
      </c>
    </row>
    <row r="29" spans="1:105" ht="12" customHeight="1" x14ac:dyDescent="0.25">
      <c r="A29" s="59" t="s">
        <v>159</v>
      </c>
      <c r="B29" s="230">
        <v>2.384208208048439</v>
      </c>
      <c r="C29" s="230">
        <v>1.7742975161578229</v>
      </c>
      <c r="D29" s="230">
        <v>1.3334816480636009</v>
      </c>
      <c r="E29" s="230">
        <v>0.37427996164491473</v>
      </c>
      <c r="F29" s="230">
        <v>0.36992915820811662</v>
      </c>
      <c r="G29" s="230">
        <v>0.35582608298025997</v>
      </c>
      <c r="H29" s="230">
        <v>0.22155079131148431</v>
      </c>
      <c r="I29" s="230">
        <v>0.14775067241028461</v>
      </c>
      <c r="J29" s="230">
        <v>0.14223672265221429</v>
      </c>
      <c r="K29" s="230">
        <v>0.13288942102941481</v>
      </c>
      <c r="L29" s="230">
        <v>6.6285882083608333E-2</v>
      </c>
      <c r="M29" s="230">
        <v>6.7071506080125368E-2</v>
      </c>
      <c r="N29" s="230">
        <v>0.13298006275177859</v>
      </c>
      <c r="O29" s="230">
        <v>6.8574228931075565E-2</v>
      </c>
      <c r="P29" s="230">
        <v>0</v>
      </c>
      <c r="Q29" s="230">
        <v>7.031780488260625E-2</v>
      </c>
      <c r="R29" s="230">
        <v>0.13999225836518789</v>
      </c>
      <c r="S29" s="230">
        <v>6.8385863479760556E-2</v>
      </c>
      <c r="T29" s="230">
        <v>6.6666740406865252E-2</v>
      </c>
      <c r="U29" s="230">
        <v>6.4790491149977342E-2</v>
      </c>
      <c r="V29" s="230">
        <v>6.536972350116256E-2</v>
      </c>
      <c r="W29" s="230">
        <v>6.3476660352063521E-2</v>
      </c>
      <c r="X29" s="230">
        <v>6.2686710829817541E-2</v>
      </c>
      <c r="Y29" s="230">
        <v>0.1230685553524014</v>
      </c>
      <c r="DA29" s="71" t="s">
        <v>2164</v>
      </c>
    </row>
    <row r="30" spans="1:105" ht="12" customHeight="1" x14ac:dyDescent="0.25">
      <c r="A30" s="59" t="s">
        <v>32</v>
      </c>
      <c r="B30" s="230">
        <v>0.99137800394541564</v>
      </c>
      <c r="C30" s="230">
        <v>5.1601177751161806</v>
      </c>
      <c r="D30" s="230">
        <v>4.3818300555601928</v>
      </c>
      <c r="E30" s="230">
        <v>5.3894230620708434</v>
      </c>
      <c r="F30" s="230">
        <v>4.8457635357824502</v>
      </c>
      <c r="G30" s="230">
        <v>3.358551818563086</v>
      </c>
      <c r="H30" s="230">
        <v>2.761350741330137</v>
      </c>
      <c r="I30" s="230">
        <v>1.522923087394165</v>
      </c>
      <c r="J30" s="230">
        <v>1.49697261702549</v>
      </c>
      <c r="K30" s="230">
        <v>1.011542810043323</v>
      </c>
      <c r="L30" s="230">
        <v>1.0049757926248331</v>
      </c>
      <c r="M30" s="230">
        <v>0.25362030474511088</v>
      </c>
      <c r="N30" s="230">
        <v>0.12589885787968569</v>
      </c>
      <c r="O30" s="230">
        <v>0</v>
      </c>
      <c r="P30" s="230">
        <v>6.4946273366030677E-2</v>
      </c>
      <c r="Q30" s="230">
        <v>0.13334324904366149</v>
      </c>
      <c r="R30" s="230">
        <v>0.19895835037656329</v>
      </c>
      <c r="S30" s="230">
        <v>0.12947401576212469</v>
      </c>
      <c r="T30" s="230">
        <v>6.3073744557065325E-2</v>
      </c>
      <c r="U30" s="230">
        <v>6.1176076146312972E-2</v>
      </c>
      <c r="V30" s="230">
        <v>6.1607185536571338E-2</v>
      </c>
      <c r="W30" s="230">
        <v>0.17852030443553049</v>
      </c>
      <c r="X30" s="230">
        <v>0.23497460990472829</v>
      </c>
      <c r="Y30" s="230">
        <v>0.34591175791864642</v>
      </c>
      <c r="DA30" s="71" t="s">
        <v>2165</v>
      </c>
    </row>
    <row r="31" spans="1:105" ht="12" customHeight="1" x14ac:dyDescent="0.25">
      <c r="A31" s="59" t="s">
        <v>35</v>
      </c>
      <c r="B31" s="230">
        <v>26.243640085098061</v>
      </c>
      <c r="C31" s="230">
        <v>24.56507092894006</v>
      </c>
      <c r="D31" s="230">
        <v>24.516396502567879</v>
      </c>
      <c r="E31" s="230">
        <v>28.62441070924574</v>
      </c>
      <c r="F31" s="230">
        <v>28.026363890102299</v>
      </c>
      <c r="G31" s="230">
        <v>25.348167374992979</v>
      </c>
      <c r="H31" s="230">
        <v>26.198175948344861</v>
      </c>
      <c r="I31" s="230">
        <v>25.861735127909149</v>
      </c>
      <c r="J31" s="230">
        <v>18.83685288726781</v>
      </c>
      <c r="K31" s="230">
        <v>17.536219972271901</v>
      </c>
      <c r="L31" s="230">
        <v>18.759448796578411</v>
      </c>
      <c r="M31" s="230">
        <v>19.127341570231511</v>
      </c>
      <c r="N31" s="230">
        <v>18.318115074906991</v>
      </c>
      <c r="O31" s="230">
        <v>19.330577425473869</v>
      </c>
      <c r="P31" s="230">
        <v>19.985640443146359</v>
      </c>
      <c r="Q31" s="230">
        <v>20.233353799395381</v>
      </c>
      <c r="R31" s="230">
        <v>19.96082317241228</v>
      </c>
      <c r="S31" s="230">
        <v>20.512133770638709</v>
      </c>
      <c r="T31" s="230">
        <v>18.492894069371161</v>
      </c>
      <c r="U31" s="230">
        <v>16.258381847945859</v>
      </c>
      <c r="V31" s="230">
        <v>17.650003426964251</v>
      </c>
      <c r="W31" s="230">
        <v>16.85103006340184</v>
      </c>
      <c r="X31" s="230">
        <v>15.194366720454671</v>
      </c>
      <c r="Y31" s="230">
        <v>12.791724443733591</v>
      </c>
      <c r="DA31" s="71" t="s">
        <v>2166</v>
      </c>
    </row>
    <row r="32" spans="1:105" ht="12" customHeight="1" x14ac:dyDescent="0.25">
      <c r="A32" s="60" t="s">
        <v>2167</v>
      </c>
      <c r="B32" s="329">
        <v>1.963537844208685</v>
      </c>
      <c r="C32" s="329">
        <v>2.5681432188983671</v>
      </c>
      <c r="D32" s="329">
        <v>2.6811550156628958</v>
      </c>
      <c r="E32" s="329">
        <v>2.3126858571380891</v>
      </c>
      <c r="F32" s="329">
        <v>2.9443265831099872</v>
      </c>
      <c r="G32" s="329">
        <v>3.4212839734909539</v>
      </c>
      <c r="H32" s="329">
        <v>3.6716138924361341</v>
      </c>
      <c r="I32" s="329">
        <v>3.8203866797812029</v>
      </c>
      <c r="J32" s="329">
        <v>6.2094171309028221</v>
      </c>
      <c r="K32" s="329">
        <v>5.9255271959985532</v>
      </c>
      <c r="L32" s="329">
        <v>5.3199985663910647</v>
      </c>
      <c r="M32" s="329">
        <v>5.6708475226615782</v>
      </c>
      <c r="N32" s="329">
        <v>5.669192777540526</v>
      </c>
      <c r="O32" s="329">
        <v>4.5669769043623356</v>
      </c>
      <c r="P32" s="329">
        <v>4.4766771690678757</v>
      </c>
      <c r="Q32" s="329">
        <v>5.0100487820671784</v>
      </c>
      <c r="R32" s="329">
        <v>5.0893266695490897</v>
      </c>
      <c r="S32" s="329">
        <v>5.5703103699549663</v>
      </c>
      <c r="T32" s="329">
        <v>6.6944878297058876</v>
      </c>
      <c r="U32" s="329">
        <v>8.0457517023037415</v>
      </c>
      <c r="V32" s="329">
        <v>7.5327228544067397</v>
      </c>
      <c r="W32" s="329">
        <v>8.6323950459507444</v>
      </c>
      <c r="X32" s="329">
        <v>8.6589224804371732</v>
      </c>
      <c r="Y32" s="329">
        <v>8.9770221807944477</v>
      </c>
      <c r="DA32" s="72" t="s">
        <v>2168</v>
      </c>
    </row>
    <row r="33" spans="1:105" ht="12" customHeight="1" x14ac:dyDescent="0.25">
      <c r="A33" s="60" t="s">
        <v>2169</v>
      </c>
      <c r="B33" s="329">
        <v>0.42240752658015301</v>
      </c>
      <c r="C33" s="329">
        <v>0.46957049177871318</v>
      </c>
      <c r="D33" s="329">
        <v>0.46530182168634648</v>
      </c>
      <c r="E33" s="329">
        <v>0.47639310257184347</v>
      </c>
      <c r="F33" s="329">
        <v>0.48233168567991508</v>
      </c>
      <c r="G33" s="329">
        <v>0.47640962070176412</v>
      </c>
      <c r="H33" s="329">
        <v>0.47839931244767542</v>
      </c>
      <c r="I33" s="329">
        <v>0.46719073128365363</v>
      </c>
      <c r="J33" s="329">
        <v>0.49153624030382342</v>
      </c>
      <c r="K33" s="329">
        <v>0.46561791105586592</v>
      </c>
      <c r="L33" s="329">
        <v>0.45914080413514891</v>
      </c>
      <c r="M33" s="329">
        <v>0.46625188069970008</v>
      </c>
      <c r="N33" s="329">
        <v>0.46450817390310339</v>
      </c>
      <c r="O33" s="329">
        <v>0.42670734896499579</v>
      </c>
      <c r="P33" s="329">
        <v>0.43240247499558387</v>
      </c>
      <c r="Q33" s="329">
        <v>0.45985856684780119</v>
      </c>
      <c r="R33" s="329">
        <v>0.46044330126405231</v>
      </c>
      <c r="S33" s="329">
        <v>0.48485086049296022</v>
      </c>
      <c r="T33" s="329">
        <v>0.50221193279222764</v>
      </c>
      <c r="U33" s="329">
        <v>0.51195864366354804</v>
      </c>
      <c r="V33" s="329">
        <v>0.51699012929896104</v>
      </c>
      <c r="W33" s="329">
        <v>0.54365997927126464</v>
      </c>
      <c r="X33" s="329">
        <v>0.52332595247969549</v>
      </c>
      <c r="Y33" s="329">
        <v>0.50619408567758062</v>
      </c>
      <c r="DA33" s="72" t="s">
        <v>2170</v>
      </c>
    </row>
    <row r="34" spans="1:105" ht="12" customHeight="1" x14ac:dyDescent="0.25">
      <c r="A34" s="57" t="s">
        <v>2171</v>
      </c>
      <c r="B34" s="261">
        <v>463.1711171956361</v>
      </c>
      <c r="C34" s="261">
        <v>471.59715795613693</v>
      </c>
      <c r="D34" s="261">
        <v>456.5137065813451</v>
      </c>
      <c r="E34" s="261">
        <v>509.81295289908081</v>
      </c>
      <c r="F34" s="261">
        <v>459.76837471968298</v>
      </c>
      <c r="G34" s="261">
        <v>410.52239440105171</v>
      </c>
      <c r="H34" s="261">
        <v>403.77652201771548</v>
      </c>
      <c r="I34" s="261">
        <v>383.29642980380589</v>
      </c>
      <c r="J34" s="261">
        <v>326.50736769371821</v>
      </c>
      <c r="K34" s="261">
        <v>293.4189771658763</v>
      </c>
      <c r="L34" s="261">
        <v>299.72425097358001</v>
      </c>
      <c r="M34" s="261">
        <v>300.7908710019945</v>
      </c>
      <c r="N34" s="261">
        <v>297.76155234801308</v>
      </c>
      <c r="O34" s="261">
        <v>294.75204612182591</v>
      </c>
      <c r="P34" s="261">
        <v>302.97831361747473</v>
      </c>
      <c r="Q34" s="261">
        <v>321.1109207728673</v>
      </c>
      <c r="R34" s="261">
        <v>318.444490017117</v>
      </c>
      <c r="S34" s="261">
        <v>324.64667173575918</v>
      </c>
      <c r="T34" s="261">
        <v>311.20773735016138</v>
      </c>
      <c r="U34" s="261">
        <v>291.65249607127572</v>
      </c>
      <c r="V34" s="261">
        <v>304.52574609848602</v>
      </c>
      <c r="W34" s="261">
        <v>302.89841548610832</v>
      </c>
      <c r="X34" s="261">
        <v>284.7142158401889</v>
      </c>
      <c r="Y34" s="261">
        <v>265.32030416633762</v>
      </c>
      <c r="DA34" s="70" t="s">
        <v>2172</v>
      </c>
    </row>
    <row r="35" spans="1:105" ht="12" customHeight="1" x14ac:dyDescent="0.25">
      <c r="A35" s="64" t="s">
        <v>28</v>
      </c>
      <c r="B35" s="229">
        <v>83.11806128744378</v>
      </c>
      <c r="C35" s="229">
        <v>69.759221539657588</v>
      </c>
      <c r="D35" s="229">
        <v>67.219728709946779</v>
      </c>
      <c r="E35" s="229">
        <v>76.424355656050977</v>
      </c>
      <c r="F35" s="229">
        <v>42.353401955662477</v>
      </c>
      <c r="G35" s="229">
        <v>40.638852147084897</v>
      </c>
      <c r="H35" s="229">
        <v>28.929100381965469</v>
      </c>
      <c r="I35" s="229">
        <v>25.42223304856228</v>
      </c>
      <c r="J35" s="229">
        <v>24.745578423926119</v>
      </c>
      <c r="K35" s="229">
        <v>24.596586300117409</v>
      </c>
      <c r="L35" s="229">
        <v>25.956229093072501</v>
      </c>
      <c r="M35" s="229">
        <v>25.926828326240258</v>
      </c>
      <c r="N35" s="229">
        <v>33.297054575165014</v>
      </c>
      <c r="O35" s="229">
        <v>29.199054444082119</v>
      </c>
      <c r="P35" s="229">
        <v>30.388323626883739</v>
      </c>
      <c r="Q35" s="229">
        <v>34.228962939097848</v>
      </c>
      <c r="R35" s="229">
        <v>33.108139952527473</v>
      </c>
      <c r="S35" s="229">
        <v>33.09409893741433</v>
      </c>
      <c r="T35" s="229">
        <v>33.679222757875152</v>
      </c>
      <c r="U35" s="229">
        <v>29.443568059715091</v>
      </c>
      <c r="V35" s="229">
        <v>30.426342736723029</v>
      </c>
      <c r="W35" s="229">
        <v>30.26543366964064</v>
      </c>
      <c r="X35" s="229">
        <v>31.926523134178179</v>
      </c>
      <c r="Y35" s="229">
        <v>32.957284450647087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3.0401234516435509</v>
      </c>
      <c r="C37" s="229">
        <v>2.9432485269820532</v>
      </c>
      <c r="D37" s="229">
        <v>2.9419417196145909</v>
      </c>
      <c r="E37" s="229">
        <v>2.2032623549166681</v>
      </c>
      <c r="F37" s="229">
        <v>0.73562212359442158</v>
      </c>
      <c r="G37" s="229">
        <v>0.74358323026861817</v>
      </c>
      <c r="H37" s="229">
        <v>0.76410848459128788</v>
      </c>
      <c r="I37" s="229">
        <v>0.76330232680551779</v>
      </c>
      <c r="J37" s="229">
        <v>1.464278824080923</v>
      </c>
      <c r="K37" s="229">
        <v>1.496647287193444</v>
      </c>
      <c r="L37" s="229">
        <v>0.75137313533096528</v>
      </c>
      <c r="M37" s="229">
        <v>0.74752254032162768</v>
      </c>
      <c r="N37" s="229">
        <v>0.74890889616498357</v>
      </c>
      <c r="O37" s="229">
        <v>0.74477452342958617</v>
      </c>
      <c r="P37" s="229">
        <v>1.490510098434104</v>
      </c>
      <c r="Q37" s="229">
        <v>1.4768948170793239</v>
      </c>
      <c r="R37" s="229">
        <v>1.478745171558097</v>
      </c>
      <c r="S37" s="229">
        <v>1.487986055548457</v>
      </c>
      <c r="T37" s="229">
        <v>2.238845093124866</v>
      </c>
      <c r="U37" s="229">
        <v>2.2438791968555778</v>
      </c>
      <c r="V37" s="229">
        <v>2.9956864435108841</v>
      </c>
      <c r="W37" s="229">
        <v>3.0140948276999282</v>
      </c>
      <c r="X37" s="229">
        <v>2.2642308270978799</v>
      </c>
      <c r="Y37" s="229">
        <v>6.0470240544615814</v>
      </c>
      <c r="DA37" s="73" t="s">
        <v>2175</v>
      </c>
    </row>
    <row r="38" spans="1:105" ht="12" customHeight="1" x14ac:dyDescent="0.25">
      <c r="A38" s="64" t="s">
        <v>159</v>
      </c>
      <c r="B38" s="229">
        <v>21.002877192291919</v>
      </c>
      <c r="C38" s="229">
        <v>16.013889570819611</v>
      </c>
      <c r="D38" s="229">
        <v>12.014912975866521</v>
      </c>
      <c r="E38" s="229">
        <v>3.3258094898807569</v>
      </c>
      <c r="F38" s="229">
        <v>3.343567566651021</v>
      </c>
      <c r="G38" s="229">
        <v>3.3847139491631069</v>
      </c>
      <c r="H38" s="229">
        <v>2.0686220538023941</v>
      </c>
      <c r="I38" s="229">
        <v>1.378277239905471</v>
      </c>
      <c r="J38" s="229">
        <v>1.386685706092744</v>
      </c>
      <c r="K38" s="229">
        <v>1.425078240213548</v>
      </c>
      <c r="L38" s="229">
        <v>0.71658584561860261</v>
      </c>
      <c r="M38" s="229">
        <v>0.71254090876923593</v>
      </c>
      <c r="N38" s="229">
        <v>1.4270032532437651</v>
      </c>
      <c r="O38" s="229">
        <v>0.70941136880941125</v>
      </c>
      <c r="P38" s="229">
        <v>0</v>
      </c>
      <c r="Q38" s="229">
        <v>0.7023668032041227</v>
      </c>
      <c r="R38" s="229">
        <v>1.40753686769664</v>
      </c>
      <c r="S38" s="229">
        <v>0.70876573966229661</v>
      </c>
      <c r="T38" s="229">
        <v>0.71134058283919055</v>
      </c>
      <c r="U38" s="229">
        <v>0.71436811339809914</v>
      </c>
      <c r="V38" s="229">
        <v>0.71669180190888571</v>
      </c>
      <c r="W38" s="229">
        <v>0.72488486847895894</v>
      </c>
      <c r="X38" s="229">
        <v>0.72633682935736577</v>
      </c>
      <c r="Y38" s="229">
        <v>1.455147479127332</v>
      </c>
      <c r="DA38" s="73" t="s">
        <v>2176</v>
      </c>
    </row>
    <row r="39" spans="1:105" ht="12" customHeight="1" x14ac:dyDescent="0.25">
      <c r="A39" s="64" t="s">
        <v>32</v>
      </c>
      <c r="B39" s="229">
        <v>8.7332097917104541</v>
      </c>
      <c r="C39" s="229">
        <v>46.572547991880143</v>
      </c>
      <c r="D39" s="229">
        <v>39.48108837421438</v>
      </c>
      <c r="E39" s="229">
        <v>47.889804963222637</v>
      </c>
      <c r="F39" s="229">
        <v>43.797947348576663</v>
      </c>
      <c r="G39" s="229">
        <v>31.94745335717348</v>
      </c>
      <c r="H39" s="229">
        <v>25.782760729426521</v>
      </c>
      <c r="I39" s="229">
        <v>14.20643436162014</v>
      </c>
      <c r="J39" s="229">
        <v>14.59419544921003</v>
      </c>
      <c r="K39" s="229">
        <v>10.84757263949647</v>
      </c>
      <c r="L39" s="229">
        <v>10.864325940114121</v>
      </c>
      <c r="M39" s="229">
        <v>2.6943608841812079</v>
      </c>
      <c r="N39" s="229">
        <v>1.35101515261981</v>
      </c>
      <c r="O39" s="229">
        <v>0</v>
      </c>
      <c r="P39" s="229">
        <v>0.67208633543003282</v>
      </c>
      <c r="Q39" s="229">
        <v>1.3318941300287139</v>
      </c>
      <c r="R39" s="229">
        <v>2.0004049978291989</v>
      </c>
      <c r="S39" s="229">
        <v>1.3418964370589459</v>
      </c>
      <c r="T39" s="229">
        <v>0.6730029688155077</v>
      </c>
      <c r="U39" s="229">
        <v>0.67451623418902473</v>
      </c>
      <c r="V39" s="229">
        <v>0.67544059310507998</v>
      </c>
      <c r="W39" s="229">
        <v>2.0386495868534849</v>
      </c>
      <c r="X39" s="229">
        <v>2.7225979937122982</v>
      </c>
      <c r="Y39" s="229">
        <v>4.090018129281634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0.87585290944369742</v>
      </c>
      <c r="M40" s="229">
        <v>0.88400884920274314</v>
      </c>
      <c r="N40" s="229">
        <v>0.88757212385472062</v>
      </c>
      <c r="O40" s="229">
        <v>0.88377129755841288</v>
      </c>
      <c r="P40" s="229">
        <v>0.87783250647299604</v>
      </c>
      <c r="Q40" s="229">
        <v>1.734918836083895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231.18448628997669</v>
      </c>
      <c r="C41" s="229">
        <v>221.71159547540401</v>
      </c>
      <c r="D41" s="229">
        <v>220.89720611298731</v>
      </c>
      <c r="E41" s="229">
        <v>254.35328239498679</v>
      </c>
      <c r="F41" s="229">
        <v>253.31347701277079</v>
      </c>
      <c r="G41" s="229">
        <v>241.1186245293311</v>
      </c>
      <c r="H41" s="229">
        <v>244.61264261497769</v>
      </c>
      <c r="I41" s="229">
        <v>241.24858675621061</v>
      </c>
      <c r="J41" s="229">
        <v>183.64311381396601</v>
      </c>
      <c r="K41" s="229">
        <v>188.05473983178339</v>
      </c>
      <c r="L41" s="229">
        <v>202.79967704554761</v>
      </c>
      <c r="M41" s="229">
        <v>203.20124209691639</v>
      </c>
      <c r="N41" s="229">
        <v>196.5708938939143</v>
      </c>
      <c r="O41" s="229">
        <v>199.9779159757681</v>
      </c>
      <c r="P41" s="229">
        <v>206.81826917080619</v>
      </c>
      <c r="Q41" s="229">
        <v>202.1001089255362</v>
      </c>
      <c r="R41" s="229">
        <v>200.6939158839246</v>
      </c>
      <c r="S41" s="229">
        <v>212.59214878966119</v>
      </c>
      <c r="T41" s="229">
        <v>197.32097242803309</v>
      </c>
      <c r="U41" s="229">
        <v>179.2619466448827</v>
      </c>
      <c r="V41" s="229">
        <v>193.50873894309871</v>
      </c>
      <c r="W41" s="229">
        <v>192.43382754377899</v>
      </c>
      <c r="X41" s="229">
        <v>176.05371221006271</v>
      </c>
      <c r="Y41" s="229">
        <v>151.24777831908779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2.201311896081156E-2</v>
      </c>
      <c r="C43" s="229">
        <v>2.201311896080033E-2</v>
      </c>
      <c r="D43" s="229">
        <v>0.10998641092286419</v>
      </c>
      <c r="E43" s="229">
        <v>0.50590581669294599</v>
      </c>
      <c r="F43" s="229">
        <v>0.72587863853854162</v>
      </c>
      <c r="G43" s="229">
        <v>1.2977446282319109</v>
      </c>
      <c r="H43" s="229">
        <v>1.737611088042448</v>
      </c>
      <c r="I43" s="229">
        <v>0.85779898454101766</v>
      </c>
      <c r="J43" s="229">
        <v>1.84759749896517</v>
      </c>
      <c r="K43" s="229">
        <v>2.111596558733086</v>
      </c>
      <c r="L43" s="229">
        <v>1.64963779607997</v>
      </c>
      <c r="M43" s="229">
        <v>1.539651385157482</v>
      </c>
      <c r="N43" s="229">
        <v>1.6716509150412171</v>
      </c>
      <c r="O43" s="229">
        <v>2.0016101478076829</v>
      </c>
      <c r="P43" s="229">
        <v>2.617502375425885</v>
      </c>
      <c r="Q43" s="229">
        <v>9.9639453172498751</v>
      </c>
      <c r="R43" s="229">
        <v>7.412482298696573</v>
      </c>
      <c r="S43" s="229">
        <v>2.1933935079635232</v>
      </c>
      <c r="T43" s="229">
        <v>2.8362874390506212</v>
      </c>
      <c r="U43" s="229">
        <v>2.389136062174142</v>
      </c>
      <c r="V43" s="229">
        <v>1.7246249315328539</v>
      </c>
      <c r="W43" s="229">
        <v>2.0728756408466631</v>
      </c>
      <c r="X43" s="229">
        <v>0.93484490090341732</v>
      </c>
      <c r="Y43" s="229">
        <v>0.97055683130354375</v>
      </c>
      <c r="DA43" s="73" t="s">
        <v>2181</v>
      </c>
    </row>
    <row r="44" spans="1:105" ht="12" customHeight="1" x14ac:dyDescent="0.25">
      <c r="A44" s="64" t="s">
        <v>39</v>
      </c>
      <c r="B44" s="229">
        <v>116.07034606360899</v>
      </c>
      <c r="C44" s="229">
        <v>114.5746417324327</v>
      </c>
      <c r="D44" s="229">
        <v>113.8488422777926</v>
      </c>
      <c r="E44" s="229">
        <v>125.1105322233299</v>
      </c>
      <c r="F44" s="229">
        <v>115.4984800738891</v>
      </c>
      <c r="G44" s="229">
        <v>91.391422559798627</v>
      </c>
      <c r="H44" s="229">
        <v>99.881676664909577</v>
      </c>
      <c r="I44" s="229">
        <v>99.419797086160969</v>
      </c>
      <c r="J44" s="229">
        <v>98.825917977477161</v>
      </c>
      <c r="K44" s="229">
        <v>64.886756308338988</v>
      </c>
      <c r="L44" s="229">
        <v>56.110569208372468</v>
      </c>
      <c r="M44" s="229">
        <v>65.084716011205586</v>
      </c>
      <c r="N44" s="229">
        <v>61.80745353800922</v>
      </c>
      <c r="O44" s="229">
        <v>61.235508364370581</v>
      </c>
      <c r="P44" s="229">
        <v>60.113789504021753</v>
      </c>
      <c r="Q44" s="229">
        <v>69.571829004587286</v>
      </c>
      <c r="R44" s="229">
        <v>72.343264844884402</v>
      </c>
      <c r="S44" s="229">
        <v>73.228382268450531</v>
      </c>
      <c r="T44" s="229">
        <v>73.748066080423058</v>
      </c>
      <c r="U44" s="229">
        <v>76.92508176006109</v>
      </c>
      <c r="V44" s="229">
        <v>74.478220648606552</v>
      </c>
      <c r="W44" s="229">
        <v>72.348649348809587</v>
      </c>
      <c r="X44" s="229">
        <v>70.08596994487705</v>
      </c>
      <c r="Y44" s="229">
        <v>68.552494902428634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78.460499449817732</v>
      </c>
      <c r="C45" s="261">
        <f t="shared" si="2"/>
        <v>80.594283076820332</v>
      </c>
      <c r="D45" s="261">
        <f t="shared" si="2"/>
        <v>78.14745549972983</v>
      </c>
      <c r="E45" s="261">
        <f t="shared" si="2"/>
        <v>86.585058411905933</v>
      </c>
      <c r="F45" s="261">
        <f t="shared" si="2"/>
        <v>78.906228530928175</v>
      </c>
      <c r="G45" s="261">
        <f t="shared" si="2"/>
        <v>71.371231675225232</v>
      </c>
      <c r="H45" s="261">
        <f t="shared" si="2"/>
        <v>70.206194293367133</v>
      </c>
      <c r="I45" s="261">
        <f t="shared" si="2"/>
        <v>66.802335116533328</v>
      </c>
      <c r="J45" s="261">
        <f t="shared" si="2"/>
        <v>58.229705859431007</v>
      </c>
      <c r="K45" s="261">
        <f t="shared" si="2"/>
        <v>53.066614332570218</v>
      </c>
      <c r="L45" s="261">
        <f t="shared" si="2"/>
        <v>54.064350004191276</v>
      </c>
      <c r="M45" s="261">
        <f t="shared" si="2"/>
        <v>54.232190044583916</v>
      </c>
      <c r="N45" s="261">
        <f t="shared" si="2"/>
        <v>53.768605936421814</v>
      </c>
      <c r="O45" s="261">
        <f t="shared" si="2"/>
        <v>52.672745922518892</v>
      </c>
      <c r="P45" s="261">
        <f t="shared" si="2"/>
        <v>54.071756502087318</v>
      </c>
      <c r="Q45" s="261">
        <f t="shared" si="2"/>
        <v>57.141805569460445</v>
      </c>
      <c r="R45" s="261">
        <f t="shared" si="2"/>
        <v>56.752881302489897</v>
      </c>
      <c r="S45" s="261">
        <f t="shared" si="2"/>
        <v>58.196599639102082</v>
      </c>
      <c r="T45" s="261">
        <f t="shared" si="2"/>
        <v>56.349997393596873</v>
      </c>
      <c r="U45" s="261">
        <f t="shared" si="2"/>
        <v>53.393205438147554</v>
      </c>
      <c r="V45" s="261">
        <f t="shared" si="2"/>
        <v>55.548838197057435</v>
      </c>
      <c r="W45" s="261">
        <f t="shared" si="2"/>
        <v>55.760597188308687</v>
      </c>
      <c r="X45" s="261">
        <f t="shared" si="2"/>
        <v>52.606630910487809</v>
      </c>
      <c r="Y45" s="261">
        <f t="shared" si="2"/>
        <v>49.290985381552773</v>
      </c>
      <c r="DA45" s="70"/>
    </row>
    <row r="46" spans="1:105" ht="12" customHeight="1" x14ac:dyDescent="0.25">
      <c r="A46" s="165" t="s">
        <v>2184</v>
      </c>
      <c r="B46" s="346">
        <v>38.164858950256928</v>
      </c>
      <c r="C46" s="346">
        <v>38.928003768612342</v>
      </c>
      <c r="D46" s="346">
        <v>37.64020869438481</v>
      </c>
      <c r="E46" s="346">
        <v>42.046706895205091</v>
      </c>
      <c r="F46" s="346">
        <v>37.888731869297281</v>
      </c>
      <c r="G46" s="346">
        <v>34.00842400868946</v>
      </c>
      <c r="H46" s="346">
        <v>33.2987828703817</v>
      </c>
      <c r="I46" s="346">
        <v>31.55605544809649</v>
      </c>
      <c r="J46" s="346">
        <v>26.694438613211808</v>
      </c>
      <c r="K46" s="346">
        <v>24.34125339860471</v>
      </c>
      <c r="L46" s="346">
        <v>24.987907004483478</v>
      </c>
      <c r="M46" s="346">
        <v>24.96381764850744</v>
      </c>
      <c r="N46" s="346">
        <v>24.747325764660189</v>
      </c>
      <c r="O46" s="346">
        <v>24.479448572547479</v>
      </c>
      <c r="P46" s="346">
        <v>25.191963724776961</v>
      </c>
      <c r="Q46" s="346">
        <v>26.50813842280121</v>
      </c>
      <c r="R46" s="346">
        <v>26.302475846621949</v>
      </c>
      <c r="S46" s="346">
        <v>26.903775309545001</v>
      </c>
      <c r="T46" s="346">
        <v>25.74803462706986</v>
      </c>
      <c r="U46" s="346">
        <v>24.047106719343979</v>
      </c>
      <c r="V46" s="346">
        <v>25.191120580080309</v>
      </c>
      <c r="W46" s="346">
        <v>25.089770020848562</v>
      </c>
      <c r="X46" s="346">
        <v>23.578385393522371</v>
      </c>
      <c r="Y46" s="346">
        <v>21.941033518018038</v>
      </c>
      <c r="DA46" s="167" t="s">
        <v>2185</v>
      </c>
    </row>
    <row r="47" spans="1:105" ht="12" customHeight="1" x14ac:dyDescent="0.25">
      <c r="A47" s="59" t="s">
        <v>28</v>
      </c>
      <c r="B47" s="230">
        <v>9.1396808707454245</v>
      </c>
      <c r="C47" s="230">
        <v>7.6066762241914976</v>
      </c>
      <c r="D47" s="230">
        <v>7.3861584823655093</v>
      </c>
      <c r="E47" s="230">
        <v>8.3639292852609959</v>
      </c>
      <c r="F47" s="230">
        <v>4.6710657606586743</v>
      </c>
      <c r="G47" s="230">
        <v>4.3483915359113903</v>
      </c>
      <c r="H47" s="230">
        <v>3.1880879324254581</v>
      </c>
      <c r="I47" s="230">
        <v>2.8345300738939052</v>
      </c>
      <c r="J47" s="230">
        <v>2.9250234971432789</v>
      </c>
      <c r="K47" s="230">
        <v>2.6442456014152471</v>
      </c>
      <c r="L47" s="230">
        <v>2.6902679717074922</v>
      </c>
      <c r="M47" s="230">
        <v>2.774458560279879</v>
      </c>
      <c r="N47" s="230">
        <v>3.5305533330705732</v>
      </c>
      <c r="O47" s="230">
        <v>3.099220257403942</v>
      </c>
      <c r="P47" s="230">
        <v>3.198162424006417</v>
      </c>
      <c r="Q47" s="230">
        <v>3.783127195473003</v>
      </c>
      <c r="R47" s="230">
        <v>3.6483750383206011</v>
      </c>
      <c r="S47" s="230">
        <v>3.5725010475249088</v>
      </c>
      <c r="T47" s="230">
        <v>3.696024580432915</v>
      </c>
      <c r="U47" s="230">
        <v>3.3344558935333461</v>
      </c>
      <c r="V47" s="230">
        <v>3.3569723709341708</v>
      </c>
      <c r="W47" s="230">
        <v>3.3235430012311111</v>
      </c>
      <c r="X47" s="230">
        <v>3.522691216620947</v>
      </c>
      <c r="Y47" s="230">
        <v>3.693192186358202</v>
      </c>
      <c r="DA47" s="71" t="s">
        <v>2186</v>
      </c>
    </row>
    <row r="48" spans="1:105" ht="12" customHeight="1" x14ac:dyDescent="0.25">
      <c r="A48" s="59" t="s">
        <v>31</v>
      </c>
      <c r="B48" s="230">
        <v>0.33429266425742032</v>
      </c>
      <c r="C48" s="230">
        <v>0.32093733413228281</v>
      </c>
      <c r="D48" s="230">
        <v>0.32326294979141817</v>
      </c>
      <c r="E48" s="230">
        <v>0.2411264102289041</v>
      </c>
      <c r="F48" s="230">
        <v>8.1130184486763013E-2</v>
      </c>
      <c r="G48" s="230">
        <v>7.9564034265609679E-2</v>
      </c>
      <c r="H48" s="230">
        <v>8.4207424587182458E-2</v>
      </c>
      <c r="I48" s="230">
        <v>8.5106740885840262E-2</v>
      </c>
      <c r="J48" s="230">
        <v>0.17308344518893179</v>
      </c>
      <c r="K48" s="230">
        <v>0.1608964332588069</v>
      </c>
      <c r="L48" s="230">
        <v>7.7877070414740207E-2</v>
      </c>
      <c r="M48" s="230">
        <v>7.9993213396582649E-2</v>
      </c>
      <c r="N48" s="230">
        <v>7.9408309030841145E-2</v>
      </c>
      <c r="O48" s="230">
        <v>7.9051199915795831E-2</v>
      </c>
      <c r="P48" s="230">
        <v>0.1568659544351079</v>
      </c>
      <c r="Q48" s="230">
        <v>0.1632325512545364</v>
      </c>
      <c r="R48" s="230">
        <v>0.16295137629855941</v>
      </c>
      <c r="S48" s="230">
        <v>0.1606277829833746</v>
      </c>
      <c r="T48" s="230">
        <v>0.24569529277620389</v>
      </c>
      <c r="U48" s="230">
        <v>0.25411717075720319</v>
      </c>
      <c r="V48" s="230">
        <v>0.3305174305655369</v>
      </c>
      <c r="W48" s="230">
        <v>0.33098728665162158</v>
      </c>
      <c r="X48" s="230">
        <v>0.2498294603987547</v>
      </c>
      <c r="Y48" s="230">
        <v>0.67762931202965382</v>
      </c>
      <c r="DA48" s="71" t="s">
        <v>2187</v>
      </c>
    </row>
    <row r="49" spans="1:105" ht="12" customHeight="1" x14ac:dyDescent="0.25">
      <c r="A49" s="59" t="s">
        <v>159</v>
      </c>
      <c r="B49" s="230">
        <v>2.309481139618498</v>
      </c>
      <c r="C49" s="230">
        <v>1.7461845239475939</v>
      </c>
      <c r="D49" s="230">
        <v>1.320208413433362</v>
      </c>
      <c r="E49" s="230">
        <v>0.36397867081539681</v>
      </c>
      <c r="F49" s="230">
        <v>0.36875488763292519</v>
      </c>
      <c r="G49" s="230">
        <v>0.36216725400492927</v>
      </c>
      <c r="H49" s="230">
        <v>0.22796937752644039</v>
      </c>
      <c r="I49" s="230">
        <v>0.15367526051754471</v>
      </c>
      <c r="J49" s="230">
        <v>0.16391163722211591</v>
      </c>
      <c r="K49" s="230">
        <v>0.15320243314980919</v>
      </c>
      <c r="L49" s="230">
        <v>7.4271495390721948E-2</v>
      </c>
      <c r="M49" s="230">
        <v>7.6249790333343503E-2</v>
      </c>
      <c r="N49" s="230">
        <v>0.1513080107632121</v>
      </c>
      <c r="O49" s="230">
        <v>7.5297715179691013E-2</v>
      </c>
      <c r="P49" s="230">
        <v>0</v>
      </c>
      <c r="Q49" s="230">
        <v>7.7628497221101697E-2</v>
      </c>
      <c r="R49" s="230">
        <v>0.15510452659024601</v>
      </c>
      <c r="S49" s="230">
        <v>7.65111131196477E-2</v>
      </c>
      <c r="T49" s="230">
        <v>7.8063923806506452E-2</v>
      </c>
      <c r="U49" s="230">
        <v>8.0901504907338287E-2</v>
      </c>
      <c r="V49" s="230">
        <v>7.9073406827148446E-2</v>
      </c>
      <c r="W49" s="230">
        <v>7.9601900228122024E-2</v>
      </c>
      <c r="X49" s="230">
        <v>8.0142155108220606E-2</v>
      </c>
      <c r="Y49" s="230">
        <v>0.16306377753784801</v>
      </c>
      <c r="DA49" s="71" t="s">
        <v>2188</v>
      </c>
    </row>
    <row r="50" spans="1:105" ht="12" customHeight="1" x14ac:dyDescent="0.25">
      <c r="A50" s="59" t="s">
        <v>32</v>
      </c>
      <c r="B50" s="230">
        <v>0.96030572943068027</v>
      </c>
      <c r="C50" s="230">
        <v>5.0783578957866746</v>
      </c>
      <c r="D50" s="230">
        <v>4.3382141133972558</v>
      </c>
      <c r="E50" s="230">
        <v>5.2410902095138754</v>
      </c>
      <c r="F50" s="230">
        <v>4.8303815703219062</v>
      </c>
      <c r="G50" s="230">
        <v>3.418404517663574</v>
      </c>
      <c r="H50" s="230">
        <v>2.8413503102688988</v>
      </c>
      <c r="I50" s="230">
        <v>1.5839900988984681</v>
      </c>
      <c r="J50" s="230">
        <v>1.7250905951572391</v>
      </c>
      <c r="K50" s="230">
        <v>1.1661637061352681</v>
      </c>
      <c r="L50" s="230">
        <v>1.126047547433638</v>
      </c>
      <c r="M50" s="230">
        <v>0.2883265367262085</v>
      </c>
      <c r="N50" s="230">
        <v>0.14325084038118949</v>
      </c>
      <c r="O50" s="230">
        <v>0</v>
      </c>
      <c r="P50" s="230">
        <v>7.0732472447376168E-2</v>
      </c>
      <c r="Q50" s="230">
        <v>0.14720647288577429</v>
      </c>
      <c r="R50" s="230">
        <v>0.2204360520124802</v>
      </c>
      <c r="S50" s="230">
        <v>0.14485743927124359</v>
      </c>
      <c r="T50" s="230">
        <v>7.3856678146315288E-2</v>
      </c>
      <c r="U50" s="230">
        <v>7.6388317741041961E-2</v>
      </c>
      <c r="V50" s="230">
        <v>7.4522114895013827E-2</v>
      </c>
      <c r="W50" s="230">
        <v>0.22387055940804729</v>
      </c>
      <c r="X50" s="230">
        <v>0.30040452568331338</v>
      </c>
      <c r="Y50" s="230">
        <v>0.45832729391725507</v>
      </c>
      <c r="DA50" s="71" t="s">
        <v>2189</v>
      </c>
    </row>
    <row r="51" spans="1:105" ht="12" customHeight="1" x14ac:dyDescent="0.25">
      <c r="A51" s="59" t="s">
        <v>35</v>
      </c>
      <c r="B51" s="230">
        <v>25.421098546204909</v>
      </c>
      <c r="C51" s="230">
        <v>24.17584779055429</v>
      </c>
      <c r="D51" s="230">
        <v>24.272364735397261</v>
      </c>
      <c r="E51" s="230">
        <v>27.836582319385919</v>
      </c>
      <c r="F51" s="230">
        <v>27.937399466197011</v>
      </c>
      <c r="G51" s="230">
        <v>25.79989666684396</v>
      </c>
      <c r="H51" s="230">
        <v>26.95716782557372</v>
      </c>
      <c r="I51" s="230">
        <v>26.898753273900731</v>
      </c>
      <c r="J51" s="230">
        <v>21.707329438500238</v>
      </c>
      <c r="K51" s="230">
        <v>20.216745224645582</v>
      </c>
      <c r="L51" s="230">
        <v>21.019442919536889</v>
      </c>
      <c r="M51" s="230">
        <v>21.744789547771429</v>
      </c>
      <c r="N51" s="230">
        <v>20.84280527141437</v>
      </c>
      <c r="O51" s="230">
        <v>21.225879400048051</v>
      </c>
      <c r="P51" s="230">
        <v>21.766202873888059</v>
      </c>
      <c r="Q51" s="230">
        <v>22.336943705966789</v>
      </c>
      <c r="R51" s="230">
        <v>22.115608853400062</v>
      </c>
      <c r="S51" s="230">
        <v>22.94927792664582</v>
      </c>
      <c r="T51" s="230">
        <v>21.654394151907919</v>
      </c>
      <c r="U51" s="230">
        <v>20.301243832405049</v>
      </c>
      <c r="V51" s="230">
        <v>21.35003525685844</v>
      </c>
      <c r="W51" s="230">
        <v>21.131767273329661</v>
      </c>
      <c r="X51" s="230">
        <v>19.42531803571114</v>
      </c>
      <c r="Y51" s="230">
        <v>16.948820948175079</v>
      </c>
      <c r="DA51" s="71" t="s">
        <v>2190</v>
      </c>
    </row>
    <row r="52" spans="1:105" ht="12" customHeight="1" x14ac:dyDescent="0.25">
      <c r="A52" s="165" t="s">
        <v>2191</v>
      </c>
      <c r="B52" s="346">
        <v>33.47375894529133</v>
      </c>
      <c r="C52" s="346">
        <v>34.082715865981747</v>
      </c>
      <c r="D52" s="346">
        <v>32.992622385110522</v>
      </c>
      <c r="E52" s="346">
        <v>36.844602910165577</v>
      </c>
      <c r="F52" s="346">
        <v>33.227839937900256</v>
      </c>
      <c r="G52" s="346">
        <v>29.66879229220228</v>
      </c>
      <c r="H52" s="346">
        <v>29.181262526955472</v>
      </c>
      <c r="I52" s="346">
        <v>27.701149358205829</v>
      </c>
      <c r="J52" s="346">
        <v>23.596956965312451</v>
      </c>
      <c r="K52" s="346">
        <v>21.205631670413279</v>
      </c>
      <c r="L52" s="346">
        <v>21.661319012925141</v>
      </c>
      <c r="M52" s="346">
        <v>21.738404522776321</v>
      </c>
      <c r="N52" s="346">
        <v>21.5194731632265</v>
      </c>
      <c r="O52" s="346">
        <v>21.301973664186729</v>
      </c>
      <c r="P52" s="346">
        <v>21.896492806131679</v>
      </c>
      <c r="Q52" s="346">
        <v>23.206951292067249</v>
      </c>
      <c r="R52" s="346">
        <v>23.014246140453501</v>
      </c>
      <c r="S52" s="346">
        <v>23.462482932595769</v>
      </c>
      <c r="T52" s="346">
        <v>22.49124005193255</v>
      </c>
      <c r="U52" s="346">
        <v>21.07796662363727</v>
      </c>
      <c r="V52" s="346">
        <v>22.008327028798909</v>
      </c>
      <c r="W52" s="346">
        <v>21.890718502229198</v>
      </c>
      <c r="X52" s="346">
        <v>20.576531384418359</v>
      </c>
      <c r="Y52" s="346">
        <v>19.174917379841808</v>
      </c>
      <c r="DA52" s="167" t="s">
        <v>2192</v>
      </c>
    </row>
    <row r="53" spans="1:105" ht="12" customHeight="1" x14ac:dyDescent="0.25">
      <c r="A53" s="64" t="s">
        <v>28</v>
      </c>
      <c r="B53" s="229">
        <v>6.0070108956311614</v>
      </c>
      <c r="C53" s="229">
        <v>5.0415565205534207</v>
      </c>
      <c r="D53" s="229">
        <v>4.8580252776302366</v>
      </c>
      <c r="E53" s="229">
        <v>5.5232512646061931</v>
      </c>
      <c r="F53" s="229">
        <v>3.0609153182106779</v>
      </c>
      <c r="G53" s="229">
        <v>2.937003388340103</v>
      </c>
      <c r="H53" s="229">
        <v>2.0907299629415901</v>
      </c>
      <c r="I53" s="229">
        <v>1.837285766157031</v>
      </c>
      <c r="J53" s="229">
        <v>1.7883833779178251</v>
      </c>
      <c r="K53" s="229">
        <v>1.777615594150745</v>
      </c>
      <c r="L53" s="229">
        <v>1.875878101058871</v>
      </c>
      <c r="M53" s="229">
        <v>1.8737532833722521</v>
      </c>
      <c r="N53" s="229">
        <v>2.4064056178323892</v>
      </c>
      <c r="O53" s="229">
        <v>2.1102397658332461</v>
      </c>
      <c r="P53" s="229">
        <v>2.1961892313076872</v>
      </c>
      <c r="Q53" s="229">
        <v>2.4737554044992738</v>
      </c>
      <c r="R53" s="229">
        <v>2.392752602122564</v>
      </c>
      <c r="S53" s="229">
        <v>2.3917378463707579</v>
      </c>
      <c r="T53" s="229">
        <v>2.4340252278418699</v>
      </c>
      <c r="U53" s="229">
        <v>2.1279109666587548</v>
      </c>
      <c r="V53" s="229">
        <v>2.1989369037570849</v>
      </c>
      <c r="W53" s="229">
        <v>2.187307872663264</v>
      </c>
      <c r="X53" s="229">
        <v>2.307356179343421</v>
      </c>
      <c r="Y53" s="229">
        <v>2.381850150484194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0.21971223119523589</v>
      </c>
      <c r="C55" s="229">
        <v>0.21271100042852431</v>
      </c>
      <c r="D55" s="229">
        <v>0.21261655638142729</v>
      </c>
      <c r="E55" s="229">
        <v>0.1592315889821859</v>
      </c>
      <c r="F55" s="229">
        <v>5.3164018061217233E-2</v>
      </c>
      <c r="G55" s="229">
        <v>5.3739373811729697E-2</v>
      </c>
      <c r="H55" s="229">
        <v>5.5222750883356667E-2</v>
      </c>
      <c r="I55" s="229">
        <v>5.516448919476926E-2</v>
      </c>
      <c r="J55" s="229">
        <v>0.10582463924510289</v>
      </c>
      <c r="K55" s="229">
        <v>0.1081639347914623</v>
      </c>
      <c r="L55" s="229">
        <v>5.4302356680442518E-2</v>
      </c>
      <c r="M55" s="229">
        <v>5.4024071000802303E-2</v>
      </c>
      <c r="N55" s="229">
        <v>5.4124264081912073E-2</v>
      </c>
      <c r="O55" s="229">
        <v>5.3825469551776861E-2</v>
      </c>
      <c r="P55" s="229">
        <v>0.1077203950941345</v>
      </c>
      <c r="Q55" s="229">
        <v>0.1067364074724502</v>
      </c>
      <c r="R55" s="229">
        <v>0.1068701341179302</v>
      </c>
      <c r="S55" s="229">
        <v>0.1075379804314214</v>
      </c>
      <c r="T55" s="229">
        <v>0.16180318284280129</v>
      </c>
      <c r="U55" s="229">
        <v>0.1621670016746139</v>
      </c>
      <c r="V55" s="229">
        <v>0.2165007319387858</v>
      </c>
      <c r="W55" s="229">
        <v>0.21783112105857219</v>
      </c>
      <c r="X55" s="229">
        <v>0.16363783079064179</v>
      </c>
      <c r="Y55" s="229">
        <v>0.43702341968341568</v>
      </c>
      <c r="DA55" s="73" t="s">
        <v>2195</v>
      </c>
    </row>
    <row r="56" spans="1:105" ht="12" customHeight="1" x14ac:dyDescent="0.25">
      <c r="A56" s="64" t="s">
        <v>159</v>
      </c>
      <c r="B56" s="229">
        <v>1.517895270648713</v>
      </c>
      <c r="C56" s="229">
        <v>1.157337017290121</v>
      </c>
      <c r="D56" s="229">
        <v>0.86832767798198518</v>
      </c>
      <c r="E56" s="229">
        <v>0.24035899698643731</v>
      </c>
      <c r="F56" s="229">
        <v>0.241642387852299</v>
      </c>
      <c r="G56" s="229">
        <v>0.24461607087903769</v>
      </c>
      <c r="H56" s="229">
        <v>0.1495010232873544</v>
      </c>
      <c r="I56" s="229">
        <v>9.9609233770269881E-2</v>
      </c>
      <c r="J56" s="229">
        <v>0.10021692056204699</v>
      </c>
      <c r="K56" s="229">
        <v>0.1029915806924968</v>
      </c>
      <c r="L56" s="229">
        <v>5.1788250539191491E-2</v>
      </c>
      <c r="M56" s="229">
        <v>5.149591961436091E-2</v>
      </c>
      <c r="N56" s="229">
        <v>0.1031307029731135</v>
      </c>
      <c r="O56" s="229">
        <v>5.1269745178314237E-2</v>
      </c>
      <c r="P56" s="229">
        <v>0</v>
      </c>
      <c r="Q56" s="229">
        <v>5.0760628607372883E-2</v>
      </c>
      <c r="R56" s="229">
        <v>0.1017238512218949</v>
      </c>
      <c r="S56" s="229">
        <v>5.1223085026944233E-2</v>
      </c>
      <c r="T56" s="229">
        <v>5.1409171068636829E-2</v>
      </c>
      <c r="U56" s="229">
        <v>5.1627973201079813E-2</v>
      </c>
      <c r="V56" s="229">
        <v>5.1795908087747519E-2</v>
      </c>
      <c r="W56" s="229">
        <v>5.238802777139679E-2</v>
      </c>
      <c r="X56" s="229">
        <v>5.2492962182540702E-2</v>
      </c>
      <c r="Y56" s="229">
        <v>0.1051647094082134</v>
      </c>
      <c r="DA56" s="73" t="s">
        <v>2196</v>
      </c>
    </row>
    <row r="57" spans="1:105" ht="12" customHeight="1" x14ac:dyDescent="0.25">
      <c r="A57" s="64" t="s">
        <v>32</v>
      </c>
      <c r="B57" s="229">
        <v>0.63115628011600866</v>
      </c>
      <c r="C57" s="229">
        <v>3.3658364847688209</v>
      </c>
      <c r="D57" s="229">
        <v>2.8533308448462278</v>
      </c>
      <c r="E57" s="229">
        <v>3.4610357333633699</v>
      </c>
      <c r="F57" s="229">
        <v>3.165313806097211</v>
      </c>
      <c r="G57" s="229">
        <v>2.308868823835283</v>
      </c>
      <c r="H57" s="229">
        <v>1.863341399235847</v>
      </c>
      <c r="I57" s="229">
        <v>1.0267107374316571</v>
      </c>
      <c r="J57" s="229">
        <v>1.054734551293232</v>
      </c>
      <c r="K57" s="229">
        <v>0.78396302833941767</v>
      </c>
      <c r="L57" s="229">
        <v>0.78517380320337871</v>
      </c>
      <c r="M57" s="229">
        <v>0.19472368504923149</v>
      </c>
      <c r="N57" s="229">
        <v>9.7638980219765623E-2</v>
      </c>
      <c r="O57" s="229">
        <v>0</v>
      </c>
      <c r="P57" s="229">
        <v>4.8572234207571792E-2</v>
      </c>
      <c r="Q57" s="229">
        <v>9.6257088134444876E-2</v>
      </c>
      <c r="R57" s="229">
        <v>0.14457092034520649</v>
      </c>
      <c r="S57" s="229">
        <v>9.6979963119513041E-2</v>
      </c>
      <c r="T57" s="229">
        <v>4.8638480058937422E-2</v>
      </c>
      <c r="U57" s="229">
        <v>4.8747844996544193E-2</v>
      </c>
      <c r="V57" s="229">
        <v>4.8814649178381589E-2</v>
      </c>
      <c r="W57" s="229">
        <v>0.14733488836141581</v>
      </c>
      <c r="X57" s="229">
        <v>0.19676440426220479</v>
      </c>
      <c r="Y57" s="229">
        <v>0.29558898614055162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6.3298612702283166E-2</v>
      </c>
      <c r="M58" s="229">
        <v>6.3888049200654703E-2</v>
      </c>
      <c r="N58" s="229">
        <v>6.4145570000911714E-2</v>
      </c>
      <c r="O58" s="229">
        <v>6.3870881147241695E-2</v>
      </c>
      <c r="P58" s="229">
        <v>6.3441679813567589E-2</v>
      </c>
      <c r="Q58" s="229">
        <v>0.1253840163012325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16.707893645909309</v>
      </c>
      <c r="C59" s="229">
        <v>16.023280007731749</v>
      </c>
      <c r="D59" s="229">
        <v>15.964423416305671</v>
      </c>
      <c r="E59" s="229">
        <v>18.382321664148911</v>
      </c>
      <c r="F59" s="229">
        <v>18.30717407091155</v>
      </c>
      <c r="G59" s="229">
        <v>17.42584201619357</v>
      </c>
      <c r="H59" s="229">
        <v>17.678357587236881</v>
      </c>
      <c r="I59" s="229">
        <v>17.435234493602131</v>
      </c>
      <c r="J59" s="229">
        <v>13.272039415996019</v>
      </c>
      <c r="K59" s="229">
        <v>13.59087126969907</v>
      </c>
      <c r="L59" s="229">
        <v>14.656500052740229</v>
      </c>
      <c r="M59" s="229">
        <v>14.68552149045801</v>
      </c>
      <c r="N59" s="229">
        <v>14.20634075307863</v>
      </c>
      <c r="O59" s="229">
        <v>14.452569051120561</v>
      </c>
      <c r="P59" s="229">
        <v>14.94692702261437</v>
      </c>
      <c r="Q59" s="229">
        <v>14.60594168727725</v>
      </c>
      <c r="R59" s="229">
        <v>14.50431495547573</v>
      </c>
      <c r="S59" s="229">
        <v>15.36421006848065</v>
      </c>
      <c r="T59" s="229">
        <v>14.26054954786089</v>
      </c>
      <c r="U59" s="229">
        <v>12.95540884843199</v>
      </c>
      <c r="V59" s="229">
        <v>13.98503628725323</v>
      </c>
      <c r="W59" s="229">
        <v>13.907351553182959</v>
      </c>
      <c r="X59" s="229">
        <v>12.723547097722291</v>
      </c>
      <c r="Y59" s="229">
        <v>10.930801780382909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1.590906277122175E-3</v>
      </c>
      <c r="C61" s="229">
        <v>1.590906277121363E-3</v>
      </c>
      <c r="D61" s="229">
        <v>7.948808701157932E-3</v>
      </c>
      <c r="E61" s="229">
        <v>3.6562230951563232E-2</v>
      </c>
      <c r="F61" s="229">
        <v>5.2459848353869513E-2</v>
      </c>
      <c r="G61" s="229">
        <v>9.3789075452287152E-2</v>
      </c>
      <c r="H61" s="229">
        <v>0.12557858757248569</v>
      </c>
      <c r="I61" s="229">
        <v>6.1993840647696218E-2</v>
      </c>
      <c r="J61" s="229">
        <v>0.13352739627363339</v>
      </c>
      <c r="K61" s="229">
        <v>0.1526068262302345</v>
      </c>
      <c r="L61" s="229">
        <v>0.1192206851484192</v>
      </c>
      <c r="M61" s="229">
        <v>0.1112718764472886</v>
      </c>
      <c r="N61" s="229">
        <v>0.12081159142557291</v>
      </c>
      <c r="O61" s="229">
        <v>0.1446580175288931</v>
      </c>
      <c r="P61" s="229">
        <v>0.189169057181787</v>
      </c>
      <c r="Q61" s="229">
        <v>0.72010255240679966</v>
      </c>
      <c r="R61" s="229">
        <v>0.53570621405566721</v>
      </c>
      <c r="S61" s="229">
        <v>0.1585183592670481</v>
      </c>
      <c r="T61" s="229">
        <v>0.20498083431708561</v>
      </c>
      <c r="U61" s="229">
        <v>0.17266483522749601</v>
      </c>
      <c r="V61" s="229">
        <v>0.12464006732264819</v>
      </c>
      <c r="W61" s="229">
        <v>0.14980843353399231</v>
      </c>
      <c r="X61" s="229">
        <v>6.7562012617591954E-2</v>
      </c>
      <c r="Y61" s="229">
        <v>7.0142943304554312E-2</v>
      </c>
      <c r="DA61" s="73" t="s">
        <v>2201</v>
      </c>
    </row>
    <row r="62" spans="1:105" ht="12" customHeight="1" x14ac:dyDescent="0.25">
      <c r="A62" s="64" t="s">
        <v>39</v>
      </c>
      <c r="B62" s="229">
        <v>8.3884997155137739</v>
      </c>
      <c r="C62" s="229">
        <v>8.2804039289319924</v>
      </c>
      <c r="D62" s="229">
        <v>8.2279498032638223</v>
      </c>
      <c r="E62" s="229">
        <v>9.0418414311269206</v>
      </c>
      <c r="F62" s="229">
        <v>8.3471704884134414</v>
      </c>
      <c r="G62" s="229">
        <v>6.6049335436902767</v>
      </c>
      <c r="H62" s="229">
        <v>7.2185312157979524</v>
      </c>
      <c r="I62" s="229">
        <v>7.1851507974022759</v>
      </c>
      <c r="J62" s="229">
        <v>7.1422306640245949</v>
      </c>
      <c r="K62" s="229">
        <v>4.6894194365098558</v>
      </c>
      <c r="L62" s="229">
        <v>4.0551571508523274</v>
      </c>
      <c r="M62" s="229">
        <v>4.7037261476337253</v>
      </c>
      <c r="N62" s="229">
        <v>4.4668756836142069</v>
      </c>
      <c r="O62" s="229">
        <v>4.4255407338267059</v>
      </c>
      <c r="P62" s="229">
        <v>4.3444731859125651</v>
      </c>
      <c r="Q62" s="229">
        <v>5.0280135073684233</v>
      </c>
      <c r="R62" s="229">
        <v>5.2283074631145086</v>
      </c>
      <c r="S62" s="229">
        <v>5.2922756298994296</v>
      </c>
      <c r="T62" s="229">
        <v>5.3298336079423283</v>
      </c>
      <c r="U62" s="229">
        <v>5.5594391534467862</v>
      </c>
      <c r="V62" s="229">
        <v>5.3826024812610278</v>
      </c>
      <c r="W62" s="229">
        <v>5.2286966056575963</v>
      </c>
      <c r="X62" s="229">
        <v>5.0651708974996721</v>
      </c>
      <c r="Y62" s="229">
        <v>4.9543453904379744</v>
      </c>
      <c r="DA62" s="73" t="s">
        <v>2202</v>
      </c>
    </row>
    <row r="63" spans="1:105" ht="12" customHeight="1" x14ac:dyDescent="0.25">
      <c r="A63" s="166" t="s">
        <v>2203</v>
      </c>
      <c r="B63" s="347">
        <v>2.0064357512557272</v>
      </c>
      <c r="C63" s="347">
        <v>2.230459835948889</v>
      </c>
      <c r="D63" s="347">
        <v>2.2101836530101462</v>
      </c>
      <c r="E63" s="347">
        <v>2.2628672372162568</v>
      </c>
      <c r="F63" s="347">
        <v>2.2910755069795958</v>
      </c>
      <c r="G63" s="347">
        <v>2.262945698333378</v>
      </c>
      <c r="H63" s="347">
        <v>2.2723967341264579</v>
      </c>
      <c r="I63" s="347">
        <v>2.2191559735973549</v>
      </c>
      <c r="J63" s="347">
        <v>2.3347971414431612</v>
      </c>
      <c r="K63" s="347">
        <v>2.2116850775153631</v>
      </c>
      <c r="L63" s="347">
        <v>2.1809188196419571</v>
      </c>
      <c r="M63" s="347">
        <v>2.2146964333235748</v>
      </c>
      <c r="N63" s="347">
        <v>2.206413826039741</v>
      </c>
      <c r="O63" s="347">
        <v>2.026859907583729</v>
      </c>
      <c r="P63" s="347">
        <v>2.0539117562290228</v>
      </c>
      <c r="Q63" s="347">
        <v>2.1843281925270559</v>
      </c>
      <c r="R63" s="347">
        <v>2.187105681004248</v>
      </c>
      <c r="S63" s="347">
        <v>2.3030415873415611</v>
      </c>
      <c r="T63" s="347">
        <v>2.38550668076308</v>
      </c>
      <c r="U63" s="347">
        <v>2.4318035574018539</v>
      </c>
      <c r="V63" s="347">
        <v>2.4557031141700651</v>
      </c>
      <c r="W63" s="347">
        <v>2.5823849015385072</v>
      </c>
      <c r="X63" s="347">
        <v>2.485798274278554</v>
      </c>
      <c r="Y63" s="347">
        <v>2.404421906968508</v>
      </c>
      <c r="DA63" s="168" t="s">
        <v>2204</v>
      </c>
    </row>
    <row r="64" spans="1:105" ht="12" customHeight="1" x14ac:dyDescent="0.25">
      <c r="A64" s="60" t="s">
        <v>2205</v>
      </c>
      <c r="B64" s="262">
        <v>4.0128715025114543</v>
      </c>
      <c r="C64" s="262">
        <v>4.4609196718977771</v>
      </c>
      <c r="D64" s="262">
        <v>4.4203673060202906</v>
      </c>
      <c r="E64" s="262">
        <v>4.5257344744325136</v>
      </c>
      <c r="F64" s="262">
        <v>4.5821510139591934</v>
      </c>
      <c r="G64" s="262">
        <v>4.5258913966667569</v>
      </c>
      <c r="H64" s="262">
        <v>4.5447934682529167</v>
      </c>
      <c r="I64" s="262">
        <v>4.4383119471947099</v>
      </c>
      <c r="J64" s="262">
        <v>4.6695942828863224</v>
      </c>
      <c r="K64" s="262">
        <v>4.4233701550307263</v>
      </c>
      <c r="L64" s="262">
        <v>4.3618376392839133</v>
      </c>
      <c r="M64" s="262">
        <v>4.4293928666471496</v>
      </c>
      <c r="N64" s="262">
        <v>4.4128276520794829</v>
      </c>
      <c r="O64" s="262">
        <v>4.0537198151674589</v>
      </c>
      <c r="P64" s="262">
        <v>4.1078235124580456</v>
      </c>
      <c r="Q64" s="262">
        <v>4.3686563850541127</v>
      </c>
      <c r="R64" s="262">
        <v>4.3742113620084968</v>
      </c>
      <c r="S64" s="262">
        <v>4.6060831746831212</v>
      </c>
      <c r="T64" s="262">
        <v>4.771013361526161</v>
      </c>
      <c r="U64" s="262">
        <v>4.8636071148037079</v>
      </c>
      <c r="V64" s="262">
        <v>4.9114062283401294</v>
      </c>
      <c r="W64" s="262">
        <v>5.1647698030770144</v>
      </c>
      <c r="X64" s="262">
        <v>4.9715965485571072</v>
      </c>
      <c r="Y64" s="262">
        <v>4.8088438139370151</v>
      </c>
      <c r="DA64" s="72" t="s">
        <v>2206</v>
      </c>
    </row>
    <row r="65" spans="1:105" ht="12" customHeight="1" x14ac:dyDescent="0.25">
      <c r="A65" s="101" t="s">
        <v>2207</v>
      </c>
      <c r="B65" s="278">
        <v>0.80257430050229073</v>
      </c>
      <c r="C65" s="278">
        <v>0.89218393437955534</v>
      </c>
      <c r="D65" s="278">
        <v>0.88407346120405816</v>
      </c>
      <c r="E65" s="278">
        <v>0.90514689488650246</v>
      </c>
      <c r="F65" s="278">
        <v>0.91643020279183884</v>
      </c>
      <c r="G65" s="278">
        <v>0.90517827933335149</v>
      </c>
      <c r="H65" s="278">
        <v>0.90895869365058335</v>
      </c>
      <c r="I65" s="278">
        <v>0.88766238943894216</v>
      </c>
      <c r="J65" s="278">
        <v>0.93391885657726459</v>
      </c>
      <c r="K65" s="278">
        <v>0.88467403100614517</v>
      </c>
      <c r="L65" s="278">
        <v>0.87236752785678273</v>
      </c>
      <c r="M65" s="278">
        <v>0.88587857332943021</v>
      </c>
      <c r="N65" s="278">
        <v>0.88256553041589625</v>
      </c>
      <c r="O65" s="278">
        <v>0.81074396303349194</v>
      </c>
      <c r="P65" s="278">
        <v>0.8215647024916094</v>
      </c>
      <c r="Q65" s="278">
        <v>0.87373127701082254</v>
      </c>
      <c r="R65" s="278">
        <v>0.87484227240169954</v>
      </c>
      <c r="S65" s="278">
        <v>0.92121663493662431</v>
      </c>
      <c r="T65" s="278">
        <v>0.95420267230523215</v>
      </c>
      <c r="U65" s="278">
        <v>0.9727214229607416</v>
      </c>
      <c r="V65" s="278">
        <v>0.98228124566802588</v>
      </c>
      <c r="W65" s="278">
        <v>1.032953960615403</v>
      </c>
      <c r="X65" s="278">
        <v>0.99431930971142157</v>
      </c>
      <c r="Y65" s="278">
        <v>0.96176876278740286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47.628352618653864</v>
      </c>
      <c r="C66" s="261">
        <f t="shared" si="3"/>
        <v>50.921673303988456</v>
      </c>
      <c r="D66" s="261">
        <f t="shared" si="3"/>
        <v>49.958977123425719</v>
      </c>
      <c r="E66" s="261">
        <f t="shared" si="3"/>
        <v>53.123490640365326</v>
      </c>
      <c r="F66" s="261">
        <f t="shared" si="3"/>
        <v>51.22222927880653</v>
      </c>
      <c r="G66" s="261">
        <f t="shared" si="3"/>
        <v>48.656402628777258</v>
      </c>
      <c r="H66" s="261">
        <f t="shared" si="3"/>
        <v>48.431077810457296</v>
      </c>
      <c r="I66" s="261">
        <f t="shared" si="3"/>
        <v>46.78192831985811</v>
      </c>
      <c r="J66" s="261">
        <f t="shared" si="3"/>
        <v>45.553040953722196</v>
      </c>
      <c r="K66" s="261">
        <f t="shared" si="3"/>
        <v>42.567462368905034</v>
      </c>
      <c r="L66" s="261">
        <f t="shared" si="3"/>
        <v>42.515307813652171</v>
      </c>
      <c r="M66" s="261">
        <f t="shared" si="3"/>
        <v>42.970199281467103</v>
      </c>
      <c r="N66" s="261">
        <f t="shared" si="3"/>
        <v>42.72511915971296</v>
      </c>
      <c r="O66" s="261">
        <f t="shared" si="3"/>
        <v>40.243910886657403</v>
      </c>
      <c r="P66" s="261">
        <f t="shared" si="3"/>
        <v>40.992734090077363</v>
      </c>
      <c r="Q66" s="261">
        <f t="shared" si="3"/>
        <v>43.458054451015549</v>
      </c>
      <c r="R66" s="261">
        <f t="shared" si="3"/>
        <v>43.375783076202666</v>
      </c>
      <c r="S66" s="261">
        <f t="shared" si="3"/>
        <v>45.217452759759013</v>
      </c>
      <c r="T66" s="261">
        <f t="shared" si="3"/>
        <v>45.642554494455609</v>
      </c>
      <c r="U66" s="261">
        <f t="shared" si="3"/>
        <v>45.300036028313308</v>
      </c>
      <c r="V66" s="261">
        <f t="shared" si="3"/>
        <v>46.246758758081228</v>
      </c>
      <c r="W66" s="261">
        <f t="shared" si="3"/>
        <v>47.834361566726656</v>
      </c>
      <c r="X66" s="261">
        <f t="shared" si="3"/>
        <v>45.71752481474379</v>
      </c>
      <c r="Y66" s="261">
        <f t="shared" si="3"/>
        <v>43.722180687340149</v>
      </c>
      <c r="DA66" s="70"/>
    </row>
    <row r="67" spans="1:105" ht="12" customHeight="1" x14ac:dyDescent="0.25">
      <c r="A67" s="165" t="s">
        <v>2210</v>
      </c>
      <c r="B67" s="346">
        <v>15.167572178683891</v>
      </c>
      <c r="C67" s="346">
        <v>15.42585549214537</v>
      </c>
      <c r="D67" s="346">
        <v>14.932811531843949</v>
      </c>
      <c r="E67" s="346">
        <v>16.684972117229631</v>
      </c>
      <c r="F67" s="346">
        <v>15.09726760129228</v>
      </c>
      <c r="G67" s="346">
        <v>13.5685375413236</v>
      </c>
      <c r="H67" s="346">
        <v>13.311844871694539</v>
      </c>
      <c r="I67" s="346">
        <v>12.63553320731168</v>
      </c>
      <c r="J67" s="346">
        <v>10.67226079443839</v>
      </c>
      <c r="K67" s="346">
        <v>9.7419887025083529</v>
      </c>
      <c r="L67" s="346">
        <v>10.005060764875481</v>
      </c>
      <c r="M67" s="346">
        <v>10.005114109569959</v>
      </c>
      <c r="N67" s="346">
        <v>9.9092434607203224</v>
      </c>
      <c r="O67" s="346">
        <v>9.8096317025545758</v>
      </c>
      <c r="P67" s="346">
        <v>10.0938257169742</v>
      </c>
      <c r="Q67" s="346">
        <v>10.612219504651289</v>
      </c>
      <c r="R67" s="346">
        <v>10.530040406113059</v>
      </c>
      <c r="S67" s="346">
        <v>10.775961607075059</v>
      </c>
      <c r="T67" s="346">
        <v>10.309014542466659</v>
      </c>
      <c r="U67" s="346">
        <v>9.6291919084909683</v>
      </c>
      <c r="V67" s="346">
        <v>10.08911710435957</v>
      </c>
      <c r="W67" s="346">
        <v>10.047476209386829</v>
      </c>
      <c r="X67" s="346">
        <v>9.4372701082801296</v>
      </c>
      <c r="Y67" s="346">
        <v>8.7667471076435177</v>
      </c>
      <c r="DA67" s="167" t="s">
        <v>2211</v>
      </c>
    </row>
    <row r="68" spans="1:105" ht="12" customHeight="1" x14ac:dyDescent="0.25">
      <c r="A68" s="165" t="s">
        <v>2212</v>
      </c>
      <c r="B68" s="346">
        <v>6.3053063941268981</v>
      </c>
      <c r="C68" s="346">
        <v>6.4200129609051491</v>
      </c>
      <c r="D68" s="346">
        <v>6.2146767927632007</v>
      </c>
      <c r="E68" s="346">
        <v>6.9402576118871453</v>
      </c>
      <c r="F68" s="346">
        <v>6.2589837002138999</v>
      </c>
      <c r="G68" s="346">
        <v>5.5885813736004311</v>
      </c>
      <c r="H68" s="346">
        <v>5.4967475120026918</v>
      </c>
      <c r="I68" s="346">
        <v>5.2179450314625937</v>
      </c>
      <c r="J68" s="346">
        <v>4.4448561596710441</v>
      </c>
      <c r="K68" s="346">
        <v>3.9944126138174592</v>
      </c>
      <c r="L68" s="346">
        <v>4.0802484567282811</v>
      </c>
      <c r="M68" s="346">
        <v>4.094768718971717</v>
      </c>
      <c r="N68" s="346">
        <v>4.053529570912473</v>
      </c>
      <c r="O68" s="346">
        <v>4.0125601361902987</v>
      </c>
      <c r="P68" s="346">
        <v>4.1245471213766063</v>
      </c>
      <c r="Q68" s="346">
        <v>4.3713924871484</v>
      </c>
      <c r="R68" s="346">
        <v>4.3350934558194956</v>
      </c>
      <c r="S68" s="346">
        <v>4.4195258709598679</v>
      </c>
      <c r="T68" s="346">
        <v>4.2365770734942201</v>
      </c>
      <c r="U68" s="346">
        <v>3.9703649041754399</v>
      </c>
      <c r="V68" s="346">
        <v>4.1456128475299856</v>
      </c>
      <c r="W68" s="346">
        <v>4.1234594408631171</v>
      </c>
      <c r="X68" s="346">
        <v>3.8759117289209111</v>
      </c>
      <c r="Y68" s="346">
        <v>3.6118957945408412</v>
      </c>
      <c r="DA68" s="167" t="s">
        <v>2213</v>
      </c>
    </row>
    <row r="69" spans="1:105" ht="12" customHeight="1" x14ac:dyDescent="0.25">
      <c r="A69" s="64" t="s">
        <v>28</v>
      </c>
      <c r="B69" s="229">
        <v>1.131514517736617</v>
      </c>
      <c r="C69" s="229">
        <v>0.94965607589371914</v>
      </c>
      <c r="D69" s="229">
        <v>0.91508509384724668</v>
      </c>
      <c r="E69" s="229">
        <v>1.0403908199258201</v>
      </c>
      <c r="F69" s="229">
        <v>0.57657130647735766</v>
      </c>
      <c r="G69" s="229">
        <v>0.55323055514439612</v>
      </c>
      <c r="H69" s="229">
        <v>0.3938217104709919</v>
      </c>
      <c r="I69" s="229">
        <v>0.34608152935921899</v>
      </c>
      <c r="J69" s="229">
        <v>0.33686999916457649</v>
      </c>
      <c r="K69" s="229">
        <v>0.33484171856579131</v>
      </c>
      <c r="L69" s="229">
        <v>0.35335099964543848</v>
      </c>
      <c r="M69" s="229">
        <v>0.3529507569787067</v>
      </c>
      <c r="N69" s="229">
        <v>0.45328416069972988</v>
      </c>
      <c r="O69" s="229">
        <v>0.39749668719296588</v>
      </c>
      <c r="P69" s="229">
        <v>0.41368661420754232</v>
      </c>
      <c r="Q69" s="229">
        <v>0.46597054710789643</v>
      </c>
      <c r="R69" s="229">
        <v>0.45071240150785152</v>
      </c>
      <c r="S69" s="229">
        <v>0.45052125638008739</v>
      </c>
      <c r="T69" s="229">
        <v>0.45848674651869031</v>
      </c>
      <c r="U69" s="229">
        <v>0.40082533443987611</v>
      </c>
      <c r="V69" s="229">
        <v>0.41420418131712378</v>
      </c>
      <c r="W69" s="229">
        <v>0.41201367130499139</v>
      </c>
      <c r="X69" s="229">
        <v>0.43462664874058887</v>
      </c>
      <c r="Y69" s="229">
        <v>0.44865875410782607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4.1386237455058282E-2</v>
      </c>
      <c r="C71" s="229">
        <v>4.006744606409874E-2</v>
      </c>
      <c r="D71" s="229">
        <v>4.0049656049687132E-2</v>
      </c>
      <c r="E71" s="229">
        <v>2.9993761913541941E-2</v>
      </c>
      <c r="F71" s="229">
        <v>1.001427487025699E-2</v>
      </c>
      <c r="G71" s="229">
        <v>1.012265213074133E-2</v>
      </c>
      <c r="H71" s="229">
        <v>1.040206941847162E-2</v>
      </c>
      <c r="I71" s="229">
        <v>1.039109491757426E-2</v>
      </c>
      <c r="J71" s="229">
        <v>1.993372706001938E-2</v>
      </c>
      <c r="K71" s="229">
        <v>2.0374369988419499E-2</v>
      </c>
      <c r="L71" s="229">
        <v>1.022869876529111E-2</v>
      </c>
      <c r="M71" s="229">
        <v>1.017627930209019E-2</v>
      </c>
      <c r="N71" s="229">
        <v>1.019515223703607E-2</v>
      </c>
      <c r="O71" s="229">
        <v>1.013886961086102E-2</v>
      </c>
      <c r="P71" s="229">
        <v>2.0290822344601521E-2</v>
      </c>
      <c r="Q71" s="229">
        <v>2.010547287569699E-2</v>
      </c>
      <c r="R71" s="229">
        <v>2.0130662382324801E-2</v>
      </c>
      <c r="S71" s="229">
        <v>2.0256461687913171E-2</v>
      </c>
      <c r="T71" s="229">
        <v>3.047816186512602E-2</v>
      </c>
      <c r="U71" s="229">
        <v>3.0546692836215351E-2</v>
      </c>
      <c r="V71" s="229">
        <v>4.0781301307028887E-2</v>
      </c>
      <c r="W71" s="229">
        <v>4.1031900919620237E-2</v>
      </c>
      <c r="X71" s="229">
        <v>3.082374652012089E-2</v>
      </c>
      <c r="Y71" s="229">
        <v>8.232020093759633E-2</v>
      </c>
      <c r="DA71" s="73" t="s">
        <v>2216</v>
      </c>
    </row>
    <row r="72" spans="1:105" ht="12" customHeight="1" x14ac:dyDescent="0.25">
      <c r="A72" s="64" t="s">
        <v>159</v>
      </c>
      <c r="B72" s="229">
        <v>0.28591933075931431</v>
      </c>
      <c r="C72" s="229">
        <v>0.21800254065298669</v>
      </c>
      <c r="D72" s="229">
        <v>0.16356310831793619</v>
      </c>
      <c r="E72" s="229">
        <v>4.5275378933733332E-2</v>
      </c>
      <c r="F72" s="229">
        <v>4.5517125689629741E-2</v>
      </c>
      <c r="G72" s="229">
        <v>4.6077265428738398E-2</v>
      </c>
      <c r="H72" s="229">
        <v>2.8160857572133241E-2</v>
      </c>
      <c r="I72" s="229">
        <v>1.8762958161712879E-2</v>
      </c>
      <c r="J72" s="229">
        <v>1.887742547983156E-2</v>
      </c>
      <c r="K72" s="229">
        <v>1.9400076141522941E-2</v>
      </c>
      <c r="L72" s="229">
        <v>9.7551275253878744E-3</v>
      </c>
      <c r="M72" s="229">
        <v>9.7000624204336364E-3</v>
      </c>
      <c r="N72" s="229">
        <v>1.9426282000475682E-2</v>
      </c>
      <c r="O72" s="229">
        <v>9.6574589255550361E-3</v>
      </c>
      <c r="P72" s="229">
        <v>0</v>
      </c>
      <c r="Q72" s="229">
        <v>9.561558851250292E-3</v>
      </c>
      <c r="R72" s="229">
        <v>1.9161279454539749E-2</v>
      </c>
      <c r="S72" s="229">
        <v>9.6486697557678879E-3</v>
      </c>
      <c r="T72" s="229">
        <v>9.6837219741476594E-3</v>
      </c>
      <c r="U72" s="229">
        <v>9.7249367802587985E-3</v>
      </c>
      <c r="V72" s="229">
        <v>9.7565699445064553E-3</v>
      </c>
      <c r="W72" s="229">
        <v>9.8681049541689235E-3</v>
      </c>
      <c r="X72" s="229">
        <v>9.8878709928331508E-3</v>
      </c>
      <c r="Y72" s="229">
        <v>1.9809418946699481E-2</v>
      </c>
      <c r="DA72" s="73" t="s">
        <v>2217</v>
      </c>
    </row>
    <row r="73" spans="1:105" ht="12" customHeight="1" x14ac:dyDescent="0.25">
      <c r="A73" s="64" t="s">
        <v>32</v>
      </c>
      <c r="B73" s="229">
        <v>0.11888816356755839</v>
      </c>
      <c r="C73" s="229">
        <v>0.63400798051047036</v>
      </c>
      <c r="D73" s="229">
        <v>0.53746952202089604</v>
      </c>
      <c r="E73" s="229">
        <v>0.65194024894379266</v>
      </c>
      <c r="F73" s="229">
        <v>0.59623639560833896</v>
      </c>
      <c r="G73" s="229">
        <v>0.43491157900498412</v>
      </c>
      <c r="H73" s="229">
        <v>0.35098951564553332</v>
      </c>
      <c r="I73" s="229">
        <v>0.1933970364137193</v>
      </c>
      <c r="J73" s="229">
        <v>0.19867576035440371</v>
      </c>
      <c r="K73" s="229">
        <v>0.14767170616919781</v>
      </c>
      <c r="L73" s="229">
        <v>0.14789977456462541</v>
      </c>
      <c r="M73" s="229">
        <v>3.6679253693484057E-2</v>
      </c>
      <c r="N73" s="229">
        <v>1.8391830069097129E-2</v>
      </c>
      <c r="O73" s="229">
        <v>0</v>
      </c>
      <c r="P73" s="229">
        <v>9.1493405155536923E-3</v>
      </c>
      <c r="Q73" s="229">
        <v>1.813152906687604E-2</v>
      </c>
      <c r="R73" s="229">
        <v>2.7232195522088751E-2</v>
      </c>
      <c r="S73" s="229">
        <v>1.826769388400799E-2</v>
      </c>
      <c r="T73" s="229">
        <v>9.1618189584702081E-3</v>
      </c>
      <c r="U73" s="229">
        <v>9.1824195561357458E-3</v>
      </c>
      <c r="V73" s="229">
        <v>9.1950031693350323E-3</v>
      </c>
      <c r="W73" s="229">
        <v>2.7752832156720982E-2</v>
      </c>
      <c r="X73" s="229">
        <v>3.7063655096481803E-2</v>
      </c>
      <c r="Y73" s="229">
        <v>5.5678811793788127E-2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1.192328438713367E-2</v>
      </c>
      <c r="M74" s="229">
        <v>1.2034313976854619E-2</v>
      </c>
      <c r="N74" s="229">
        <v>1.2082822050033229E-2</v>
      </c>
      <c r="O74" s="229">
        <v>1.203108010529761E-2</v>
      </c>
      <c r="P74" s="229">
        <v>1.1950233316683099E-2</v>
      </c>
      <c r="Q74" s="229">
        <v>2.36180418517557E-2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3.1471932629413661</v>
      </c>
      <c r="C75" s="229">
        <v>3.0182355693234308</v>
      </c>
      <c r="D75" s="229">
        <v>3.0071490091656101</v>
      </c>
      <c r="E75" s="229">
        <v>3.462597986598686</v>
      </c>
      <c r="F75" s="229">
        <v>3.448442761279737</v>
      </c>
      <c r="G75" s="229">
        <v>3.2824300750724729</v>
      </c>
      <c r="H75" s="229">
        <v>3.3299953349919891</v>
      </c>
      <c r="I75" s="229">
        <v>3.284199295193754</v>
      </c>
      <c r="J75" s="229">
        <v>2.499996344287339</v>
      </c>
      <c r="K75" s="229">
        <v>2.5600533139599349</v>
      </c>
      <c r="L75" s="229">
        <v>2.7607811733693501</v>
      </c>
      <c r="M75" s="229">
        <v>2.7662478153771319</v>
      </c>
      <c r="N75" s="229">
        <v>2.675986623848607</v>
      </c>
      <c r="O75" s="229">
        <v>2.7223675774963931</v>
      </c>
      <c r="P75" s="229">
        <v>2.815487638608801</v>
      </c>
      <c r="Q75" s="229">
        <v>2.7512577139469609</v>
      </c>
      <c r="R75" s="229">
        <v>2.732114728455262</v>
      </c>
      <c r="S75" s="229">
        <v>2.8940894311819512</v>
      </c>
      <c r="T75" s="229">
        <v>2.686197698766041</v>
      </c>
      <c r="U75" s="229">
        <v>2.4403540213112889</v>
      </c>
      <c r="V75" s="229">
        <v>2.63430046408094</v>
      </c>
      <c r="W75" s="229">
        <v>2.6196673285774001</v>
      </c>
      <c r="X75" s="229">
        <v>2.3966792317039221</v>
      </c>
      <c r="Y75" s="229">
        <v>2.0589875929807149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2.9967209652162849E-4</v>
      </c>
      <c r="C77" s="229">
        <v>2.9967209652147561E-4</v>
      </c>
      <c r="D77" s="229">
        <v>1.497282525425871E-3</v>
      </c>
      <c r="E77" s="229">
        <v>6.8870684340894706E-3</v>
      </c>
      <c r="F77" s="229">
        <v>9.8816334849394089E-3</v>
      </c>
      <c r="G77" s="229">
        <v>1.7666640251400349E-2</v>
      </c>
      <c r="H77" s="229">
        <v>2.3654692395925291E-2</v>
      </c>
      <c r="I77" s="229">
        <v>1.1677510149704549E-2</v>
      </c>
      <c r="J77" s="229">
        <v>2.515197492134922E-2</v>
      </c>
      <c r="K77" s="229">
        <v>2.874588416525193E-2</v>
      </c>
      <c r="L77" s="229">
        <v>2.245708196701526E-2</v>
      </c>
      <c r="M77" s="229">
        <v>2.0959799441594529E-2</v>
      </c>
      <c r="N77" s="229">
        <v>2.2756754063542831E-2</v>
      </c>
      <c r="O77" s="229">
        <v>2.7248601639791491E-2</v>
      </c>
      <c r="P77" s="229">
        <v>3.5632952599339393E-2</v>
      </c>
      <c r="Q77" s="229">
        <v>0.13564258604892621</v>
      </c>
      <c r="R77" s="229">
        <v>0.1009086497390176</v>
      </c>
      <c r="S77" s="229">
        <v>2.9859413933959199E-2</v>
      </c>
      <c r="T77" s="229">
        <v>3.8611348292415013E-2</v>
      </c>
      <c r="U77" s="229">
        <v>3.2524124087173763E-2</v>
      </c>
      <c r="V77" s="229">
        <v>2.3477907418116561E-2</v>
      </c>
      <c r="W77" s="229">
        <v>2.8218763103355891E-2</v>
      </c>
      <c r="X77" s="229">
        <v>1.2726362487524239E-2</v>
      </c>
      <c r="Y77" s="229">
        <v>1.3212521176481151E-2</v>
      </c>
      <c r="DA77" s="73" t="s">
        <v>2222</v>
      </c>
    </row>
    <row r="78" spans="1:105" ht="12" customHeight="1" x14ac:dyDescent="0.25">
      <c r="A78" s="64" t="s">
        <v>39</v>
      </c>
      <c r="B78" s="229">
        <v>1.580105209570462</v>
      </c>
      <c r="C78" s="229">
        <v>1.559743676363921</v>
      </c>
      <c r="D78" s="229">
        <v>1.5498631208363991</v>
      </c>
      <c r="E78" s="229">
        <v>1.7031723471374809</v>
      </c>
      <c r="F78" s="229">
        <v>1.57232020280364</v>
      </c>
      <c r="G78" s="229">
        <v>1.244142606567697</v>
      </c>
      <c r="H78" s="229">
        <v>1.3597233315076469</v>
      </c>
      <c r="I78" s="229">
        <v>1.35343560726691</v>
      </c>
      <c r="J78" s="229">
        <v>1.345350928403525</v>
      </c>
      <c r="K78" s="229">
        <v>0.88332554482734127</v>
      </c>
      <c r="L78" s="229">
        <v>0.76385231650403951</v>
      </c>
      <c r="M78" s="229">
        <v>0.88602043778142192</v>
      </c>
      <c r="N78" s="229">
        <v>0.84140594594395046</v>
      </c>
      <c r="O78" s="229">
        <v>0.83361986121943499</v>
      </c>
      <c r="P78" s="229">
        <v>0.81834951978408421</v>
      </c>
      <c r="Q78" s="229">
        <v>0.94710503739903817</v>
      </c>
      <c r="R78" s="229">
        <v>0.98483353875841129</v>
      </c>
      <c r="S78" s="229">
        <v>0.99688294413618062</v>
      </c>
      <c r="T78" s="229">
        <v>1.003957577119331</v>
      </c>
      <c r="U78" s="229">
        <v>1.047207375164491</v>
      </c>
      <c r="V78" s="229">
        <v>1.0138974202929361</v>
      </c>
      <c r="W78" s="229">
        <v>0.98490683984686</v>
      </c>
      <c r="X78" s="229">
        <v>0.95410421337943963</v>
      </c>
      <c r="Y78" s="229">
        <v>0.93322849459773494</v>
      </c>
      <c r="DA78" s="73" t="s">
        <v>2223</v>
      </c>
    </row>
    <row r="79" spans="1:105" ht="12" customHeight="1" x14ac:dyDescent="0.25">
      <c r="A79" s="165" t="s">
        <v>2224</v>
      </c>
      <c r="B79" s="346">
        <v>26.155474045843079</v>
      </c>
      <c r="C79" s="346">
        <v>29.075804850937931</v>
      </c>
      <c r="D79" s="346">
        <v>28.811488798818569</v>
      </c>
      <c r="E79" s="346">
        <v>29.498260911248551</v>
      </c>
      <c r="F79" s="346">
        <v>29.86597797730035</v>
      </c>
      <c r="G79" s="346">
        <v>29.499283713853231</v>
      </c>
      <c r="H79" s="346">
        <v>29.622485426760061</v>
      </c>
      <c r="I79" s="346">
        <v>28.928450081083842</v>
      </c>
      <c r="J79" s="346">
        <v>30.435923999612761</v>
      </c>
      <c r="K79" s="346">
        <v>28.831061052579219</v>
      </c>
      <c r="L79" s="346">
        <v>28.42999859204841</v>
      </c>
      <c r="M79" s="346">
        <v>28.870316452925429</v>
      </c>
      <c r="N79" s="346">
        <v>28.762346128080161</v>
      </c>
      <c r="O79" s="346">
        <v>26.421719047912529</v>
      </c>
      <c r="P79" s="346">
        <v>26.77436125172656</v>
      </c>
      <c r="Q79" s="346">
        <v>28.474442459215862</v>
      </c>
      <c r="R79" s="346">
        <v>28.51064921427011</v>
      </c>
      <c r="S79" s="346">
        <v>30.021965281724089</v>
      </c>
      <c r="T79" s="346">
        <v>31.096962878494729</v>
      </c>
      <c r="U79" s="346">
        <v>31.700479215646901</v>
      </c>
      <c r="V79" s="346">
        <v>32.012028806191672</v>
      </c>
      <c r="W79" s="346">
        <v>33.663425916476712</v>
      </c>
      <c r="X79" s="346">
        <v>32.404342977542747</v>
      </c>
      <c r="Y79" s="346">
        <v>31.343537785155789</v>
      </c>
      <c r="DA79" s="167" t="s">
        <v>2225</v>
      </c>
    </row>
    <row r="80" spans="1:105" ht="12" customHeight="1" x14ac:dyDescent="0.25">
      <c r="A80" s="132" t="s">
        <v>2226</v>
      </c>
      <c r="B80" s="316">
        <v>35.849726780857601</v>
      </c>
      <c r="C80" s="316">
        <v>39.852447637259402</v>
      </c>
      <c r="D80" s="316">
        <v>39.490165606520222</v>
      </c>
      <c r="E80" s="316">
        <v>40.431482615272373</v>
      </c>
      <c r="F80" s="316">
        <v>40.935490163654393</v>
      </c>
      <c r="G80" s="316">
        <v>40.432884508958701</v>
      </c>
      <c r="H80" s="316">
        <v>40.601749647434218</v>
      </c>
      <c r="I80" s="316">
        <v>39.650477364043702</v>
      </c>
      <c r="J80" s="316">
        <v>41.716680714585507</v>
      </c>
      <c r="K80" s="316">
        <v>39.516992111311339</v>
      </c>
      <c r="L80" s="316">
        <v>38.96728004695008</v>
      </c>
      <c r="M80" s="316">
        <v>39.570797114983549</v>
      </c>
      <c r="N80" s="316">
        <v>39.422808719156379</v>
      </c>
      <c r="O80" s="316">
        <v>36.214652706659201</v>
      </c>
      <c r="P80" s="316">
        <v>36.697998052875192</v>
      </c>
      <c r="Q80" s="316">
        <v>39.028196568372877</v>
      </c>
      <c r="R80" s="316">
        <v>39.077822978280118</v>
      </c>
      <c r="S80" s="316">
        <v>41.149292530037528</v>
      </c>
      <c r="T80" s="316">
        <v>42.622726736076338</v>
      </c>
      <c r="U80" s="316">
        <v>43.449930087725328</v>
      </c>
      <c r="V80" s="316">
        <v>43.876952273602811</v>
      </c>
      <c r="W80" s="316">
        <v>46.140422440752232</v>
      </c>
      <c r="X80" s="316">
        <v>44.414673586951757</v>
      </c>
      <c r="Y80" s="316">
        <v>42.960692051456263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0.99999999999999956</v>
      </c>
      <c r="C84" s="232">
        <f t="shared" si="4"/>
        <v>1</v>
      </c>
      <c r="D84" s="232">
        <f t="shared" si="4"/>
        <v>1.0000000000000002</v>
      </c>
      <c r="E84" s="232">
        <f t="shared" si="4"/>
        <v>0.99999999999999989</v>
      </c>
      <c r="F84" s="232">
        <f t="shared" si="4"/>
        <v>0.99999999999999978</v>
      </c>
      <c r="G84" s="232">
        <f t="shared" si="4"/>
        <v>1</v>
      </c>
      <c r="H84" s="232">
        <f t="shared" si="4"/>
        <v>1.0000000000000002</v>
      </c>
      <c r="I84" s="232">
        <f t="shared" si="4"/>
        <v>1</v>
      </c>
      <c r="J84" s="232">
        <f t="shared" si="4"/>
        <v>1.0000000000000002</v>
      </c>
      <c r="K84" s="232">
        <f t="shared" si="4"/>
        <v>1</v>
      </c>
      <c r="L84" s="232">
        <f t="shared" si="4"/>
        <v>1</v>
      </c>
      <c r="M84" s="232">
        <f t="shared" si="4"/>
        <v>1.0000000000000002</v>
      </c>
      <c r="N84" s="232">
        <f t="shared" si="4"/>
        <v>1.0000000000000002</v>
      </c>
      <c r="O84" s="232">
        <f t="shared" si="4"/>
        <v>0.99999999999999989</v>
      </c>
      <c r="P84" s="232">
        <f t="shared" si="4"/>
        <v>0.99999999999999989</v>
      </c>
      <c r="Q84" s="232">
        <f t="shared" si="4"/>
        <v>1</v>
      </c>
      <c r="R84" s="232">
        <f t="shared" si="4"/>
        <v>1</v>
      </c>
      <c r="S84" s="232">
        <f t="shared" si="4"/>
        <v>0.99999999999999978</v>
      </c>
      <c r="T84" s="232">
        <f t="shared" si="4"/>
        <v>0.99999999999999978</v>
      </c>
      <c r="U84" s="232">
        <f t="shared" si="4"/>
        <v>1</v>
      </c>
      <c r="V84" s="232">
        <f t="shared" si="4"/>
        <v>1.0000000000000002</v>
      </c>
      <c r="W84" s="232">
        <f t="shared" si="4"/>
        <v>1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8.1613198495815581E-3</v>
      </c>
      <c r="C85" s="299">
        <f t="shared" si="5"/>
        <v>8.7938116543924399E-3</v>
      </c>
      <c r="D85" s="299">
        <f t="shared" si="5"/>
        <v>8.9706736114152329E-3</v>
      </c>
      <c r="E85" s="299">
        <f t="shared" si="5"/>
        <v>8.3328490912384506E-3</v>
      </c>
      <c r="F85" s="299">
        <f t="shared" si="5"/>
        <v>9.1885342674471564E-3</v>
      </c>
      <c r="G85" s="299">
        <f t="shared" si="5"/>
        <v>9.9760549550062215E-3</v>
      </c>
      <c r="H85" s="299">
        <f t="shared" si="5"/>
        <v>1.0155705079148222E-2</v>
      </c>
      <c r="I85" s="299">
        <f t="shared" si="5"/>
        <v>1.0396006353021967E-2</v>
      </c>
      <c r="J85" s="299">
        <f t="shared" si="5"/>
        <v>1.2294252462857223E-2</v>
      </c>
      <c r="K85" s="299">
        <f t="shared" si="5"/>
        <v>1.2755086818852634E-2</v>
      </c>
      <c r="L85" s="299">
        <f t="shared" si="5"/>
        <v>1.2406111038334604E-2</v>
      </c>
      <c r="M85" s="299">
        <f t="shared" si="5"/>
        <v>1.2527202765350274E-2</v>
      </c>
      <c r="N85" s="299">
        <f t="shared" si="5"/>
        <v>1.258381427767619E-2</v>
      </c>
      <c r="O85" s="299">
        <f t="shared" si="5"/>
        <v>1.1884608814843966E-2</v>
      </c>
      <c r="P85" s="299">
        <f t="shared" si="5"/>
        <v>1.174997960898681E-2</v>
      </c>
      <c r="Q85" s="299">
        <f t="shared" si="5"/>
        <v>1.1799109360592235E-2</v>
      </c>
      <c r="R85" s="299">
        <f t="shared" si="5"/>
        <v>1.1883879486105349E-2</v>
      </c>
      <c r="S85" s="299">
        <f t="shared" si="5"/>
        <v>1.2173838376032402E-2</v>
      </c>
      <c r="T85" s="299">
        <f t="shared" si="5"/>
        <v>1.2909711479213892E-2</v>
      </c>
      <c r="U85" s="299">
        <f t="shared" si="5"/>
        <v>1.3736005032331121E-2</v>
      </c>
      <c r="V85" s="299">
        <f t="shared" si="5"/>
        <v>1.3395701908885152E-2</v>
      </c>
      <c r="W85" s="299">
        <f t="shared" si="5"/>
        <v>1.3940575086806061E-2</v>
      </c>
      <c r="X85" s="299">
        <f t="shared" si="5"/>
        <v>1.4163165374101319E-2</v>
      </c>
      <c r="Y85" s="299">
        <f t="shared" si="5"/>
        <v>1.4526205037114454E-2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9.5215398245118189E-3</v>
      </c>
      <c r="C86" s="233">
        <f t="shared" si="6"/>
        <v>1.0259446930124516E-2</v>
      </c>
      <c r="D86" s="233">
        <f t="shared" si="6"/>
        <v>1.0465785879984438E-2</v>
      </c>
      <c r="E86" s="233">
        <f t="shared" si="6"/>
        <v>9.7216572731115281E-3</v>
      </c>
      <c r="F86" s="233">
        <f t="shared" si="6"/>
        <v>1.0719956645355017E-2</v>
      </c>
      <c r="G86" s="233">
        <f t="shared" si="6"/>
        <v>1.1638730780840595E-2</v>
      </c>
      <c r="H86" s="233">
        <f t="shared" si="6"/>
        <v>1.1848322592339595E-2</v>
      </c>
      <c r="I86" s="233">
        <f t="shared" si="6"/>
        <v>1.2128674078525629E-2</v>
      </c>
      <c r="J86" s="233">
        <f t="shared" si="6"/>
        <v>1.4343294540000093E-2</v>
      </c>
      <c r="K86" s="233">
        <f t="shared" si="6"/>
        <v>1.4880934621994735E-2</v>
      </c>
      <c r="L86" s="233">
        <f t="shared" si="6"/>
        <v>1.4473796211390375E-2</v>
      </c>
      <c r="M86" s="233">
        <f t="shared" si="6"/>
        <v>1.4615069892908653E-2</v>
      </c>
      <c r="N86" s="233">
        <f t="shared" si="6"/>
        <v>1.4681116657288894E-2</v>
      </c>
      <c r="O86" s="233">
        <f t="shared" si="6"/>
        <v>1.3865376950651296E-2</v>
      </c>
      <c r="P86" s="233">
        <f t="shared" si="6"/>
        <v>1.3708309543817946E-2</v>
      </c>
      <c r="Q86" s="233">
        <f t="shared" si="6"/>
        <v>1.3765627587357603E-2</v>
      </c>
      <c r="R86" s="233">
        <f t="shared" si="6"/>
        <v>1.3864526067122908E-2</v>
      </c>
      <c r="S86" s="233">
        <f t="shared" si="6"/>
        <v>1.4202811438704475E-2</v>
      </c>
      <c r="T86" s="233">
        <f t="shared" si="6"/>
        <v>1.5061330059082879E-2</v>
      </c>
      <c r="U86" s="233">
        <f t="shared" si="6"/>
        <v>1.602533920438631E-2</v>
      </c>
      <c r="V86" s="233">
        <f t="shared" si="6"/>
        <v>1.5628318893699346E-2</v>
      </c>
      <c r="W86" s="233">
        <f t="shared" si="6"/>
        <v>1.6264004267940418E-2</v>
      </c>
      <c r="X86" s="233">
        <f t="shared" si="6"/>
        <v>1.6523692936451541E-2</v>
      </c>
      <c r="Y86" s="233">
        <f t="shared" si="6"/>
        <v>1.694723920996687E-2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2.1763519598884156E-2</v>
      </c>
      <c r="C87" s="233">
        <f t="shared" si="7"/>
        <v>2.3450164411713176E-2</v>
      </c>
      <c r="D87" s="233">
        <f t="shared" si="7"/>
        <v>2.3921796297107285E-2</v>
      </c>
      <c r="E87" s="233">
        <f t="shared" si="7"/>
        <v>2.2220930909969201E-2</v>
      </c>
      <c r="F87" s="233">
        <f t="shared" si="7"/>
        <v>2.4502758046525745E-2</v>
      </c>
      <c r="G87" s="233">
        <f t="shared" si="7"/>
        <v>2.6602813213349931E-2</v>
      </c>
      <c r="H87" s="233">
        <f t="shared" si="7"/>
        <v>2.7081880211061934E-2</v>
      </c>
      <c r="I87" s="233">
        <f t="shared" si="7"/>
        <v>2.7722683608058577E-2</v>
      </c>
      <c r="J87" s="233">
        <f t="shared" si="7"/>
        <v>3.2784673234285931E-2</v>
      </c>
      <c r="K87" s="233">
        <f t="shared" si="7"/>
        <v>3.4013564850273688E-2</v>
      </c>
      <c r="L87" s="233">
        <f t="shared" si="7"/>
        <v>3.3082962768892277E-2</v>
      </c>
      <c r="M87" s="233">
        <f t="shared" si="7"/>
        <v>3.3405874040934085E-2</v>
      </c>
      <c r="N87" s="233">
        <f t="shared" si="7"/>
        <v>3.355683807380317E-2</v>
      </c>
      <c r="O87" s="233">
        <f t="shared" si="7"/>
        <v>3.1692290172917248E-2</v>
      </c>
      <c r="P87" s="233">
        <f t="shared" si="7"/>
        <v>3.133327895729817E-2</v>
      </c>
      <c r="Q87" s="233">
        <f t="shared" si="7"/>
        <v>3.1464291628245974E-2</v>
      </c>
      <c r="R87" s="233">
        <f t="shared" si="7"/>
        <v>3.1690345296280939E-2</v>
      </c>
      <c r="S87" s="233">
        <f t="shared" si="7"/>
        <v>3.2463569002753087E-2</v>
      </c>
      <c r="T87" s="233">
        <f t="shared" si="7"/>
        <v>3.4425897277903725E-2</v>
      </c>
      <c r="U87" s="233">
        <f t="shared" si="7"/>
        <v>3.6629346752882999E-2</v>
      </c>
      <c r="V87" s="233">
        <f t="shared" si="7"/>
        <v>3.5721871757027075E-2</v>
      </c>
      <c r="W87" s="233">
        <f t="shared" si="7"/>
        <v>3.7174866898149521E-2</v>
      </c>
      <c r="X87" s="233">
        <f t="shared" si="7"/>
        <v>3.7768440997603528E-2</v>
      </c>
      <c r="Y87" s="233">
        <f t="shared" si="7"/>
        <v>3.8736546765638535E-2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1.6322639699163116E-2</v>
      </c>
      <c r="C88" s="233">
        <f t="shared" si="8"/>
        <v>1.7587623308784883E-2</v>
      </c>
      <c r="D88" s="233">
        <f t="shared" si="8"/>
        <v>1.7941347222830469E-2</v>
      </c>
      <c r="E88" s="233">
        <f t="shared" si="8"/>
        <v>1.6665698182476894E-2</v>
      </c>
      <c r="F88" s="233">
        <f t="shared" si="8"/>
        <v>1.8377068534894306E-2</v>
      </c>
      <c r="G88" s="233">
        <f t="shared" si="8"/>
        <v>1.995210991001245E-2</v>
      </c>
      <c r="H88" s="233">
        <f t="shared" si="8"/>
        <v>2.0311410158296444E-2</v>
      </c>
      <c r="I88" s="233">
        <f t="shared" si="8"/>
        <v>2.0792012706043934E-2</v>
      </c>
      <c r="J88" s="233">
        <f t="shared" si="8"/>
        <v>2.4588504925714457E-2</v>
      </c>
      <c r="K88" s="233">
        <f t="shared" si="8"/>
        <v>2.5510173637705268E-2</v>
      </c>
      <c r="L88" s="233">
        <f t="shared" si="8"/>
        <v>2.4812222076669204E-2</v>
      </c>
      <c r="M88" s="233">
        <f t="shared" si="8"/>
        <v>2.5054405530700548E-2</v>
      </c>
      <c r="N88" s="233">
        <f t="shared" si="8"/>
        <v>2.516762855535238E-2</v>
      </c>
      <c r="O88" s="233">
        <f t="shared" si="8"/>
        <v>2.3769217629687929E-2</v>
      </c>
      <c r="P88" s="233">
        <f t="shared" si="8"/>
        <v>2.3499959217973623E-2</v>
      </c>
      <c r="Q88" s="233">
        <f t="shared" si="8"/>
        <v>2.359821872118447E-2</v>
      </c>
      <c r="R88" s="233">
        <f t="shared" si="8"/>
        <v>2.3767758972210697E-2</v>
      </c>
      <c r="S88" s="233">
        <f t="shared" si="8"/>
        <v>2.4347676752064801E-2</v>
      </c>
      <c r="T88" s="233">
        <f t="shared" si="8"/>
        <v>2.5819422958427783E-2</v>
      </c>
      <c r="U88" s="233">
        <f t="shared" si="8"/>
        <v>2.7472010064662235E-2</v>
      </c>
      <c r="V88" s="233">
        <f t="shared" si="8"/>
        <v>2.6791403817770308E-2</v>
      </c>
      <c r="W88" s="233">
        <f t="shared" si="8"/>
        <v>2.7881150173612122E-2</v>
      </c>
      <c r="X88" s="233">
        <f t="shared" si="8"/>
        <v>2.8326330748202642E-2</v>
      </c>
      <c r="Y88" s="233">
        <f t="shared" si="8"/>
        <v>2.9052410074228915E-2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2.0639762746149454E-2</v>
      </c>
      <c r="C89" s="300">
        <f t="shared" si="9"/>
        <v>2.0185072614867239E-2</v>
      </c>
      <c r="D89" s="300">
        <f t="shared" si="9"/>
        <v>2.0142082715467826E-2</v>
      </c>
      <c r="E89" s="300">
        <f t="shared" si="9"/>
        <v>2.0427093532962712E-2</v>
      </c>
      <c r="F89" s="300">
        <f t="shared" si="9"/>
        <v>2.0270784891398479E-2</v>
      </c>
      <c r="G89" s="300">
        <f t="shared" si="9"/>
        <v>2.0146201446284675E-2</v>
      </c>
      <c r="H89" s="300">
        <f t="shared" si="9"/>
        <v>2.0125571265283422E-2</v>
      </c>
      <c r="I89" s="300">
        <f t="shared" si="9"/>
        <v>2.0017871363038967E-2</v>
      </c>
      <c r="J89" s="300">
        <f t="shared" si="9"/>
        <v>1.937827977299068E-2</v>
      </c>
      <c r="K89" s="300">
        <f t="shared" si="9"/>
        <v>1.965131678033865E-2</v>
      </c>
      <c r="L89" s="300">
        <f t="shared" si="9"/>
        <v>1.9866657271398431E-2</v>
      </c>
      <c r="M89" s="300">
        <f t="shared" si="9"/>
        <v>1.9920291398008352E-2</v>
      </c>
      <c r="N89" s="300">
        <f t="shared" si="9"/>
        <v>1.9981276196341349E-2</v>
      </c>
      <c r="O89" s="300">
        <f t="shared" si="9"/>
        <v>2.0257656321311976E-2</v>
      </c>
      <c r="P89" s="300">
        <f t="shared" si="9"/>
        <v>2.038668409985147E-2</v>
      </c>
      <c r="Q89" s="300">
        <f t="shared" si="9"/>
        <v>2.0314443681655307E-2</v>
      </c>
      <c r="R89" s="300">
        <f t="shared" si="9"/>
        <v>2.0466454313610771E-2</v>
      </c>
      <c r="S89" s="300">
        <f t="shared" si="9"/>
        <v>2.0551940541093053E-2</v>
      </c>
      <c r="T89" s="300">
        <f t="shared" si="9"/>
        <v>2.0598962959133306E-2</v>
      </c>
      <c r="U89" s="300">
        <f t="shared" si="9"/>
        <v>2.0753704134051532E-2</v>
      </c>
      <c r="V89" s="300">
        <f t="shared" si="9"/>
        <v>2.1058536396639606E-2</v>
      </c>
      <c r="W89" s="300">
        <f t="shared" si="9"/>
        <v>2.1220769828844396E-2</v>
      </c>
      <c r="X89" s="300">
        <f t="shared" si="9"/>
        <v>2.2332282042078686E-2</v>
      </c>
      <c r="Y89" s="300">
        <f t="shared" si="9"/>
        <v>2.3400248430952755E-2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6.4587180825492474E-2</v>
      </c>
      <c r="C90" s="301">
        <f t="shared" si="10"/>
        <v>6.3811495766788212E-2</v>
      </c>
      <c r="D90" s="301">
        <f t="shared" si="10"/>
        <v>6.3490598965866896E-2</v>
      </c>
      <c r="E90" s="301">
        <f t="shared" si="10"/>
        <v>6.4404953414657226E-2</v>
      </c>
      <c r="F90" s="301">
        <f t="shared" si="10"/>
        <v>6.3149325587104593E-2</v>
      </c>
      <c r="G90" s="301">
        <f t="shared" si="10"/>
        <v>6.2503061871926793E-2</v>
      </c>
      <c r="H90" s="301">
        <f t="shared" si="10"/>
        <v>6.2006362969934517E-2</v>
      </c>
      <c r="I90" s="301">
        <f t="shared" si="10"/>
        <v>6.1642176838893385E-2</v>
      </c>
      <c r="J90" s="301">
        <f t="shared" si="10"/>
        <v>5.9759304664716913E-2</v>
      </c>
      <c r="K90" s="301">
        <f t="shared" si="10"/>
        <v>6.0277536336490099E-2</v>
      </c>
      <c r="L90" s="301">
        <f t="shared" si="10"/>
        <v>6.0699138307744614E-2</v>
      </c>
      <c r="M90" s="301">
        <f t="shared" si="10"/>
        <v>6.0390391596992977E-2</v>
      </c>
      <c r="N90" s="301">
        <f t="shared" si="10"/>
        <v>6.0430247185132339E-2</v>
      </c>
      <c r="O90" s="301">
        <f t="shared" si="10"/>
        <v>6.0800272945238647E-2</v>
      </c>
      <c r="P90" s="301">
        <f t="shared" si="10"/>
        <v>6.0956588790745302E-2</v>
      </c>
      <c r="Q90" s="301">
        <f t="shared" si="10"/>
        <v>6.0515476008383029E-2</v>
      </c>
      <c r="R90" s="301">
        <f t="shared" si="10"/>
        <v>6.0476179938289042E-2</v>
      </c>
      <c r="S90" s="301">
        <f t="shared" si="10"/>
        <v>6.0464761338175819E-2</v>
      </c>
      <c r="T90" s="301">
        <f t="shared" si="10"/>
        <v>6.0018852068886498E-2</v>
      </c>
      <c r="U90" s="301">
        <f t="shared" si="10"/>
        <v>5.9704914323426839E-2</v>
      </c>
      <c r="V90" s="301">
        <f t="shared" si="10"/>
        <v>5.9854546186126782E-2</v>
      </c>
      <c r="W90" s="301">
        <f t="shared" si="10"/>
        <v>5.9865653751951693E-2</v>
      </c>
      <c r="X90" s="301">
        <f t="shared" si="10"/>
        <v>5.9811157145116374E-2</v>
      </c>
      <c r="Y90" s="301">
        <f t="shared" si="10"/>
        <v>5.9787587506344005E-2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6.0899280001889836E-2</v>
      </c>
      <c r="C91" s="302">
        <f t="shared" si="11"/>
        <v>5.9260429173063935E-2</v>
      </c>
      <c r="D91" s="302">
        <f t="shared" si="11"/>
        <v>5.8637690852510312E-2</v>
      </c>
      <c r="E91" s="302">
        <f t="shared" si="11"/>
        <v>6.0502130481353944E-2</v>
      </c>
      <c r="F91" s="302">
        <f t="shared" si="11"/>
        <v>5.7927032652942793E-2</v>
      </c>
      <c r="G91" s="302">
        <f t="shared" si="11"/>
        <v>5.5973621020389719E-2</v>
      </c>
      <c r="H91" s="302">
        <f t="shared" si="11"/>
        <v>5.4958474883685576E-2</v>
      </c>
      <c r="I91" s="302">
        <f t="shared" si="11"/>
        <v>5.4009545620883906E-2</v>
      </c>
      <c r="J91" s="302">
        <f t="shared" si="11"/>
        <v>4.6351021696766991E-2</v>
      </c>
      <c r="K91" s="302">
        <f t="shared" si="11"/>
        <v>4.627126917593264E-2</v>
      </c>
      <c r="L91" s="302">
        <f t="shared" si="11"/>
        <v>4.8206823254751778E-2</v>
      </c>
      <c r="M91" s="302">
        <f t="shared" si="11"/>
        <v>4.7199120217816082E-2</v>
      </c>
      <c r="N91" s="302">
        <f t="shared" si="11"/>
        <v>4.7136986408391167E-2</v>
      </c>
      <c r="O91" s="302">
        <f t="shared" si="11"/>
        <v>4.9673586884716153E-2</v>
      </c>
      <c r="P91" s="302">
        <f t="shared" si="11"/>
        <v>5.0284756125175668E-2</v>
      </c>
      <c r="Q91" s="302">
        <f t="shared" si="11"/>
        <v>4.9287669955829366E-2</v>
      </c>
      <c r="R91" s="302">
        <f t="shared" si="11"/>
        <v>4.9017171225999835E-2</v>
      </c>
      <c r="S91" s="302">
        <f t="shared" si="11"/>
        <v>4.8301919496815691E-2</v>
      </c>
      <c r="T91" s="302">
        <f t="shared" si="11"/>
        <v>4.521915314180984E-2</v>
      </c>
      <c r="U91" s="302">
        <f t="shared" si="11"/>
        <v>4.1336438067412662E-2</v>
      </c>
      <c r="V91" s="302">
        <f t="shared" si="11"/>
        <v>4.316849367243198E-2</v>
      </c>
      <c r="W91" s="302">
        <f t="shared" si="11"/>
        <v>4.1042199540554637E-2</v>
      </c>
      <c r="X91" s="302">
        <f t="shared" si="11"/>
        <v>3.9930667374599202E-2</v>
      </c>
      <c r="Y91" s="302">
        <f t="shared" si="11"/>
        <v>3.8016468831391391E-2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3.0349952356360987E-3</v>
      </c>
      <c r="C92" s="302">
        <f t="shared" si="12"/>
        <v>3.847561661372889E-3</v>
      </c>
      <c r="D92" s="302">
        <f t="shared" si="12"/>
        <v>4.1352542244433663E-3</v>
      </c>
      <c r="E92" s="302">
        <f t="shared" si="12"/>
        <v>3.2361950060042092E-3</v>
      </c>
      <c r="F92" s="302">
        <f t="shared" si="12"/>
        <v>4.4872101927660316E-3</v>
      </c>
      <c r="G92" s="302">
        <f t="shared" si="12"/>
        <v>5.7313564551365812E-3</v>
      </c>
      <c r="H92" s="302">
        <f t="shared" si="12"/>
        <v>6.2354316799170832E-3</v>
      </c>
      <c r="I92" s="302">
        <f t="shared" si="12"/>
        <v>6.8009507097677308E-3</v>
      </c>
      <c r="J92" s="302">
        <f t="shared" si="12"/>
        <v>1.2424742770921345E-2</v>
      </c>
      <c r="K92" s="302">
        <f t="shared" si="12"/>
        <v>1.298586021504926E-2</v>
      </c>
      <c r="L92" s="302">
        <f t="shared" si="12"/>
        <v>1.1499826169926057E-2</v>
      </c>
      <c r="M92" s="302">
        <f t="shared" si="12"/>
        <v>1.2189095157948868E-2</v>
      </c>
      <c r="N92" s="302">
        <f t="shared" si="12"/>
        <v>1.2286555634527074E-2</v>
      </c>
      <c r="O92" s="302">
        <f t="shared" si="12"/>
        <v>1.0175917355334964E-2</v>
      </c>
      <c r="P92" s="302">
        <f t="shared" si="12"/>
        <v>9.7318342968506916E-3</v>
      </c>
      <c r="Q92" s="302">
        <f t="shared" si="12"/>
        <v>1.0283877303706288E-2</v>
      </c>
      <c r="R92" s="302">
        <f t="shared" si="12"/>
        <v>1.050829835340078E-2</v>
      </c>
      <c r="S92" s="302">
        <f t="shared" si="12"/>
        <v>1.1188934771277548E-2</v>
      </c>
      <c r="T92" s="302">
        <f t="shared" si="12"/>
        <v>1.3766922008739552E-2</v>
      </c>
      <c r="U92" s="302">
        <f t="shared" si="12"/>
        <v>1.7269595853427685E-2</v>
      </c>
      <c r="V92" s="302">
        <f t="shared" si="12"/>
        <v>1.5614396360983988E-2</v>
      </c>
      <c r="W92" s="302">
        <f t="shared" si="12"/>
        <v>1.7708208204452569E-2</v>
      </c>
      <c r="X92" s="302">
        <f t="shared" si="12"/>
        <v>1.8747436540589073E-2</v>
      </c>
      <c r="Y92" s="302">
        <f t="shared" si="12"/>
        <v>2.0609022271983458E-2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6.5290558796652449E-4</v>
      </c>
      <c r="C93" s="302">
        <f t="shared" si="13"/>
        <v>7.0350493235139518E-4</v>
      </c>
      <c r="D93" s="302">
        <f t="shared" si="13"/>
        <v>7.1765388891321849E-4</v>
      </c>
      <c r="E93" s="302">
        <f t="shared" si="13"/>
        <v>6.66627927299076E-4</v>
      </c>
      <c r="F93" s="302">
        <f t="shared" si="13"/>
        <v>7.3508274139577221E-4</v>
      </c>
      <c r="G93" s="302">
        <f t="shared" si="13"/>
        <v>7.9808439640049794E-4</v>
      </c>
      <c r="H93" s="302">
        <f t="shared" si="13"/>
        <v>8.1245640633185773E-4</v>
      </c>
      <c r="I93" s="302">
        <f t="shared" si="13"/>
        <v>8.3168050824175739E-4</v>
      </c>
      <c r="J93" s="302">
        <f t="shared" si="13"/>
        <v>9.8354019702857746E-4</v>
      </c>
      <c r="K93" s="302">
        <f t="shared" si="13"/>
        <v>1.0204069455082105E-3</v>
      </c>
      <c r="L93" s="302">
        <f t="shared" si="13"/>
        <v>9.924888830667685E-4</v>
      </c>
      <c r="M93" s="302">
        <f t="shared" si="13"/>
        <v>1.002176221228022E-3</v>
      </c>
      <c r="N93" s="302">
        <f t="shared" si="13"/>
        <v>1.0067051422140954E-3</v>
      </c>
      <c r="O93" s="302">
        <f t="shared" si="13"/>
        <v>9.5076870518751738E-4</v>
      </c>
      <c r="P93" s="302">
        <f t="shared" si="13"/>
        <v>9.3999836871894486E-4</v>
      </c>
      <c r="Q93" s="302">
        <f t="shared" si="13"/>
        <v>9.4392874884737855E-4</v>
      </c>
      <c r="R93" s="302">
        <f t="shared" si="13"/>
        <v>9.5071035888842788E-4</v>
      </c>
      <c r="S93" s="302">
        <f t="shared" si="13"/>
        <v>9.7390707008259227E-4</v>
      </c>
      <c r="T93" s="302">
        <f t="shared" si="13"/>
        <v>1.0327769183371112E-3</v>
      </c>
      <c r="U93" s="302">
        <f t="shared" si="13"/>
        <v>1.0988804025864895E-3</v>
      </c>
      <c r="V93" s="302">
        <f t="shared" si="13"/>
        <v>1.0716561527108121E-3</v>
      </c>
      <c r="W93" s="302">
        <f t="shared" si="13"/>
        <v>1.1152460069444852E-3</v>
      </c>
      <c r="X93" s="302">
        <f t="shared" si="13"/>
        <v>1.1330532299281054E-3</v>
      </c>
      <c r="Y93" s="302">
        <f t="shared" si="13"/>
        <v>1.1620964029691561E-3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5.3822650687910381E-2</v>
      </c>
      <c r="C94" s="301">
        <f t="shared" si="14"/>
        <v>5.3176246472323524E-2</v>
      </c>
      <c r="D94" s="301">
        <f t="shared" si="14"/>
        <v>5.2908832471555756E-2</v>
      </c>
      <c r="E94" s="301">
        <f t="shared" si="14"/>
        <v>5.3670794512214376E-2</v>
      </c>
      <c r="F94" s="301">
        <f t="shared" si="14"/>
        <v>5.2624437989253835E-2</v>
      </c>
      <c r="G94" s="301">
        <f t="shared" si="14"/>
        <v>5.208588489327233E-2</v>
      </c>
      <c r="H94" s="301">
        <f t="shared" si="14"/>
        <v>5.1671969141612081E-2</v>
      </c>
      <c r="I94" s="301">
        <f t="shared" si="14"/>
        <v>5.1368480699077831E-2</v>
      </c>
      <c r="J94" s="301">
        <f t="shared" si="14"/>
        <v>4.9799420553930773E-2</v>
      </c>
      <c r="K94" s="301">
        <f t="shared" si="14"/>
        <v>5.0231280280408422E-2</v>
      </c>
      <c r="L94" s="301">
        <f t="shared" si="14"/>
        <v>5.0582615256453828E-2</v>
      </c>
      <c r="M94" s="301">
        <f t="shared" si="14"/>
        <v>5.0325326330827494E-2</v>
      </c>
      <c r="N94" s="301">
        <f t="shared" si="14"/>
        <v>5.0358539320943627E-2</v>
      </c>
      <c r="O94" s="301">
        <f t="shared" si="14"/>
        <v>5.0666894121032202E-2</v>
      </c>
      <c r="P94" s="301">
        <f t="shared" si="14"/>
        <v>5.0797157325621088E-2</v>
      </c>
      <c r="Q94" s="301">
        <f t="shared" si="14"/>
        <v>5.0429563340319186E-2</v>
      </c>
      <c r="R94" s="301">
        <f t="shared" si="14"/>
        <v>5.0396816615240876E-2</v>
      </c>
      <c r="S94" s="301">
        <f t="shared" si="14"/>
        <v>5.0387301115146541E-2</v>
      </c>
      <c r="T94" s="301">
        <f t="shared" si="14"/>
        <v>5.0015710057405433E-2</v>
      </c>
      <c r="U94" s="301">
        <f t="shared" si="14"/>
        <v>4.9754095269522354E-2</v>
      </c>
      <c r="V94" s="301">
        <f t="shared" si="14"/>
        <v>4.9878788488438977E-2</v>
      </c>
      <c r="W94" s="301">
        <f t="shared" si="14"/>
        <v>4.9888044793293077E-2</v>
      </c>
      <c r="X94" s="301">
        <f t="shared" si="14"/>
        <v>4.9842630954263653E-2</v>
      </c>
      <c r="Y94" s="301">
        <f t="shared" si="14"/>
        <v>4.9822989588619991E-2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5.0749400001574858E-2</v>
      </c>
      <c r="C95" s="302">
        <f t="shared" si="15"/>
        <v>4.9383690977553282E-2</v>
      </c>
      <c r="D95" s="302">
        <f t="shared" si="15"/>
        <v>4.8864742377091937E-2</v>
      </c>
      <c r="E95" s="302">
        <f t="shared" si="15"/>
        <v>5.0418442067794972E-2</v>
      </c>
      <c r="F95" s="302">
        <f t="shared" si="15"/>
        <v>4.8272527210785669E-2</v>
      </c>
      <c r="G95" s="302">
        <f t="shared" si="15"/>
        <v>4.6644684183658101E-2</v>
      </c>
      <c r="H95" s="302">
        <f t="shared" si="15"/>
        <v>4.5798729069737962E-2</v>
      </c>
      <c r="I95" s="302">
        <f t="shared" si="15"/>
        <v>4.5007954684069928E-2</v>
      </c>
      <c r="J95" s="302">
        <f t="shared" si="15"/>
        <v>3.8625851413972505E-2</v>
      </c>
      <c r="K95" s="302">
        <f t="shared" si="15"/>
        <v>3.8559390979943861E-2</v>
      </c>
      <c r="L95" s="302">
        <f t="shared" si="15"/>
        <v>4.0172352712293143E-2</v>
      </c>
      <c r="M95" s="302">
        <f t="shared" si="15"/>
        <v>3.9332600181513411E-2</v>
      </c>
      <c r="N95" s="302">
        <f t="shared" si="15"/>
        <v>3.9280822006992649E-2</v>
      </c>
      <c r="O95" s="302">
        <f t="shared" si="15"/>
        <v>4.1394655737263468E-2</v>
      </c>
      <c r="P95" s="302">
        <f t="shared" si="15"/>
        <v>4.1903963437646387E-2</v>
      </c>
      <c r="Q95" s="302">
        <f t="shared" si="15"/>
        <v>4.1073058296524467E-2</v>
      </c>
      <c r="R95" s="302">
        <f t="shared" si="15"/>
        <v>4.0847642688333199E-2</v>
      </c>
      <c r="S95" s="302">
        <f t="shared" si="15"/>
        <v>4.025159958067976E-2</v>
      </c>
      <c r="T95" s="302">
        <f t="shared" si="15"/>
        <v>3.7682627618174876E-2</v>
      </c>
      <c r="U95" s="302">
        <f t="shared" si="15"/>
        <v>3.4447031722843878E-2</v>
      </c>
      <c r="V95" s="302">
        <f t="shared" si="15"/>
        <v>3.5973744727026656E-2</v>
      </c>
      <c r="W95" s="302">
        <f t="shared" si="15"/>
        <v>3.420183295046219E-2</v>
      </c>
      <c r="X95" s="302">
        <f t="shared" si="15"/>
        <v>3.327555614549934E-2</v>
      </c>
      <c r="Y95" s="302">
        <f t="shared" si="15"/>
        <v>3.1680390692826146E-2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2.5291626963634167E-3</v>
      </c>
      <c r="C96" s="302">
        <f t="shared" si="16"/>
        <v>3.2063013844774073E-3</v>
      </c>
      <c r="D96" s="302">
        <f t="shared" si="16"/>
        <v>3.4460451870361388E-3</v>
      </c>
      <c r="E96" s="302">
        <f t="shared" si="16"/>
        <v>2.6968291716701755E-3</v>
      </c>
      <c r="F96" s="302">
        <f t="shared" si="16"/>
        <v>3.7393418273050268E-3</v>
      </c>
      <c r="G96" s="302">
        <f t="shared" si="16"/>
        <v>4.7761303792804837E-3</v>
      </c>
      <c r="H96" s="302">
        <f t="shared" si="16"/>
        <v>5.1961930665975695E-3</v>
      </c>
      <c r="I96" s="302">
        <f t="shared" si="16"/>
        <v>5.6674589248064434E-3</v>
      </c>
      <c r="J96" s="302">
        <f t="shared" si="16"/>
        <v>1.0353952309101121E-2</v>
      </c>
      <c r="K96" s="302">
        <f t="shared" si="16"/>
        <v>1.0821550179207719E-2</v>
      </c>
      <c r="L96" s="302">
        <f t="shared" si="16"/>
        <v>9.5831884749383797E-3</v>
      </c>
      <c r="M96" s="302">
        <f t="shared" si="16"/>
        <v>1.0157579298290729E-2</v>
      </c>
      <c r="N96" s="302">
        <f t="shared" si="16"/>
        <v>1.0238796362105897E-2</v>
      </c>
      <c r="O96" s="302">
        <f t="shared" si="16"/>
        <v>8.4799311294458061E-3</v>
      </c>
      <c r="P96" s="302">
        <f t="shared" si="16"/>
        <v>8.1098619140422424E-3</v>
      </c>
      <c r="Q96" s="302">
        <f t="shared" si="16"/>
        <v>8.5698977530885741E-3</v>
      </c>
      <c r="R96" s="302">
        <f t="shared" si="16"/>
        <v>8.7569152945006536E-3</v>
      </c>
      <c r="S96" s="302">
        <f t="shared" si="16"/>
        <v>9.3241123093979576E-3</v>
      </c>
      <c r="T96" s="302">
        <f t="shared" si="16"/>
        <v>1.147243500728296E-2</v>
      </c>
      <c r="U96" s="302">
        <f t="shared" si="16"/>
        <v>1.43913298778564E-2</v>
      </c>
      <c r="V96" s="302">
        <f t="shared" si="16"/>
        <v>1.3011996967486651E-2</v>
      </c>
      <c r="W96" s="302">
        <f t="shared" si="16"/>
        <v>1.4756840170377145E-2</v>
      </c>
      <c r="X96" s="302">
        <f t="shared" si="16"/>
        <v>1.5622863783824223E-2</v>
      </c>
      <c r="Y96" s="302">
        <f t="shared" si="16"/>
        <v>1.7174185226652879E-2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5.4408798997210382E-4</v>
      </c>
      <c r="C97" s="302">
        <f t="shared" si="17"/>
        <v>5.8625411029282937E-4</v>
      </c>
      <c r="D97" s="302">
        <f t="shared" si="17"/>
        <v>5.9804490742768209E-4</v>
      </c>
      <c r="E97" s="302">
        <f t="shared" si="17"/>
        <v>5.5552327274923004E-4</v>
      </c>
      <c r="F97" s="302">
        <f t="shared" si="17"/>
        <v>6.1256895116314366E-4</v>
      </c>
      <c r="G97" s="302">
        <f t="shared" si="17"/>
        <v>6.6507033033374845E-4</v>
      </c>
      <c r="H97" s="302">
        <f t="shared" si="17"/>
        <v>6.7704700527654825E-4</v>
      </c>
      <c r="I97" s="302">
        <f t="shared" si="17"/>
        <v>6.9306709020146436E-4</v>
      </c>
      <c r="J97" s="302">
        <f t="shared" si="17"/>
        <v>8.1961683085714817E-4</v>
      </c>
      <c r="K97" s="302">
        <f t="shared" si="17"/>
        <v>8.5033912125684211E-4</v>
      </c>
      <c r="L97" s="302">
        <f t="shared" si="17"/>
        <v>8.2707406922230726E-4</v>
      </c>
      <c r="M97" s="302">
        <f t="shared" si="17"/>
        <v>8.3514685102335166E-4</v>
      </c>
      <c r="N97" s="302">
        <f t="shared" si="17"/>
        <v>8.3892095184507948E-4</v>
      </c>
      <c r="O97" s="302">
        <f t="shared" si="17"/>
        <v>7.9230725432293122E-4</v>
      </c>
      <c r="P97" s="302">
        <f t="shared" si="17"/>
        <v>7.8333197393245396E-4</v>
      </c>
      <c r="Q97" s="302">
        <f t="shared" si="17"/>
        <v>7.8660729070614875E-4</v>
      </c>
      <c r="R97" s="302">
        <f t="shared" si="17"/>
        <v>7.9225863240702313E-4</v>
      </c>
      <c r="S97" s="302">
        <f t="shared" si="17"/>
        <v>8.1158922506882711E-4</v>
      </c>
      <c r="T97" s="302">
        <f t="shared" si="17"/>
        <v>8.6064743194759334E-4</v>
      </c>
      <c r="U97" s="302">
        <f t="shared" si="17"/>
        <v>9.1573366882207461E-4</v>
      </c>
      <c r="V97" s="302">
        <f t="shared" si="17"/>
        <v>8.9304679392567703E-4</v>
      </c>
      <c r="W97" s="302">
        <f t="shared" si="17"/>
        <v>9.2937167245373778E-4</v>
      </c>
      <c r="X97" s="302">
        <f t="shared" si="17"/>
        <v>9.4421102494008779E-4</v>
      </c>
      <c r="Y97" s="302">
        <f t="shared" si="17"/>
        <v>9.6841366914096367E-4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0.59659410950455349</v>
      </c>
      <c r="C98" s="301">
        <f t="shared" si="18"/>
        <v>0.58878438295158497</v>
      </c>
      <c r="D98" s="301">
        <f t="shared" si="18"/>
        <v>0.5867496851880899</v>
      </c>
      <c r="E98" s="301">
        <f t="shared" si="18"/>
        <v>0.59449424971835296</v>
      </c>
      <c r="F98" s="301">
        <f t="shared" si="18"/>
        <v>0.58391318555613458</v>
      </c>
      <c r="G98" s="301">
        <f t="shared" si="18"/>
        <v>0.57309141669207653</v>
      </c>
      <c r="H98" s="301">
        <f t="shared" si="18"/>
        <v>0.5714382899807674</v>
      </c>
      <c r="I98" s="301">
        <f t="shared" si="18"/>
        <v>0.56861175425897903</v>
      </c>
      <c r="J98" s="301">
        <f t="shared" si="18"/>
        <v>0.54443785018826274</v>
      </c>
      <c r="K98" s="301">
        <f t="shared" si="18"/>
        <v>0.53585918685455469</v>
      </c>
      <c r="L98" s="301">
        <f t="shared" si="18"/>
        <v>0.53990878977586754</v>
      </c>
      <c r="M98" s="301">
        <f t="shared" si="18"/>
        <v>0.53877433879066927</v>
      </c>
      <c r="N98" s="301">
        <f t="shared" si="18"/>
        <v>0.53776966467498943</v>
      </c>
      <c r="O98" s="301">
        <f t="shared" si="18"/>
        <v>0.54729356064595791</v>
      </c>
      <c r="P98" s="301">
        <f t="shared" si="18"/>
        <v>0.54886966238370039</v>
      </c>
      <c r="Q98" s="301">
        <f t="shared" si="18"/>
        <v>0.54927364545303936</v>
      </c>
      <c r="R98" s="301">
        <f t="shared" si="18"/>
        <v>0.54792934432079199</v>
      </c>
      <c r="S98" s="301">
        <f t="shared" si="18"/>
        <v>0.54342430261402885</v>
      </c>
      <c r="T98" s="301">
        <f t="shared" si="18"/>
        <v>0.53332093975442607</v>
      </c>
      <c r="U98" s="301">
        <f t="shared" si="18"/>
        <v>0.52167497033995502</v>
      </c>
      <c r="V98" s="301">
        <f t="shared" si="18"/>
        <v>0.52603662199479484</v>
      </c>
      <c r="W98" s="301">
        <f t="shared" si="18"/>
        <v>0.5177964494669044</v>
      </c>
      <c r="X98" s="301">
        <f t="shared" si="18"/>
        <v>0.513695719235152</v>
      </c>
      <c r="Y98" s="301">
        <f t="shared" si="18"/>
        <v>0.50759148817668498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0.10106215621552912</v>
      </c>
      <c r="C99" s="301">
        <f t="shared" si="19"/>
        <v>0.10062116454744323</v>
      </c>
      <c r="D99" s="301">
        <f t="shared" si="19"/>
        <v>0.10044166090015592</v>
      </c>
      <c r="E99" s="301">
        <f t="shared" si="19"/>
        <v>0.10096706849971954</v>
      </c>
      <c r="F99" s="301">
        <f t="shared" si="19"/>
        <v>0.1002121715957645</v>
      </c>
      <c r="G99" s="301">
        <f t="shared" si="19"/>
        <v>9.9634613920366544E-2</v>
      </c>
      <c r="H99" s="301">
        <f t="shared" si="19"/>
        <v>9.935819797689735E-2</v>
      </c>
      <c r="I99" s="301">
        <f t="shared" si="19"/>
        <v>9.9099782846010356E-2</v>
      </c>
      <c r="J99" s="301">
        <f t="shared" si="19"/>
        <v>9.7095683013628475E-2</v>
      </c>
      <c r="K99" s="301">
        <f t="shared" si="19"/>
        <v>9.6913407169638172E-2</v>
      </c>
      <c r="L99" s="301">
        <f t="shared" si="19"/>
        <v>9.7388908925340342E-2</v>
      </c>
      <c r="M99" s="301">
        <f t="shared" si="19"/>
        <v>9.7140289647443673E-2</v>
      </c>
      <c r="N99" s="301">
        <f t="shared" si="19"/>
        <v>9.7108323611492464E-2</v>
      </c>
      <c r="O99" s="301">
        <f t="shared" si="19"/>
        <v>9.7802390328514843E-2</v>
      </c>
      <c r="P99" s="301">
        <f t="shared" si="19"/>
        <v>9.7955349943840267E-2</v>
      </c>
      <c r="Q99" s="301">
        <f t="shared" si="19"/>
        <v>9.774344571453257E-2</v>
      </c>
      <c r="R99" s="301">
        <f t="shared" si="19"/>
        <v>9.7651458936273389E-2</v>
      </c>
      <c r="S99" s="301">
        <f t="shared" si="19"/>
        <v>9.7414972420009599E-2</v>
      </c>
      <c r="T99" s="301">
        <f t="shared" si="19"/>
        <v>9.6567758311543017E-2</v>
      </c>
      <c r="U99" s="301">
        <f t="shared" si="19"/>
        <v>9.5503721855662263E-2</v>
      </c>
      <c r="V99" s="301">
        <f t="shared" si="19"/>
        <v>9.5954852997766932E-2</v>
      </c>
      <c r="W99" s="301">
        <f t="shared" si="19"/>
        <v>9.5321196044964654E-2</v>
      </c>
      <c r="X99" s="301">
        <f t="shared" si="19"/>
        <v>9.4915531429838301E-2</v>
      </c>
      <c r="Y99" s="301">
        <f t="shared" si="19"/>
        <v>9.4299924395654128E-2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4.9158786449497428E-2</v>
      </c>
      <c r="C100" s="302">
        <f t="shared" si="20"/>
        <v>4.8601227322432661E-2</v>
      </c>
      <c r="D100" s="302">
        <f t="shared" si="20"/>
        <v>4.8378351588242947E-2</v>
      </c>
      <c r="E100" s="302">
        <f t="shared" si="20"/>
        <v>4.9030777516828987E-2</v>
      </c>
      <c r="F100" s="302">
        <f t="shared" si="20"/>
        <v>4.8119295147197261E-2</v>
      </c>
      <c r="G100" s="302">
        <f t="shared" si="20"/>
        <v>4.7475938366383891E-2</v>
      </c>
      <c r="H100" s="302">
        <f t="shared" si="20"/>
        <v>4.7125571954520273E-2</v>
      </c>
      <c r="I100" s="302">
        <f t="shared" si="20"/>
        <v>4.6812708521757264E-2</v>
      </c>
      <c r="J100" s="302">
        <f t="shared" si="20"/>
        <v>4.4511898378332367E-2</v>
      </c>
      <c r="K100" s="302">
        <f t="shared" si="20"/>
        <v>4.4453444624419136E-2</v>
      </c>
      <c r="L100" s="302">
        <f t="shared" si="20"/>
        <v>4.5012008824777468E-2</v>
      </c>
      <c r="M100" s="302">
        <f t="shared" si="20"/>
        <v>4.4715001829880176E-2</v>
      </c>
      <c r="N100" s="302">
        <f t="shared" si="20"/>
        <v>4.4694692693265183E-2</v>
      </c>
      <c r="O100" s="302">
        <f t="shared" si="20"/>
        <v>4.5453270802339865E-2</v>
      </c>
      <c r="P100" s="302">
        <f t="shared" si="20"/>
        <v>4.5637275022456451E-2</v>
      </c>
      <c r="Q100" s="302">
        <f t="shared" si="20"/>
        <v>4.5343278237381227E-2</v>
      </c>
      <c r="R100" s="302">
        <f t="shared" si="20"/>
        <v>4.5257176043078544E-2</v>
      </c>
      <c r="S100" s="302">
        <f t="shared" si="20"/>
        <v>4.5034083537975902E-2</v>
      </c>
      <c r="T100" s="302">
        <f t="shared" si="20"/>
        <v>4.4124757761686416E-2</v>
      </c>
      <c r="U100" s="302">
        <f t="shared" si="20"/>
        <v>4.3012742402553407E-2</v>
      </c>
      <c r="V100" s="302">
        <f t="shared" si="20"/>
        <v>4.3515046408993542E-2</v>
      </c>
      <c r="W100" s="302">
        <f t="shared" si="20"/>
        <v>4.2890266738065459E-2</v>
      </c>
      <c r="X100" s="302">
        <f t="shared" si="20"/>
        <v>4.2541309738912549E-2</v>
      </c>
      <c r="Y100" s="302">
        <f t="shared" si="20"/>
        <v>4.1975987817966305E-2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4.3116348727982208E-2</v>
      </c>
      <c r="C101" s="302">
        <f t="shared" si="21"/>
        <v>4.2551933343781337E-2</v>
      </c>
      <c r="D101" s="302">
        <f t="shared" si="21"/>
        <v>4.2404884056955909E-2</v>
      </c>
      <c r="E101" s="302">
        <f t="shared" si="21"/>
        <v>4.296459012799049E-2</v>
      </c>
      <c r="F101" s="302">
        <f t="shared" si="21"/>
        <v>4.2199887887282454E-2</v>
      </c>
      <c r="G101" s="302">
        <f t="shared" si="21"/>
        <v>4.1417789719092615E-2</v>
      </c>
      <c r="H101" s="302">
        <f t="shared" si="21"/>
        <v>4.1298316887160826E-2</v>
      </c>
      <c r="I101" s="302">
        <f t="shared" si="21"/>
        <v>4.1094040817499441E-2</v>
      </c>
      <c r="J101" s="302">
        <f t="shared" si="21"/>
        <v>3.9346972816953166E-2</v>
      </c>
      <c r="K101" s="302">
        <f t="shared" si="21"/>
        <v>3.8726985736921037E-2</v>
      </c>
      <c r="L101" s="302">
        <f t="shared" si="21"/>
        <v>3.9019653882622608E-2</v>
      </c>
      <c r="M101" s="302">
        <f t="shared" si="21"/>
        <v>3.8937666173536375E-2</v>
      </c>
      <c r="N101" s="302">
        <f t="shared" si="21"/>
        <v>3.8865057545929241E-2</v>
      </c>
      <c r="O101" s="302">
        <f t="shared" si="21"/>
        <v>3.9553357368859642E-2</v>
      </c>
      <c r="P101" s="302">
        <f t="shared" si="21"/>
        <v>3.9667263542374681E-2</v>
      </c>
      <c r="Q101" s="302">
        <f t="shared" si="21"/>
        <v>3.9696459732247044E-2</v>
      </c>
      <c r="R101" s="302">
        <f t="shared" si="21"/>
        <v>3.959930597982142E-2</v>
      </c>
      <c r="S101" s="302">
        <f t="shared" si="21"/>
        <v>3.9273722897172132E-2</v>
      </c>
      <c r="T101" s="302">
        <f t="shared" si="21"/>
        <v>3.8543544523902996E-2</v>
      </c>
      <c r="U101" s="302">
        <f t="shared" si="21"/>
        <v>3.770188070163235E-2</v>
      </c>
      <c r="V101" s="302">
        <f t="shared" si="21"/>
        <v>3.8017100866873717E-2</v>
      </c>
      <c r="W101" s="302">
        <f t="shared" si="21"/>
        <v>3.7421576796771321E-2</v>
      </c>
      <c r="X101" s="302">
        <f t="shared" si="21"/>
        <v>3.7125213638143341E-2</v>
      </c>
      <c r="Y101" s="302">
        <f t="shared" si="21"/>
        <v>3.6684055821061268E-2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2.5844179523674938E-3</v>
      </c>
      <c r="C102" s="302">
        <f t="shared" si="22"/>
        <v>2.7847070238909409E-3</v>
      </c>
      <c r="D102" s="302">
        <f t="shared" si="22"/>
        <v>2.8407133102814905E-3</v>
      </c>
      <c r="E102" s="302">
        <f t="shared" si="22"/>
        <v>2.638735545558843E-3</v>
      </c>
      <c r="F102" s="302">
        <f t="shared" si="22"/>
        <v>2.9097025180249312E-3</v>
      </c>
      <c r="G102" s="302">
        <f t="shared" si="22"/>
        <v>3.159084069085303E-3</v>
      </c>
      <c r="H102" s="302">
        <f t="shared" si="22"/>
        <v>3.2159732750636038E-3</v>
      </c>
      <c r="I102" s="302">
        <f t="shared" si="22"/>
        <v>3.292068678456956E-3</v>
      </c>
      <c r="J102" s="302">
        <f t="shared" si="22"/>
        <v>3.8931799465714537E-3</v>
      </c>
      <c r="K102" s="302">
        <f t="shared" si="22"/>
        <v>4.0391108259700001E-3</v>
      </c>
      <c r="L102" s="302">
        <f t="shared" si="22"/>
        <v>3.9286018288059591E-3</v>
      </c>
      <c r="M102" s="302">
        <f t="shared" si="22"/>
        <v>3.9669475423609194E-3</v>
      </c>
      <c r="N102" s="302">
        <f t="shared" si="22"/>
        <v>3.9848745212641276E-3</v>
      </c>
      <c r="O102" s="302">
        <f t="shared" si="22"/>
        <v>3.7634594580339214E-3</v>
      </c>
      <c r="P102" s="302">
        <f t="shared" si="22"/>
        <v>3.7208268761791548E-3</v>
      </c>
      <c r="Q102" s="302">
        <f t="shared" si="22"/>
        <v>3.7363846308542071E-3</v>
      </c>
      <c r="R102" s="302">
        <f t="shared" si="22"/>
        <v>3.763228503933359E-3</v>
      </c>
      <c r="S102" s="302">
        <f t="shared" si="22"/>
        <v>3.8550488190769285E-3</v>
      </c>
      <c r="T102" s="302">
        <f t="shared" si="22"/>
        <v>4.088075301751066E-3</v>
      </c>
      <c r="U102" s="302">
        <f t="shared" si="22"/>
        <v>4.3497349269048559E-3</v>
      </c>
      <c r="V102" s="302">
        <f t="shared" si="22"/>
        <v>4.2419722711469661E-3</v>
      </c>
      <c r="W102" s="302">
        <f t="shared" si="22"/>
        <v>4.414515444155255E-3</v>
      </c>
      <c r="X102" s="302">
        <f t="shared" si="22"/>
        <v>4.485002368465418E-3</v>
      </c>
      <c r="Y102" s="302">
        <f t="shared" si="22"/>
        <v>4.5999649284195771E-3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5.1688359047349875E-3</v>
      </c>
      <c r="C103" s="302">
        <f t="shared" si="23"/>
        <v>5.5694140477818808E-3</v>
      </c>
      <c r="D103" s="302">
        <f t="shared" si="23"/>
        <v>5.6814266205629784E-3</v>
      </c>
      <c r="E103" s="302">
        <f t="shared" si="23"/>
        <v>5.277471091117686E-3</v>
      </c>
      <c r="F103" s="302">
        <f t="shared" si="23"/>
        <v>5.8194050360498651E-3</v>
      </c>
      <c r="G103" s="302">
        <f t="shared" si="23"/>
        <v>6.3181681381706068E-3</v>
      </c>
      <c r="H103" s="302">
        <f t="shared" si="23"/>
        <v>6.4319465501272086E-3</v>
      </c>
      <c r="I103" s="302">
        <f t="shared" si="23"/>
        <v>6.5841373569139119E-3</v>
      </c>
      <c r="J103" s="302">
        <f t="shared" si="23"/>
        <v>7.7863598931429074E-3</v>
      </c>
      <c r="K103" s="302">
        <f t="shared" si="23"/>
        <v>8.0782216519400003E-3</v>
      </c>
      <c r="L103" s="302">
        <f t="shared" si="23"/>
        <v>7.8572036576119164E-3</v>
      </c>
      <c r="M103" s="302">
        <f t="shared" si="23"/>
        <v>7.9338950847218388E-3</v>
      </c>
      <c r="N103" s="302">
        <f t="shared" si="23"/>
        <v>7.9697490425282569E-3</v>
      </c>
      <c r="O103" s="302">
        <f t="shared" si="23"/>
        <v>7.5269189160678445E-3</v>
      </c>
      <c r="P103" s="302">
        <f t="shared" si="23"/>
        <v>7.4416537523583097E-3</v>
      </c>
      <c r="Q103" s="302">
        <f t="shared" si="23"/>
        <v>7.4727692617084151E-3</v>
      </c>
      <c r="R103" s="302">
        <f t="shared" si="23"/>
        <v>7.5264570078667197E-3</v>
      </c>
      <c r="S103" s="302">
        <f t="shared" si="23"/>
        <v>7.7100976381538561E-3</v>
      </c>
      <c r="T103" s="302">
        <f t="shared" si="23"/>
        <v>8.1761506035021338E-3</v>
      </c>
      <c r="U103" s="302">
        <f t="shared" si="23"/>
        <v>8.6994698538097118E-3</v>
      </c>
      <c r="V103" s="302">
        <f t="shared" si="23"/>
        <v>8.4839445422939305E-3</v>
      </c>
      <c r="W103" s="302">
        <f t="shared" si="23"/>
        <v>8.8290308883105101E-3</v>
      </c>
      <c r="X103" s="302">
        <f t="shared" si="23"/>
        <v>8.9700047369308342E-3</v>
      </c>
      <c r="Y103" s="302">
        <f t="shared" si="23"/>
        <v>9.1999298568391525E-3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1.0337671809469973E-3</v>
      </c>
      <c r="C104" s="302">
        <f t="shared" si="24"/>
        <v>1.113882809556376E-3</v>
      </c>
      <c r="D104" s="302">
        <f t="shared" si="24"/>
        <v>1.1362853241125958E-3</v>
      </c>
      <c r="E104" s="302">
        <f t="shared" si="24"/>
        <v>1.0554942182235368E-3</v>
      </c>
      <c r="F104" s="302">
        <f t="shared" si="24"/>
        <v>1.1638810072099731E-3</v>
      </c>
      <c r="G104" s="302">
        <f t="shared" si="24"/>
        <v>1.2636336276341217E-3</v>
      </c>
      <c r="H104" s="302">
        <f t="shared" si="24"/>
        <v>1.2863893100254417E-3</v>
      </c>
      <c r="I104" s="302">
        <f t="shared" si="24"/>
        <v>1.3168274713827826E-3</v>
      </c>
      <c r="J104" s="302">
        <f t="shared" si="24"/>
        <v>1.5572719786285816E-3</v>
      </c>
      <c r="K104" s="302">
        <f t="shared" si="24"/>
        <v>1.6156443303879998E-3</v>
      </c>
      <c r="L104" s="302">
        <f t="shared" si="24"/>
        <v>1.5714407315223834E-3</v>
      </c>
      <c r="M104" s="302">
        <f t="shared" si="24"/>
        <v>1.5867790169443684E-3</v>
      </c>
      <c r="N104" s="302">
        <f t="shared" si="24"/>
        <v>1.5939498085056508E-3</v>
      </c>
      <c r="O104" s="302">
        <f t="shared" si="24"/>
        <v>1.5053837832135692E-3</v>
      </c>
      <c r="P104" s="302">
        <f t="shared" si="24"/>
        <v>1.4883307504716626E-3</v>
      </c>
      <c r="Q104" s="302">
        <f t="shared" si="24"/>
        <v>1.4945538523416832E-3</v>
      </c>
      <c r="R104" s="302">
        <f t="shared" si="24"/>
        <v>1.5052914015733442E-3</v>
      </c>
      <c r="S104" s="302">
        <f t="shared" si="24"/>
        <v>1.5420195276307713E-3</v>
      </c>
      <c r="T104" s="302">
        <f t="shared" si="24"/>
        <v>1.6352301207004268E-3</v>
      </c>
      <c r="U104" s="302">
        <f t="shared" si="24"/>
        <v>1.7398939707619424E-3</v>
      </c>
      <c r="V104" s="302">
        <f t="shared" si="24"/>
        <v>1.6967889084587861E-3</v>
      </c>
      <c r="W104" s="302">
        <f t="shared" si="24"/>
        <v>1.7658061776621022E-3</v>
      </c>
      <c r="X104" s="302">
        <f t="shared" si="24"/>
        <v>1.7940009473861672E-3</v>
      </c>
      <c r="Y104" s="302">
        <f t="shared" si="24"/>
        <v>1.8399859713678303E-3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6.1348373339291606E-2</v>
      </c>
      <c r="C105" s="301">
        <f t="shared" si="25"/>
        <v>6.357520500142548E-2</v>
      </c>
      <c r="D105" s="301">
        <f t="shared" si="25"/>
        <v>6.4211465454139083E-2</v>
      </c>
      <c r="E105" s="301">
        <f t="shared" si="25"/>
        <v>6.1947444707070073E-2</v>
      </c>
      <c r="F105" s="301">
        <f t="shared" si="25"/>
        <v>6.5053050000905568E-2</v>
      </c>
      <c r="G105" s="301">
        <f t="shared" si="25"/>
        <v>6.7924593381438678E-2</v>
      </c>
      <c r="H105" s="301">
        <f t="shared" si="25"/>
        <v>6.8541311286838436E-2</v>
      </c>
      <c r="I105" s="301">
        <f t="shared" si="25"/>
        <v>6.9399953302951956E-2</v>
      </c>
      <c r="J105" s="301">
        <f t="shared" si="25"/>
        <v>7.59578562087668E-2</v>
      </c>
      <c r="K105" s="301">
        <f t="shared" si="25"/>
        <v>7.773923142867549E-2</v>
      </c>
      <c r="L105" s="301">
        <f t="shared" si="25"/>
        <v>7.6585022113011492E-2</v>
      </c>
      <c r="M105" s="301">
        <f t="shared" si="25"/>
        <v>7.6967896759812957E-2</v>
      </c>
      <c r="N105" s="301">
        <f t="shared" si="25"/>
        <v>7.716333026388833E-2</v>
      </c>
      <c r="O105" s="301">
        <f t="shared" si="25"/>
        <v>7.4724615395456717E-2</v>
      </c>
      <c r="P105" s="301">
        <f t="shared" si="25"/>
        <v>7.4261645500517642E-2</v>
      </c>
      <c r="Q105" s="301">
        <f t="shared" si="25"/>
        <v>7.433681774245951E-2</v>
      </c>
      <c r="R105" s="301">
        <f t="shared" si="25"/>
        <v>7.4634245921689893E-2</v>
      </c>
      <c r="S105" s="301">
        <f t="shared" si="25"/>
        <v>7.5689248870399697E-2</v>
      </c>
      <c r="T105" s="301">
        <f t="shared" si="25"/>
        <v>7.8218267524584884E-2</v>
      </c>
      <c r="U105" s="301">
        <f t="shared" si="25"/>
        <v>8.1027576550189842E-2</v>
      </c>
      <c r="V105" s="301">
        <f t="shared" si="25"/>
        <v>7.9886476158378877E-2</v>
      </c>
      <c r="W105" s="301">
        <f t="shared" si="25"/>
        <v>8.1771515846384993E-2</v>
      </c>
      <c r="X105" s="301">
        <f t="shared" si="25"/>
        <v>8.2485859450526611E-2</v>
      </c>
      <c r="Y105" s="301">
        <f t="shared" si="25"/>
        <v>8.3646092714801834E-2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1.953680590464334E-2</v>
      </c>
      <c r="C106" s="302">
        <f t="shared" si="26"/>
        <v>1.9259027867780089E-2</v>
      </c>
      <c r="D106" s="302">
        <f t="shared" si="26"/>
        <v>1.9192901196541112E-2</v>
      </c>
      <c r="E106" s="302">
        <f t="shared" si="26"/>
        <v>1.9456390670339815E-2</v>
      </c>
      <c r="F106" s="302">
        <f t="shared" si="26"/>
        <v>1.9173771192154597E-2</v>
      </c>
      <c r="G106" s="302">
        <f t="shared" si="26"/>
        <v>1.894174960501703E-2</v>
      </c>
      <c r="H106" s="302">
        <f t="shared" si="26"/>
        <v>1.8839376375718614E-2</v>
      </c>
      <c r="I106" s="302">
        <f t="shared" si="26"/>
        <v>1.8744533328120601E-2</v>
      </c>
      <c r="J106" s="302">
        <f t="shared" si="26"/>
        <v>1.7795563893746418E-2</v>
      </c>
      <c r="K106" s="302">
        <f t="shared" si="26"/>
        <v>1.7791399162029022E-2</v>
      </c>
      <c r="L106" s="302">
        <f t="shared" si="26"/>
        <v>1.8022633242560326E-2</v>
      </c>
      <c r="M106" s="302">
        <f t="shared" si="26"/>
        <v>1.7921084908434626E-2</v>
      </c>
      <c r="N106" s="302">
        <f t="shared" si="26"/>
        <v>1.7896503061033825E-2</v>
      </c>
      <c r="O106" s="302">
        <f t="shared" si="26"/>
        <v>1.8214456298965172E-2</v>
      </c>
      <c r="P106" s="302">
        <f t="shared" si="26"/>
        <v>1.8285779755280816E-2</v>
      </c>
      <c r="Q106" s="302">
        <f t="shared" si="26"/>
        <v>1.8152644823284349E-2</v>
      </c>
      <c r="R106" s="302">
        <f t="shared" si="26"/>
        <v>1.8118442354216401E-2</v>
      </c>
      <c r="S106" s="302">
        <f t="shared" si="26"/>
        <v>1.8037823674615223E-2</v>
      </c>
      <c r="T106" s="302">
        <f t="shared" si="26"/>
        <v>1.7666698683471895E-2</v>
      </c>
      <c r="U106" s="302">
        <f t="shared" si="26"/>
        <v>1.722360847558848E-2</v>
      </c>
      <c r="V106" s="302">
        <f t="shared" si="26"/>
        <v>1.7427902725738038E-2</v>
      </c>
      <c r="W106" s="302">
        <f t="shared" si="26"/>
        <v>1.7175882214419486E-2</v>
      </c>
      <c r="X106" s="302">
        <f t="shared" si="26"/>
        <v>1.7027197751904657E-2</v>
      </c>
      <c r="Y106" s="302">
        <f t="shared" si="26"/>
        <v>1.6771902266656619E-2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8.121639095575596E-3</v>
      </c>
      <c r="C107" s="302">
        <f t="shared" si="27"/>
        <v>8.0153226243133823E-3</v>
      </c>
      <c r="D107" s="302">
        <f t="shared" si="27"/>
        <v>7.9876235896759046E-3</v>
      </c>
      <c r="E107" s="302">
        <f t="shared" si="27"/>
        <v>8.0930529880979315E-3</v>
      </c>
      <c r="F107" s="302">
        <f t="shared" si="27"/>
        <v>7.9490093527291063E-3</v>
      </c>
      <c r="G107" s="302">
        <f t="shared" si="27"/>
        <v>7.8016889221559525E-3</v>
      </c>
      <c r="H107" s="302">
        <f t="shared" si="27"/>
        <v>7.7791843443959429E-3</v>
      </c>
      <c r="I107" s="302">
        <f t="shared" si="27"/>
        <v>7.7407057495566811E-3</v>
      </c>
      <c r="J107" s="302">
        <f t="shared" si="27"/>
        <v>7.4116181483457498E-3</v>
      </c>
      <c r="K107" s="302">
        <f t="shared" si="27"/>
        <v>7.2948338784227986E-3</v>
      </c>
      <c r="L107" s="302">
        <f t="shared" si="27"/>
        <v>7.3499625042059199E-3</v>
      </c>
      <c r="M107" s="302">
        <f t="shared" si="27"/>
        <v>7.3345188360123929E-3</v>
      </c>
      <c r="N107" s="302">
        <f t="shared" si="27"/>
        <v>7.320841864607173E-3</v>
      </c>
      <c r="O107" s="302">
        <f t="shared" si="27"/>
        <v>7.4504939088156676E-3</v>
      </c>
      <c r="P107" s="302">
        <f t="shared" si="27"/>
        <v>7.4719499193392795E-3</v>
      </c>
      <c r="Q107" s="302">
        <f t="shared" si="27"/>
        <v>7.4774494786504107E-3</v>
      </c>
      <c r="R107" s="302">
        <f t="shared" si="27"/>
        <v>7.459149048830627E-3</v>
      </c>
      <c r="S107" s="302">
        <f t="shared" si="27"/>
        <v>7.3978203795227277E-3</v>
      </c>
      <c r="T107" s="302">
        <f t="shared" si="27"/>
        <v>7.2602798549180163E-3</v>
      </c>
      <c r="U107" s="302">
        <f t="shared" si="27"/>
        <v>7.1017393011385006E-3</v>
      </c>
      <c r="V107" s="302">
        <f t="shared" si="27"/>
        <v>7.1611159527629111E-3</v>
      </c>
      <c r="W107" s="302">
        <f t="shared" si="27"/>
        <v>7.0489396736300534E-3</v>
      </c>
      <c r="X107" s="302">
        <f t="shared" si="27"/>
        <v>6.9931150343317114E-3</v>
      </c>
      <c r="Y107" s="302">
        <f t="shared" si="27"/>
        <v>6.9100160549367528E-3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3.3689928339072674E-2</v>
      </c>
      <c r="C108" s="302">
        <f t="shared" si="28"/>
        <v>3.6300854509332008E-2</v>
      </c>
      <c r="D108" s="302">
        <f t="shared" si="28"/>
        <v>3.703094066792207E-2</v>
      </c>
      <c r="E108" s="302">
        <f t="shared" si="28"/>
        <v>3.4398001048632325E-2</v>
      </c>
      <c r="F108" s="302">
        <f t="shared" si="28"/>
        <v>3.7930269456021869E-2</v>
      </c>
      <c r="G108" s="302">
        <f t="shared" si="28"/>
        <v>4.1181154854265697E-2</v>
      </c>
      <c r="H108" s="302">
        <f t="shared" si="28"/>
        <v>4.1922750566723864E-2</v>
      </c>
      <c r="I108" s="302">
        <f t="shared" si="28"/>
        <v>4.291471422527468E-2</v>
      </c>
      <c r="J108" s="302">
        <f t="shared" si="28"/>
        <v>5.0750674166674635E-2</v>
      </c>
      <c r="K108" s="302">
        <f t="shared" si="28"/>
        <v>5.2652998388223668E-2</v>
      </c>
      <c r="L108" s="302">
        <f t="shared" si="28"/>
        <v>5.1212426366245248E-2</v>
      </c>
      <c r="M108" s="302">
        <f t="shared" si="28"/>
        <v>5.1712293015365937E-2</v>
      </c>
      <c r="N108" s="302">
        <f t="shared" si="28"/>
        <v>5.1945985338247319E-2</v>
      </c>
      <c r="O108" s="302">
        <f t="shared" si="28"/>
        <v>4.9059665187675877E-2</v>
      </c>
      <c r="P108" s="302">
        <f t="shared" si="28"/>
        <v>4.850391582589756E-2</v>
      </c>
      <c r="Q108" s="302">
        <f t="shared" si="28"/>
        <v>4.8706723440524749E-2</v>
      </c>
      <c r="R108" s="302">
        <f t="shared" si="28"/>
        <v>4.9056654518642863E-2</v>
      </c>
      <c r="S108" s="302">
        <f t="shared" si="28"/>
        <v>5.025360481626176E-2</v>
      </c>
      <c r="T108" s="302">
        <f t="shared" si="28"/>
        <v>5.3291288986194965E-2</v>
      </c>
      <c r="U108" s="302">
        <f t="shared" si="28"/>
        <v>5.670222877346287E-2</v>
      </c>
      <c r="V108" s="302">
        <f t="shared" si="28"/>
        <v>5.529745747987793E-2</v>
      </c>
      <c r="W108" s="302">
        <f t="shared" si="28"/>
        <v>5.7546693958335456E-2</v>
      </c>
      <c r="X108" s="302">
        <f t="shared" si="28"/>
        <v>5.8465546664290241E-2</v>
      </c>
      <c r="Y108" s="302">
        <f t="shared" si="28"/>
        <v>5.9964174393208468E-2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4.6176747708932472E-2</v>
      </c>
      <c r="C109" s="235">
        <f t="shared" si="29"/>
        <v>4.9755386340552446E-2</v>
      </c>
      <c r="D109" s="235">
        <f t="shared" si="29"/>
        <v>5.075607129338737E-2</v>
      </c>
      <c r="E109" s="235">
        <f t="shared" si="29"/>
        <v>4.7147260158227171E-2</v>
      </c>
      <c r="F109" s="235">
        <f t="shared" si="29"/>
        <v>5.1988726885216004E-2</v>
      </c>
      <c r="G109" s="235">
        <f t="shared" si="29"/>
        <v>5.6444518935425202E-2</v>
      </c>
      <c r="H109" s="235">
        <f t="shared" si="29"/>
        <v>5.7460979337820656E-2</v>
      </c>
      <c r="I109" s="235">
        <f t="shared" si="29"/>
        <v>5.8820603945398307E-2</v>
      </c>
      <c r="J109" s="235">
        <f t="shared" si="29"/>
        <v>6.9560880434846178E-2</v>
      </c>
      <c r="K109" s="235">
        <f t="shared" si="29"/>
        <v>7.2168281221068192E-2</v>
      </c>
      <c r="L109" s="235">
        <f t="shared" si="29"/>
        <v>7.01937762548972E-2</v>
      </c>
      <c r="M109" s="235">
        <f t="shared" si="29"/>
        <v>7.0878913246351857E-2</v>
      </c>
      <c r="N109" s="235">
        <f t="shared" si="29"/>
        <v>7.1199221183091882E-2</v>
      </c>
      <c r="O109" s="235">
        <f t="shared" si="29"/>
        <v>6.7243116674387191E-2</v>
      </c>
      <c r="P109" s="235">
        <f t="shared" si="29"/>
        <v>6.6481384627647341E-2</v>
      </c>
      <c r="Q109" s="235">
        <f t="shared" si="29"/>
        <v>6.6759360762230824E-2</v>
      </c>
      <c r="R109" s="235">
        <f t="shared" si="29"/>
        <v>6.7238990132384061E-2</v>
      </c>
      <c r="S109" s="235">
        <f t="shared" si="29"/>
        <v>6.8879577531591338E-2</v>
      </c>
      <c r="T109" s="235">
        <f t="shared" si="29"/>
        <v>7.3043147549392201E-2</v>
      </c>
      <c r="U109" s="235">
        <f t="shared" si="29"/>
        <v>7.7718316472929483E-2</v>
      </c>
      <c r="V109" s="235">
        <f t="shared" si="29"/>
        <v>7.579288140047219E-2</v>
      </c>
      <c r="W109" s="235">
        <f t="shared" si="29"/>
        <v>7.887577384114873E-2</v>
      </c>
      <c r="X109" s="235">
        <f t="shared" si="29"/>
        <v>8.0135189686665248E-2</v>
      </c>
      <c r="Y109" s="235">
        <f t="shared" si="29"/>
        <v>8.2189268099993579E-2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109.19531160357131</v>
      </c>
      <c r="D113" s="320">
        <f t="shared" si="30"/>
        <v>111.52671379556691</v>
      </c>
      <c r="E113" s="320">
        <f t="shared" si="30"/>
        <v>112.0377738125604</v>
      </c>
      <c r="F113" s="320">
        <f t="shared" si="30"/>
        <v>110.07090512905103</v>
      </c>
      <c r="G113" s="320">
        <f t="shared" si="30"/>
        <v>105.75903992192642</v>
      </c>
      <c r="H113" s="320">
        <f t="shared" si="30"/>
        <v>101.66642059462862</v>
      </c>
      <c r="I113" s="320">
        <f t="shared" si="30"/>
        <v>101.40446830003897</v>
      </c>
      <c r="J113" s="320">
        <f t="shared" si="30"/>
        <v>100.4604741056102</v>
      </c>
      <c r="K113" s="320">
        <f t="shared" si="30"/>
        <v>96.667568135169205</v>
      </c>
      <c r="L113" s="320">
        <f t="shared" si="30"/>
        <v>99.194771286176646</v>
      </c>
      <c r="M113" s="320">
        <f t="shared" si="30"/>
        <v>99.212462675420056</v>
      </c>
      <c r="N113" s="320">
        <f t="shared" si="30"/>
        <v>99.996127920555367</v>
      </c>
      <c r="O113" s="320">
        <f t="shared" si="30"/>
        <v>98.644404463652791</v>
      </c>
      <c r="P113" s="320">
        <f t="shared" si="30"/>
        <v>97.287241633792533</v>
      </c>
      <c r="Q113" s="320">
        <f t="shared" si="30"/>
        <v>95.644111514181091</v>
      </c>
      <c r="R113" s="320">
        <f t="shared" si="30"/>
        <v>97.3492775093532</v>
      </c>
      <c r="S113" s="320">
        <f t="shared" si="30"/>
        <v>97.689943262779821</v>
      </c>
      <c r="T113" s="320">
        <f t="shared" si="30"/>
        <v>98.166485076638224</v>
      </c>
      <c r="U113" s="320">
        <f t="shared" si="30"/>
        <v>95.967479901010378</v>
      </c>
      <c r="V113" s="320">
        <f t="shared" si="30"/>
        <v>96.628114700679475</v>
      </c>
      <c r="W113" s="320">
        <f t="shared" si="30"/>
        <v>100.8215577255738</v>
      </c>
      <c r="X113" s="320">
        <f t="shared" si="30"/>
        <v>99.996916203670267</v>
      </c>
      <c r="Y113" s="320">
        <f t="shared" si="30"/>
        <v>91.001652296177127</v>
      </c>
      <c r="DA113" s="95"/>
    </row>
    <row r="114" spans="1:105" ht="12" customHeight="1" x14ac:dyDescent="0.25">
      <c r="A114" s="55" t="s">
        <v>91</v>
      </c>
      <c r="B114" s="330">
        <f>IF(B$6=0,0,B$6/FBT!B$5*1000)</f>
        <v>0.88916969779165456</v>
      </c>
      <c r="C114" s="330">
        <f>IF(C$6=0,0,C$6/FBT!C$5*1000)</f>
        <v>0.96024300378449923</v>
      </c>
      <c r="D114" s="330">
        <f>IF(D$6=0,0,D$6/FBT!D$5*1000)</f>
        <v>1.0004697484137508</v>
      </c>
      <c r="E114" s="330">
        <f>IF(E$6=0,0,E$6/FBT!E$5*1000)</f>
        <v>0.933593861698373</v>
      </c>
      <c r="F114" s="330">
        <f>IF(F$6=0,0,F$6/FBT!F$5*1000)</f>
        <v>1.0113902836272104</v>
      </c>
      <c r="G114" s="330">
        <f>IF(G$6=0,0,G$6/FBT!G$5*1000)</f>
        <v>1.0550579942498348</v>
      </c>
      <c r="H114" s="330">
        <f>IF(H$6=0,0,H$6/FBT!H$5*1000)</f>
        <v>1.032494184011689</v>
      </c>
      <c r="I114" s="330">
        <f>IF(I$6=0,0,I$6/FBT!I$5*1000)</f>
        <v>1.0542014966720195</v>
      </c>
      <c r="J114" s="330">
        <f>IF(J$6=0,0,J$6/FBT!J$5*1000)</f>
        <v>1.2350864311927023</v>
      </c>
      <c r="K114" s="330">
        <f>IF(K$6=0,0,K$6/FBT!K$5*1000)</f>
        <v>1.2330032241314357</v>
      </c>
      <c r="L114" s="330">
        <f>IF(L$6=0,0,L$6/FBT!L$5*1000)</f>
        <v>1.2306213469985126</v>
      </c>
      <c r="M114" s="330">
        <f>IF(M$6=0,0,M$6/FBT!M$5*1000)</f>
        <v>1.2428546367847326</v>
      </c>
      <c r="N114" s="330">
        <f>IF(N$6=0,0,N$6/FBT!N$5*1000)</f>
        <v>1.2583327022390194</v>
      </c>
      <c r="O114" s="330">
        <f>IF(O$6=0,0,O$6/FBT!O$5*1000)</f>
        <v>1.1723501588237617</v>
      </c>
      <c r="P114" s="330">
        <f>IF(P$6=0,0,P$6/FBT!P$5*1000)</f>
        <v>1.1431231054116349</v>
      </c>
      <c r="Q114" s="330">
        <f>IF(Q$6=0,0,Q$6/FBT!Q$5*1000)</f>
        <v>1.1285153314525018</v>
      </c>
      <c r="R114" s="330">
        <f>IF(R$6=0,0,R$6/FBT!R$5*1000)</f>
        <v>1.1568870819805797</v>
      </c>
      <c r="S114" s="330">
        <f>IF(S$6=0,0,S$6/FBT!S$5*1000)</f>
        <v>1.1892615802448574</v>
      </c>
      <c r="T114" s="330">
        <f>IF(T$6=0,0,T$6/FBT!T$5*1000)</f>
        <v>1.2673009992679558</v>
      </c>
      <c r="U114" s="330">
        <f>IF(U$6=0,0,U$6/FBT!U$5*1000)</f>
        <v>1.3182097868604143</v>
      </c>
      <c r="V114" s="330">
        <f>IF(V$6=0,0,V$6/FBT!V$5*1000)</f>
        <v>1.2944014205478653</v>
      </c>
      <c r="W114" s="330">
        <f>IF(W$6=0,0,W$6/FBT!W$5*1000)</f>
        <v>1.4055104958421132</v>
      </c>
      <c r="X114" s="330">
        <f>IF(X$6=0,0,X$6/FBT!X$5*1000)</f>
        <v>1.4162728610927344</v>
      </c>
      <c r="Y114" s="330">
        <f>IF(Y$6=0,0,Y$6/FBT!Y$5*1000)</f>
        <v>1.3219086599704657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1.0373646474235969</v>
      </c>
      <c r="C115" s="331">
        <f>IF(C$7=0,0,C$7/FBT!C$5*1000)</f>
        <v>1.1202835044152493</v>
      </c>
      <c r="D115" s="331">
        <f>IF(D$7=0,0,D$7/FBT!D$5*1000)</f>
        <v>1.1672147064827094</v>
      </c>
      <c r="E115" s="331">
        <f>IF(E$7=0,0,E$7/FBT!E$5*1000)</f>
        <v>1.089192838648102</v>
      </c>
      <c r="F115" s="331">
        <f>IF(F$7=0,0,F$7/FBT!F$5*1000)</f>
        <v>1.1799553308984121</v>
      </c>
      <c r="G115" s="331">
        <f>IF(G$7=0,0,G$7/FBT!G$5*1000)</f>
        <v>1.2309009932914743</v>
      </c>
      <c r="H115" s="331">
        <f>IF(H$7=0,0,H$7/FBT!H$5*1000)</f>
        <v>1.2045765480136377</v>
      </c>
      <c r="I115" s="331">
        <f>IF(I$7=0,0,I$7/FBT!I$5*1000)</f>
        <v>1.2299017461173565</v>
      </c>
      <c r="J115" s="331">
        <f>IF(J$7=0,0,J$7/FBT!J$5*1000)</f>
        <v>1.440934169724819</v>
      </c>
      <c r="K115" s="331">
        <f>IF(K$7=0,0,K$7/FBT!K$5*1000)</f>
        <v>1.4385037614866745</v>
      </c>
      <c r="L115" s="331">
        <f>IF(L$7=0,0,L$7/FBT!L$5*1000)</f>
        <v>1.4357249048315983</v>
      </c>
      <c r="M115" s="331">
        <f>IF(M$7=0,0,M$7/FBT!M$5*1000)</f>
        <v>1.449997076248855</v>
      </c>
      <c r="N115" s="331">
        <f>IF(N$7=0,0,N$7/FBT!N$5*1000)</f>
        <v>1.4680548192788565</v>
      </c>
      <c r="O115" s="331">
        <f>IF(O$7=0,0,O$7/FBT!O$5*1000)</f>
        <v>1.3677418519610556</v>
      </c>
      <c r="P115" s="331">
        <f>IF(P$7=0,0,P$7/FBT!P$5*1000)</f>
        <v>1.3336436229802411</v>
      </c>
      <c r="Q115" s="331">
        <f>IF(Q$7=0,0,Q$7/FBT!Q$5*1000)</f>
        <v>1.3166012200279182</v>
      </c>
      <c r="R115" s="331">
        <f>IF(R$7=0,0,R$7/FBT!R$5*1000)</f>
        <v>1.3497015956440097</v>
      </c>
      <c r="S115" s="331">
        <f>IF(S$7=0,0,S$7/FBT!S$5*1000)</f>
        <v>1.387471843619001</v>
      </c>
      <c r="T115" s="331">
        <f>IF(T$7=0,0,T$7/FBT!T$5*1000)</f>
        <v>1.4785178324792823</v>
      </c>
      <c r="U115" s="331">
        <f>IF(U$7=0,0,U$7/FBT!U$5*1000)</f>
        <v>1.5379114180038167</v>
      </c>
      <c r="V115" s="331">
        <f>IF(V$7=0,0,V$7/FBT!V$5*1000)</f>
        <v>1.5101349906391766</v>
      </c>
      <c r="W115" s="331">
        <f>IF(W$7=0,0,W$7/FBT!W$5*1000)</f>
        <v>1.6397622451491336</v>
      </c>
      <c r="X115" s="331">
        <f>IF(X$7=0,0,X$7/FBT!X$5*1000)</f>
        <v>1.6523183379415236</v>
      </c>
      <c r="Y115" s="331">
        <f>IF(Y$7=0,0,Y$7/FBT!Y$5*1000)</f>
        <v>1.5422267699655441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2.3711191941110785</v>
      </c>
      <c r="C116" s="331">
        <f>IF(C$8=0,0,C$8/FBT!C$5*1000)</f>
        <v>2.5606480100919984</v>
      </c>
      <c r="D116" s="331">
        <f>IF(D$8=0,0,D$8/FBT!D$5*1000)</f>
        <v>2.6679193291033356</v>
      </c>
      <c r="E116" s="331">
        <f>IF(E$8=0,0,E$8/FBT!E$5*1000)</f>
        <v>2.4895836311956607</v>
      </c>
      <c r="F116" s="331">
        <f>IF(F$8=0,0,F$8/FBT!F$5*1000)</f>
        <v>2.6970407563392267</v>
      </c>
      <c r="G116" s="331">
        <f>IF(G$8=0,0,G$8/FBT!G$5*1000)</f>
        <v>2.8134879846662271</v>
      </c>
      <c r="H116" s="331">
        <f>IF(H$8=0,0,H$8/FBT!H$5*1000)</f>
        <v>2.7533178240311722</v>
      </c>
      <c r="I116" s="331">
        <f>IF(I$8=0,0,I$8/FBT!I$5*1000)</f>
        <v>2.8112039911253857</v>
      </c>
      <c r="J116" s="331">
        <f>IF(J$8=0,0,J$8/FBT!J$5*1000)</f>
        <v>3.2935638165138728</v>
      </c>
      <c r="K116" s="331">
        <f>IF(K$8=0,0,K$8/FBT!K$5*1000)</f>
        <v>3.2880085976838282</v>
      </c>
      <c r="L116" s="331">
        <f>IF(L$8=0,0,L$8/FBT!L$5*1000)</f>
        <v>3.2816569253293664</v>
      </c>
      <c r="M116" s="331">
        <f>IF(M$8=0,0,M$8/FBT!M$5*1000)</f>
        <v>3.314279031425956</v>
      </c>
      <c r="N116" s="331">
        <f>IF(N$8=0,0,N$8/FBT!N$5*1000)</f>
        <v>3.3555538726373841</v>
      </c>
      <c r="O116" s="331">
        <f>IF(O$8=0,0,O$8/FBT!O$5*1000)</f>
        <v>3.126267090196698</v>
      </c>
      <c r="P116" s="331">
        <f>IF(P$8=0,0,P$8/FBT!P$5*1000)</f>
        <v>3.0483282810976942</v>
      </c>
      <c r="Q116" s="331">
        <f>IF(Q$8=0,0,Q$8/FBT!Q$5*1000)</f>
        <v>3.0093742172066729</v>
      </c>
      <c r="R116" s="331">
        <f>IF(R$8=0,0,R$8/FBT!R$5*1000)</f>
        <v>3.08503221861488</v>
      </c>
      <c r="S116" s="331">
        <f>IF(S$8=0,0,S$8/FBT!S$5*1000)</f>
        <v>3.1713642139862879</v>
      </c>
      <c r="T116" s="331">
        <f>IF(T$8=0,0,T$8/FBT!T$5*1000)</f>
        <v>3.379469331381217</v>
      </c>
      <c r="U116" s="331">
        <f>IF(U$8=0,0,U$8/FBT!U$5*1000)</f>
        <v>3.5152260982944386</v>
      </c>
      <c r="V116" s="331">
        <f>IF(V$8=0,0,V$8/FBT!V$5*1000)</f>
        <v>3.4517371214609742</v>
      </c>
      <c r="W116" s="331">
        <f>IF(W$8=0,0,W$8/FBT!W$5*1000)</f>
        <v>3.7480279889123049</v>
      </c>
      <c r="X116" s="331">
        <f>IF(X$8=0,0,X$8/FBT!X$5*1000)</f>
        <v>3.776727629580626</v>
      </c>
      <c r="Y116" s="331">
        <f>IF(Y$8=0,0,Y$8/FBT!Y$5*1000)</f>
        <v>3.5250897599212418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1.7783393955833089</v>
      </c>
      <c r="C117" s="331">
        <f>IF(C$9=0,0,C$9/FBT!C$5*1000)</f>
        <v>1.9204860075689989</v>
      </c>
      <c r="D117" s="331">
        <f>IF(D$9=0,0,D$9/FBT!D$5*1000)</f>
        <v>2.0009394968275025</v>
      </c>
      <c r="E117" s="331">
        <f>IF(E$9=0,0,E$9/FBT!E$5*1000)</f>
        <v>1.8671877233967451</v>
      </c>
      <c r="F117" s="331">
        <f>IF(F$9=0,0,F$9/FBT!F$5*1000)</f>
        <v>2.0227805672544203</v>
      </c>
      <c r="G117" s="331">
        <f>IF(G$9=0,0,G$9/FBT!G$5*1000)</f>
        <v>2.1101159884996701</v>
      </c>
      <c r="H117" s="331">
        <f>IF(H$9=0,0,H$9/FBT!H$5*1000)</f>
        <v>2.064988368023378</v>
      </c>
      <c r="I117" s="331">
        <f>IF(I$9=0,0,I$9/FBT!I$5*1000)</f>
        <v>2.1084029933440389</v>
      </c>
      <c r="J117" s="331">
        <f>IF(J$9=0,0,J$9/FBT!J$5*1000)</f>
        <v>2.4701728623854056</v>
      </c>
      <c r="K117" s="331">
        <f>IF(K$9=0,0,K$9/FBT!K$5*1000)</f>
        <v>2.4660064482628714</v>
      </c>
      <c r="L117" s="331">
        <f>IF(L$9=0,0,L$9/FBT!L$5*1000)</f>
        <v>2.4612426939970247</v>
      </c>
      <c r="M117" s="331">
        <f>IF(M$9=0,0,M$9/FBT!M$5*1000)</f>
        <v>2.4857092735694652</v>
      </c>
      <c r="N117" s="331">
        <f>IF(N$9=0,0,N$9/FBT!N$5*1000)</f>
        <v>2.5166654044780388</v>
      </c>
      <c r="O117" s="331">
        <f>IF(O$9=0,0,O$9/FBT!O$5*1000)</f>
        <v>2.344700317647523</v>
      </c>
      <c r="P117" s="331">
        <f>IF(P$9=0,0,P$9/FBT!P$5*1000)</f>
        <v>2.2862462108232706</v>
      </c>
      <c r="Q117" s="331">
        <f>IF(Q$9=0,0,Q$9/FBT!Q$5*1000)</f>
        <v>2.2570306629050036</v>
      </c>
      <c r="R117" s="331">
        <f>IF(R$9=0,0,R$9/FBT!R$5*1000)</f>
        <v>2.3137741639611593</v>
      </c>
      <c r="S117" s="331">
        <f>IF(S$9=0,0,S$9/FBT!S$5*1000)</f>
        <v>2.3785231604897143</v>
      </c>
      <c r="T117" s="331">
        <f>IF(T$9=0,0,T$9/FBT!T$5*1000)</f>
        <v>2.5346019985359116</v>
      </c>
      <c r="U117" s="331">
        <f>IF(U$9=0,0,U$9/FBT!U$5*1000)</f>
        <v>2.6364195737208278</v>
      </c>
      <c r="V117" s="331">
        <f>IF(V$9=0,0,V$9/FBT!V$5*1000)</f>
        <v>2.5888028410957311</v>
      </c>
      <c r="W117" s="331">
        <f>IF(W$9=0,0,W$9/FBT!W$5*1000)</f>
        <v>2.8110209916842264</v>
      </c>
      <c r="X117" s="331">
        <f>IF(X$9=0,0,X$9/FBT!X$5*1000)</f>
        <v>2.8325457221854693</v>
      </c>
      <c r="Y117" s="331">
        <f>IF(Y$9=0,0,Y$9/FBT!Y$5*1000)</f>
        <v>2.6438173199409323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2.248686724908362</v>
      </c>
      <c r="C118" s="332">
        <f>IF(C$10=0,0,C$10/FBT!C$5*1000)</f>
        <v>2.2041152939211419</v>
      </c>
      <c r="D118" s="332">
        <f>IF(D$10=0,0,D$10/FBT!D$5*1000)</f>
        <v>2.2463802942546147</v>
      </c>
      <c r="E118" s="332">
        <f>IF(E$10=0,0,E$10/FBT!E$5*1000)</f>
        <v>2.288606084894091</v>
      </c>
      <c r="F118" s="332">
        <f>IF(F$10=0,0,F$10/FBT!F$5*1000)</f>
        <v>2.2312236406725234</v>
      </c>
      <c r="G118" s="332">
        <f>IF(G$10=0,0,G$10/FBT!G$5*1000)</f>
        <v>2.1306429230327928</v>
      </c>
      <c r="H118" s="332">
        <f>IF(H$10=0,0,H$10/FBT!H$5*1000)</f>
        <v>2.0460947929634767</v>
      </c>
      <c r="I118" s="332">
        <f>IF(I$10=0,0,I$10/FBT!I$5*1000)</f>
        <v>2.0299016020675427</v>
      </c>
      <c r="J118" s="332">
        <f>IF(J$10=0,0,J$10/FBT!J$5*1000)</f>
        <v>1.9467511733457998</v>
      </c>
      <c r="K118" s="332">
        <f>IF(K$10=0,0,K$10/FBT!K$5*1000)</f>
        <v>1.8996450038091803</v>
      </c>
      <c r="L118" s="332">
        <f>IF(L$10=0,0,L$10/FBT!L$5*1000)</f>
        <v>1.9706685242572257</v>
      </c>
      <c r="M118" s="332">
        <f>IF(M$10=0,0,M$10/FBT!M$5*1000)</f>
        <v>1.9763411668083948</v>
      </c>
      <c r="N118" s="332">
        <f>IF(N$10=0,0,N$10/FBT!N$5*1000)</f>
        <v>1.9980502505452971</v>
      </c>
      <c r="O118" s="332">
        <f>IF(O$10=0,0,O$10/FBT!O$5*1000)</f>
        <v>1.9983044436451711</v>
      </c>
      <c r="P118" s="332">
        <f>IF(P$10=0,0,P$10/FBT!P$5*1000)</f>
        <v>1.9833642621340464</v>
      </c>
      <c r="Q118" s="332">
        <f>IF(Q$10=0,0,Q$10/FBT!Q$5*1000)</f>
        <v>1.9429569168367919</v>
      </c>
      <c r="R118" s="332">
        <f>IF(R$10=0,0,R$10/FBT!R$5*1000)</f>
        <v>1.9923945406081942</v>
      </c>
      <c r="S118" s="332">
        <f>IF(S$10=0,0,S$10/FBT!S$5*1000)</f>
        <v>2.0077179053994056</v>
      </c>
      <c r="T118" s="332">
        <f>IF(T$10=0,0,T$10/FBT!T$5*1000)</f>
        <v>2.0221277899219836</v>
      </c>
      <c r="U118" s="332">
        <f>IF(U$10=0,0,U$10/FBT!U$5*1000)</f>
        <v>1.9916806843561061</v>
      </c>
      <c r="V118" s="332">
        <f>IF(V$10=0,0,V$10/FBT!V$5*1000)</f>
        <v>2.0348466703629251</v>
      </c>
      <c r="W118" s="332">
        <f>IF(W$10=0,0,W$10/FBT!W$5*1000)</f>
        <v>2.1395110702799505</v>
      </c>
      <c r="X118" s="332">
        <f>IF(X$10=0,0,X$10/FBT!X$5*1000)</f>
        <v>2.2331593359984732</v>
      </c>
      <c r="Y118" s="332">
        <f>IF(Y$10=0,0,Y$10/FBT!Y$5*1000)</f>
        <v>2.1294612713577261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7.0367250780843413</v>
      </c>
      <c r="C119" s="348">
        <f>IF(C$16=0,0,C$16/FBT!C$5*1000)</f>
        <v>6.967916164144409</v>
      </c>
      <c r="D119" s="348">
        <f>IF(D$16=0,0,D$16/FBT!D$5*1000)</f>
        <v>7.0808978595753507</v>
      </c>
      <c r="E119" s="348">
        <f>IF(E$16=0,0,E$16/FBT!E$5*1000)</f>
        <v>7.2157876030798551</v>
      </c>
      <c r="F119" s="348">
        <f>IF(F$16=0,0,F$16/FBT!F$5*1000)</f>
        <v>6.9509034256617444</v>
      </c>
      <c r="G119" s="348">
        <f>IF(G$16=0,0,G$16/FBT!G$5*1000)</f>
        <v>6.6102638157557436</v>
      </c>
      <c r="H119" s="348">
        <f>IF(H$16=0,0,H$16/FBT!H$5*1000)</f>
        <v>6.3039649772445676</v>
      </c>
      <c r="I119" s="348">
        <f>IF(I$16=0,0,I$16/FBT!I$5*1000)</f>
        <v>6.2507921672049598</v>
      </c>
      <c r="J119" s="348">
        <f>IF(J$16=0,0,J$16/FBT!J$5*1000)</f>
        <v>6.0034480788390638</v>
      </c>
      <c r="K119" s="348">
        <f>IF(K$16=0,0,K$16/FBT!K$5*1000)</f>
        <v>5.8268828508277943</v>
      </c>
      <c r="L119" s="348">
        <f>IF(L$16=0,0,L$16/FBT!L$5*1000)</f>
        <v>6.0210371417047304</v>
      </c>
      <c r="M119" s="348">
        <f>IF(M$16=0,0,M$16/FBT!M$5*1000)</f>
        <v>5.9914794722706661</v>
      </c>
      <c r="N119" s="348">
        <f>IF(N$16=0,0,N$16/FBT!N$5*1000)</f>
        <v>6.0427907277952739</v>
      </c>
      <c r="O119" s="348">
        <f>IF(O$16=0,0,O$16/FBT!O$5*1000)</f>
        <v>5.9976067159106075</v>
      </c>
      <c r="P119" s="348">
        <f>IF(P$16=0,0,P$16/FBT!P$5*1000)</f>
        <v>5.930298382856968</v>
      </c>
      <c r="Q119" s="348">
        <f>IF(Q$16=0,0,Q$16/FBT!Q$5*1000)</f>
        <v>5.7879489356795384</v>
      </c>
      <c r="R119" s="348">
        <f>IF(R$16=0,0,R$16/FBT!R$5*1000)</f>
        <v>5.8873124235180798</v>
      </c>
      <c r="S119" s="348">
        <f>IF(S$16=0,0,S$16/FBT!S$5*1000)</f>
        <v>5.9067991045239205</v>
      </c>
      <c r="T119" s="348">
        <f>IF(T$16=0,0,T$16/FBT!T$5*1000)</f>
        <v>5.891839745937304</v>
      </c>
      <c r="U119" s="348">
        <f>IF(U$16=0,0,U$16/FBT!U$5*1000)</f>
        <v>5.7297301653250123</v>
      </c>
      <c r="V119" s="348">
        <f>IF(V$16=0,0,V$16/FBT!V$5*1000)</f>
        <v>5.7836319542301746</v>
      </c>
      <c r="W119" s="348">
        <f>IF(W$16=0,0,W$16/FBT!W$5*1000)</f>
        <v>6.0357484655316123</v>
      </c>
      <c r="X119" s="348">
        <f>IF(X$16=0,0,X$16/FBT!X$5*1000)</f>
        <v>5.9809312690847571</v>
      </c>
      <c r="Y119" s="348">
        <f>IF(Y$16=0,0,Y$16/FBT!Y$5*1000)</f>
        <v>5.4407692498795797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5.8639375650702839</v>
      </c>
      <c r="C120" s="348">
        <f>IF(C$25=0,0,C$25/FBT!C$5*1000)</f>
        <v>5.8065968034536759</v>
      </c>
      <c r="D120" s="348">
        <f>IF(D$25=0,0,D$25/FBT!D$5*1000)</f>
        <v>5.9007482163127936</v>
      </c>
      <c r="E120" s="348">
        <f>IF(E$25=0,0,E$25/FBT!E$5*1000)</f>
        <v>6.0131563358998816</v>
      </c>
      <c r="F120" s="348">
        <f>IF(F$25=0,0,F$25/FBT!F$5*1000)</f>
        <v>5.7924195213847876</v>
      </c>
      <c r="G120" s="348">
        <f>IF(G$25=0,0,G$25/FBT!G$5*1000)</f>
        <v>5.5085531797964533</v>
      </c>
      <c r="H120" s="348">
        <f>IF(H$25=0,0,H$25/FBT!H$5*1000)</f>
        <v>5.2533041477038047</v>
      </c>
      <c r="I120" s="348">
        <f>IF(I$25=0,0,I$25/FBT!I$5*1000)</f>
        <v>5.2089934726708007</v>
      </c>
      <c r="J120" s="348">
        <f>IF(J$25=0,0,J$25/FBT!J$5*1000)</f>
        <v>5.0028733990325529</v>
      </c>
      <c r="K120" s="348">
        <f>IF(K$25=0,0,K$25/FBT!K$5*1000)</f>
        <v>4.8557357090231621</v>
      </c>
      <c r="L120" s="348">
        <f>IF(L$25=0,0,L$25/FBT!L$5*1000)</f>
        <v>5.017530951420607</v>
      </c>
      <c r="M120" s="348">
        <f>IF(M$25=0,0,M$25/FBT!M$5*1000)</f>
        <v>4.9928995602255561</v>
      </c>
      <c r="N120" s="348">
        <f>IF(N$25=0,0,N$25/FBT!N$5*1000)</f>
        <v>5.0356589398293963</v>
      </c>
      <c r="O120" s="348">
        <f>IF(O$25=0,0,O$25/FBT!O$5*1000)</f>
        <v>4.998005596592173</v>
      </c>
      <c r="P120" s="348">
        <f>IF(P$25=0,0,P$25/FBT!P$5*1000)</f>
        <v>4.9419153190474745</v>
      </c>
      <c r="Q120" s="348">
        <f>IF(Q$25=0,0,Q$25/FBT!Q$5*1000)</f>
        <v>4.8232907797329476</v>
      </c>
      <c r="R120" s="348">
        <f>IF(R$25=0,0,R$25/FBT!R$5*1000)</f>
        <v>4.9060936862650673</v>
      </c>
      <c r="S120" s="348">
        <f>IF(S$25=0,0,S$25/FBT!S$5*1000)</f>
        <v>4.9223325871032699</v>
      </c>
      <c r="T120" s="348">
        <f>IF(T$25=0,0,T$25/FBT!T$5*1000)</f>
        <v>4.9098664549477551</v>
      </c>
      <c r="U120" s="348">
        <f>IF(U$25=0,0,U$25/FBT!U$5*1000)</f>
        <v>4.7747751377708418</v>
      </c>
      <c r="V120" s="348">
        <f>IF(V$25=0,0,V$25/FBT!V$5*1000)</f>
        <v>4.8196932951918123</v>
      </c>
      <c r="W120" s="348">
        <f>IF(W$25=0,0,W$25/FBT!W$5*1000)</f>
        <v>5.0297903879430095</v>
      </c>
      <c r="X120" s="348">
        <f>IF(X$25=0,0,X$25/FBT!X$5*1000)</f>
        <v>4.9841093909039653</v>
      </c>
      <c r="Y120" s="348">
        <f>IF(Y$25=0,0,Y$25/FBT!Y$5*1000)</f>
        <v>4.5339743748996471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64.998482332443217</v>
      </c>
      <c r="C121" s="348">
        <f>IF(C$34=0,0,C$34/FBT!C$5*1000)</f>
        <v>64.292494163714764</v>
      </c>
      <c r="D121" s="348">
        <f>IF(D$34=0,0,D$34/FBT!D$5*1000)</f>
        <v>65.438264209611077</v>
      </c>
      <c r="E121" s="348">
        <f>IF(E$34=0,0,E$34/FBT!E$5*1000)</f>
        <v>66.605812282812622</v>
      </c>
      <c r="F121" s="348">
        <f>IF(F$34=0,0,F$34/FBT!F$5*1000)</f>
        <v>64.271852850951262</v>
      </c>
      <c r="G121" s="348">
        <f>IF(G$34=0,0,G$34/FBT!G$5*1000)</f>
        <v>60.60959801685069</v>
      </c>
      <c r="H121" s="348">
        <f>IF(H$34=0,0,H$34/FBT!H$5*1000)</f>
        <v>58.096085533060055</v>
      </c>
      <c r="I121" s="348">
        <f>IF(I$34=0,0,I$34/FBT!I$5*1000)</f>
        <v>57.659772609784184</v>
      </c>
      <c r="J121" s="348">
        <f>IF(J$34=0,0,J$34/FBT!J$5*1000)</f>
        <v>54.694484550952033</v>
      </c>
      <c r="K121" s="348">
        <f>IF(K$34=0,0,K$34/FBT!K$5*1000)</f>
        <v>51.800204456119033</v>
      </c>
      <c r="L121" s="348">
        <f>IF(L$34=0,0,L$34/FBT!L$5*1000)</f>
        <v>53.556128917213613</v>
      </c>
      <c r="M121" s="348">
        <f>IF(M$34=0,0,M$34/FBT!M$5*1000)</f>
        <v>53.453128977743383</v>
      </c>
      <c r="N121" s="348">
        <f>IF(N$34=0,0,N$34/FBT!N$5*1000)</f>
        <v>53.774884180634402</v>
      </c>
      <c r="O121" s="348">
        <f>IF(O$34=0,0,O$34/FBT!O$5*1000)</f>
        <v>53.987447356712572</v>
      </c>
      <c r="P121" s="348">
        <f>IF(P$34=0,0,P$34/FBT!P$5*1000)</f>
        <v>53.398015469781193</v>
      </c>
      <c r="Q121" s="348">
        <f>IF(Q$34=0,0,Q$34/FBT!Q$5*1000)</f>
        <v>52.534789797511273</v>
      </c>
      <c r="R121" s="348">
        <f>IF(R$34=0,0,R$34/FBT!R$5*1000)</f>
        <v>53.340525795802726</v>
      </c>
      <c r="S121" s="348">
        <f>IF(S$34=0,0,S$34/FBT!S$5*1000)</f>
        <v>53.087089289980192</v>
      </c>
      <c r="T121" s="348">
        <f>IF(T$34=0,0,T$34/FBT!T$5*1000)</f>
        <v>52.354242073461549</v>
      </c>
      <c r="U121" s="348">
        <f>IF(U$34=0,0,U$34/FBT!U$5*1000)</f>
        <v>50.063832230959818</v>
      </c>
      <c r="V121" s="348">
        <f>IF(V$34=0,0,V$34/FBT!V$5*1000)</f>
        <v>50.829927046871006</v>
      </c>
      <c r="W121" s="348">
        <f>IF(W$34=0,0,W$34/FBT!W$5*1000)</f>
        <v>52.205044620024658</v>
      </c>
      <c r="X121" s="348">
        <f>IF(X$34=0,0,X$34/FBT!X$5*1000)</f>
        <v>51.367987790541633</v>
      </c>
      <c r="Y121" s="348">
        <f>IF(Y$34=0,0,Y$34/FBT!Y$5*1000)</f>
        <v>46.191664115553777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11.010646385209656</v>
      </c>
      <c r="C122" s="348">
        <f>IF(C$45=0,0,C$45/FBT!C$5*1000)</f>
        <v>10.987359416672284</v>
      </c>
      <c r="D122" s="348">
        <f>IF(D$45=0,0,D$45/FBT!D$5*1000)</f>
        <v>11.201928368363069</v>
      </c>
      <c r="E122" s="348">
        <f>IF(E$45=0,0,E$45/FBT!E$5*1000)</f>
        <v>11.312125583088868</v>
      </c>
      <c r="F122" s="348">
        <f>IF(F$45=0,0,F$45/FBT!F$5*1000)</f>
        <v>11.030444432493576</v>
      </c>
      <c r="G122" s="348">
        <f>IF(G$45=0,0,G$45/FBT!G$5*1000)</f>
        <v>10.537261111209771</v>
      </c>
      <c r="H122" s="348">
        <f>IF(H$45=0,0,H$45/FBT!H$5*1000)</f>
        <v>10.101392345043624</v>
      </c>
      <c r="I122" s="348">
        <f>IF(I$45=0,0,I$45/FBT!I$5*1000)</f>
        <v>10.049160788149003</v>
      </c>
      <c r="J122" s="348">
        <f>IF(J$45=0,0,J$45/FBT!J$5*1000)</f>
        <v>9.7542783491571576</v>
      </c>
      <c r="K122" s="348">
        <f>IF(K$45=0,0,K$45/FBT!K$5*1000)</f>
        <v>9.3683833907823928</v>
      </c>
      <c r="L122" s="348">
        <f>IF(L$45=0,0,L$45/FBT!L$5*1000)</f>
        <v>9.6604705466594218</v>
      </c>
      <c r="M122" s="348">
        <f>IF(M$45=0,0,M$45/FBT!M$5*1000)</f>
        <v>9.637527360926498</v>
      </c>
      <c r="N122" s="348">
        <f>IF(N$45=0,0,N$45/FBT!N$5*1000)</f>
        <v>9.7104563500054848</v>
      </c>
      <c r="O122" s="348">
        <f>IF(O$45=0,0,O$45/FBT!O$5*1000)</f>
        <v>9.6476585490780646</v>
      </c>
      <c r="P122" s="348">
        <f>IF(P$45=0,0,P$45/FBT!P$5*1000)</f>
        <v>9.529805799309095</v>
      </c>
      <c r="Q122" s="348">
        <f>IF(Q$45=0,0,Q$45/FBT!Q$5*1000)</f>
        <v>9.3485850217010604</v>
      </c>
      <c r="R122" s="348">
        <f>IF(R$45=0,0,R$45/FBT!R$5*1000)</f>
        <v>9.5062989751804885</v>
      </c>
      <c r="S122" s="348">
        <f>IF(S$45=0,0,S$45/FBT!S$5*1000)</f>
        <v>9.5164631286560013</v>
      </c>
      <c r="T122" s="348">
        <f>IF(T$45=0,0,T$45/FBT!T$5*1000)</f>
        <v>9.4797174051744975</v>
      </c>
      <c r="U122" s="348">
        <f>IF(U$45=0,0,U$45/FBT!U$5*1000)</f>
        <v>9.1652515076549541</v>
      </c>
      <c r="V122" s="348">
        <f>IF(V$45=0,0,V$45/FBT!V$5*1000)</f>
        <v>9.2719365415550605</v>
      </c>
      <c r="W122" s="348">
        <f>IF(W$45=0,0,W$45/FBT!W$5*1000)</f>
        <v>9.6104314695181401</v>
      </c>
      <c r="X122" s="348">
        <f>IF(X$45=0,0,X$45/FBT!X$5*1000)</f>
        <v>9.4912604428163743</v>
      </c>
      <c r="Y122" s="348">
        <f>IF(Y$45=0,0,Y$45/FBT!Y$5*1000)</f>
        <v>8.5814489314091063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6.6838594231672372</v>
      </c>
      <c r="C123" s="348">
        <f>IF(C$66=0,0,C$66/FBT!C$5*1000)</f>
        <v>6.9421143203915801</v>
      </c>
      <c r="D123" s="348">
        <f>IF(D$66=0,0,D$66/FBT!D$5*1000)</f>
        <v>7.1612937300976993</v>
      </c>
      <c r="E123" s="348">
        <f>IF(E$66=0,0,E$66/FBT!E$5*1000)</f>
        <v>6.940453798356808</v>
      </c>
      <c r="F123" s="348">
        <f>IF(F$66=0,0,F$66/FBT!F$5*1000)</f>
        <v>7.1604480950050906</v>
      </c>
      <c r="G123" s="348">
        <f>IF(G$66=0,0,G$66/FBT!G$5*1000)</f>
        <v>7.1836397831081911</v>
      </c>
      <c r="H123" s="348">
        <f>IF(H$66=0,0,H$66/FBT!H$5*1000)</f>
        <v>6.968349781395081</v>
      </c>
      <c r="I123" s="348">
        <f>IF(I$66=0,0,I$66/FBT!I$5*1000)</f>
        <v>7.037465364733376</v>
      </c>
      <c r="J123" s="348">
        <f>IF(J$66=0,0,J$66/FBT!J$5*1000)</f>
        <v>7.6307622467784793</v>
      </c>
      <c r="K123" s="348">
        <f>IF(K$66=0,0,K$66/FBT!K$5*1000)</f>
        <v>7.5148624509071746</v>
      </c>
      <c r="L123" s="348">
        <f>IF(L$66=0,0,L$66/FBT!L$5*1000)</f>
        <v>7.5968337524469565</v>
      </c>
      <c r="M123" s="348">
        <f>IF(M$66=0,0,M$66/FBT!M$5*1000)</f>
        <v>7.6361745844885256</v>
      </c>
      <c r="N123" s="348">
        <f>IF(N$66=0,0,N$66/FBT!N$5*1000)</f>
        <v>7.7160342438438381</v>
      </c>
      <c r="O123" s="348">
        <f>IF(O$66=0,0,O$66/FBT!O$5*1000)</f>
        <v>7.3711651844603301</v>
      </c>
      <c r="P123" s="348">
        <f>IF(P$66=0,0,P$66/FBT!P$5*1000)</f>
        <v>7.2247106499319038</v>
      </c>
      <c r="Q123" s="348">
        <f>IF(Q$66=0,0,Q$66/FBT!Q$5*1000)</f>
        <v>7.1098788857691533</v>
      </c>
      <c r="R123" s="348">
        <f>IF(R$66=0,0,R$66/FBT!R$5*1000)</f>
        <v>7.2655899179319023</v>
      </c>
      <c r="S123" s="348">
        <f>IF(S$66=0,0,S$66/FBT!S$5*1000)</f>
        <v>7.3940784277517713</v>
      </c>
      <c r="T123" s="348">
        <f>IF(T$66=0,0,T$66/FBT!T$5*1000)</f>
        <v>7.6784123916726594</v>
      </c>
      <c r="U123" s="348">
        <f>IF(U$66=0,0,U$66/FBT!U$5*1000)</f>
        <v>7.7760123240079242</v>
      </c>
      <c r="V123" s="348">
        <f>IF(V$66=0,0,V$66/FBT!V$5*1000)</f>
        <v>7.7192795812649297</v>
      </c>
      <c r="W123" s="348">
        <f>IF(W$66=0,0,W$66/FBT!W$5*1000)</f>
        <v>8.2443316052139775</v>
      </c>
      <c r="X123" s="348">
        <f>IF(X$66=0,0,X$66/FBT!X$5*1000)</f>
        <v>8.2483315754620357</v>
      </c>
      <c r="Y123" s="348">
        <f>IF(Y$66=0,0,Y$66/FBT!Y$5*1000)</f>
        <v>7.6119326451661884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5.0309221501051828</v>
      </c>
      <c r="C124" s="333">
        <f>IF(C$80=0,0,C$80/FBT!C$5*1000)</f>
        <v>5.4330549154126988</v>
      </c>
      <c r="D124" s="333">
        <f>IF(D$80=0,0,D$80/FBT!D$5*1000)</f>
        <v>5.6606578365250018</v>
      </c>
      <c r="E124" s="333">
        <f>IF(E$80=0,0,E$80/FBT!E$5*1000)</f>
        <v>5.2822740694893957</v>
      </c>
      <c r="F124" s="333">
        <f>IF(F$80=0,0,F$80/FBT!F$5*1000)</f>
        <v>5.7224462247627557</v>
      </c>
      <c r="G124" s="333">
        <f>IF(G$80=0,0,G$80/FBT!G$5*1000)</f>
        <v>5.9695181314655654</v>
      </c>
      <c r="H124" s="333">
        <f>IF(H$80=0,0,H$80/FBT!H$5*1000)</f>
        <v>5.8418520931381392</v>
      </c>
      <c r="I124" s="333">
        <f>IF(I$80=0,0,I$80/FBT!I$5*1000)</f>
        <v>5.9646720681702883</v>
      </c>
      <c r="J124" s="333">
        <f>IF(J$80=0,0,J$80/FBT!J$5*1000)</f>
        <v>6.9881190276883114</v>
      </c>
      <c r="K124" s="333">
        <f>IF(K$80=0,0,K$80/FBT!K$5*1000)</f>
        <v>6.9763322421356611</v>
      </c>
      <c r="L124" s="333">
        <f>IF(L$80=0,0,L$80/FBT!L$5*1000)</f>
        <v>6.9628555813175854</v>
      </c>
      <c r="M124" s="333">
        <f>IF(M$80=0,0,M$80/FBT!M$5*1000)</f>
        <v>7.0320715349280194</v>
      </c>
      <c r="N124" s="333">
        <f>IF(N$80=0,0,N$80/FBT!N$5*1000)</f>
        <v>7.1196464292683714</v>
      </c>
      <c r="O124" s="333">
        <f>IF(O$80=0,0,O$80/FBT!O$5*1000)</f>
        <v>6.6331571986248452</v>
      </c>
      <c r="P124" s="333">
        <f>IF(P$80=0,0,P$80/FBT!P$5*1000)</f>
        <v>6.4677905304190286</v>
      </c>
      <c r="Q124" s="333">
        <f>IF(Q$80=0,0,Q$80/FBT!Q$5*1000)</f>
        <v>6.3851397453582512</v>
      </c>
      <c r="R124" s="333">
        <f>IF(R$80=0,0,R$80/FBT!R$5*1000)</f>
        <v>6.5456671098461179</v>
      </c>
      <c r="S124" s="333">
        <f>IF(S$80=0,0,S$80/FBT!S$5*1000)</f>
        <v>6.7288420210254047</v>
      </c>
      <c r="T124" s="333">
        <f>IF(T$80=0,0,T$80/FBT!T$5*1000)</f>
        <v>7.170389053858095</v>
      </c>
      <c r="U124" s="333">
        <f>IF(U$80=0,0,U$80/FBT!U$5*1000)</f>
        <v>7.458430974056224</v>
      </c>
      <c r="V124" s="333">
        <f>IF(V$80=0,0,V$80/FBT!V$5*1000)</f>
        <v>7.3237232374598218</v>
      </c>
      <c r="W124" s="333">
        <f>IF(W$80=0,0,W$80/FBT!W$5*1000)</f>
        <v>7.952378385474681</v>
      </c>
      <c r="X124" s="333">
        <f>IF(X$80=0,0,X$80/FBT!X$5*1000)</f>
        <v>8.0132718480626899</v>
      </c>
      <c r="Y124" s="333">
        <f>IF(Y$80=0,0,Y$80/FBT!Y$5*1000)</f>
        <v>7.4793591981128955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CZ: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364.08162974489488</v>
      </c>
      <c r="C5" s="223">
        <v>374.96615202336699</v>
      </c>
      <c r="D5" s="223">
        <v>365.2987248956523</v>
      </c>
      <c r="E5" s="223">
        <v>401.34185169442509</v>
      </c>
      <c r="F5" s="223">
        <v>373.02047527060921</v>
      </c>
      <c r="G5" s="223">
        <v>340.79250583337779</v>
      </c>
      <c r="H5" s="223">
        <v>338.38498181198759</v>
      </c>
      <c r="I5" s="223">
        <v>324.49972055244518</v>
      </c>
      <c r="J5" s="223">
        <v>290.81686067906242</v>
      </c>
      <c r="K5" s="223">
        <v>265.72918194999659</v>
      </c>
      <c r="L5" s="223">
        <v>268.76651979534978</v>
      </c>
      <c r="M5" s="223">
        <v>271.41918868213997</v>
      </c>
      <c r="N5" s="223">
        <v>268.49322905164172</v>
      </c>
      <c r="O5" s="223">
        <v>260.84511216352229</v>
      </c>
      <c r="P5" s="223">
        <v>267.04882184774931</v>
      </c>
      <c r="Q5" s="223">
        <v>282.08188204047889</v>
      </c>
      <c r="R5" s="223">
        <v>280.96745352147798</v>
      </c>
      <c r="S5" s="223">
        <v>289.84683112616369</v>
      </c>
      <c r="T5" s="223">
        <v>284.06393101747591</v>
      </c>
      <c r="U5" s="223">
        <v>273.81350926523731</v>
      </c>
      <c r="V5" s="223">
        <v>283.11270650754352</v>
      </c>
      <c r="W5" s="223">
        <v>286.78490957538042</v>
      </c>
      <c r="X5" s="223">
        <v>272.14611530016651</v>
      </c>
      <c r="Y5" s="223">
        <v>257.00411871734502</v>
      </c>
      <c r="DA5" s="89" t="s">
        <v>2228</v>
      </c>
    </row>
    <row r="6" spans="1:105" ht="12" customHeight="1" x14ac:dyDescent="0.25">
      <c r="A6" s="55" t="s">
        <v>91</v>
      </c>
      <c r="B6" s="259">
        <v>3.0253069398929449</v>
      </c>
      <c r="C6" s="259">
        <v>3.363090802496679</v>
      </c>
      <c r="D6" s="259">
        <v>3.3325183423913778</v>
      </c>
      <c r="E6" s="259">
        <v>3.4119547324265089</v>
      </c>
      <c r="F6" s="259">
        <v>3.454487205357176</v>
      </c>
      <c r="G6" s="259">
        <v>3.4120730362206828</v>
      </c>
      <c r="H6" s="259">
        <v>3.4263233226582561</v>
      </c>
      <c r="I6" s="259">
        <v>3.3460468212985348</v>
      </c>
      <c r="J6" s="259">
        <v>3.5204107536608289</v>
      </c>
      <c r="K6" s="259">
        <v>3.334782192590676</v>
      </c>
      <c r="L6" s="259">
        <v>3.288392781217448</v>
      </c>
      <c r="M6" s="259">
        <v>3.3393227195521642</v>
      </c>
      <c r="N6" s="259">
        <v>3.3268341914343269</v>
      </c>
      <c r="O6" s="259">
        <v>3.0561025145042389</v>
      </c>
      <c r="P6" s="259">
        <v>3.0968913338782569</v>
      </c>
      <c r="Q6" s="259">
        <v>3.2935334389452229</v>
      </c>
      <c r="R6" s="259">
        <v>3.2977213403820191</v>
      </c>
      <c r="S6" s="259">
        <v>3.472529679899262</v>
      </c>
      <c r="T6" s="259">
        <v>3.5968706757526832</v>
      </c>
      <c r="U6" s="259">
        <v>3.6666771782051</v>
      </c>
      <c r="V6" s="259">
        <v>3.702712966994242</v>
      </c>
      <c r="W6" s="259">
        <v>3.8937239626086928</v>
      </c>
      <c r="X6" s="259">
        <v>3.74809049611593</v>
      </c>
      <c r="Y6" s="259">
        <v>3.625391083183179</v>
      </c>
      <c r="DA6" s="67" t="s">
        <v>2229</v>
      </c>
    </row>
    <row r="7" spans="1:105" ht="12" customHeight="1" x14ac:dyDescent="0.25">
      <c r="A7" s="173" t="s">
        <v>92</v>
      </c>
      <c r="B7" s="224">
        <v>0.91469867906088065</v>
      </c>
      <c r="C7" s="224">
        <v>1.0168273090050051</v>
      </c>
      <c r="D7" s="224">
        <v>1.007583754737764</v>
      </c>
      <c r="E7" s="224">
        <v>1.031601271795743</v>
      </c>
      <c r="F7" s="224">
        <v>1.0444609245780321</v>
      </c>
      <c r="G7" s="224">
        <v>1.031637040835516</v>
      </c>
      <c r="H7" s="224">
        <v>1.035945601401324</v>
      </c>
      <c r="I7" s="224">
        <v>1.011674077482509</v>
      </c>
      <c r="J7" s="224">
        <v>1.0643928467764761</v>
      </c>
      <c r="K7" s="224">
        <v>1.0082682276947339</v>
      </c>
      <c r="L7" s="224">
        <v>0.99424243323865014</v>
      </c>
      <c r="M7" s="224">
        <v>1.0096410517077781</v>
      </c>
      <c r="N7" s="224">
        <v>1.005865157096171</v>
      </c>
      <c r="O7" s="224">
        <v>0.92400969178703707</v>
      </c>
      <c r="P7" s="224">
        <v>0.93634215257304465</v>
      </c>
      <c r="Q7" s="224">
        <v>0.99579670621872163</v>
      </c>
      <c r="R7" s="224">
        <v>0.99706291423938964</v>
      </c>
      <c r="S7" s="224">
        <v>1.0499160496144431</v>
      </c>
      <c r="T7" s="224">
        <v>1.0875104315796209</v>
      </c>
      <c r="U7" s="224">
        <v>1.108616361275913</v>
      </c>
      <c r="V7" s="224">
        <v>1.1195117477802361</v>
      </c>
      <c r="W7" s="224">
        <v>1.1772637408328239</v>
      </c>
      <c r="X7" s="224">
        <v>1.1332316005989129</v>
      </c>
      <c r="Y7" s="224">
        <v>1.096133549670202</v>
      </c>
      <c r="DA7" s="177" t="s">
        <v>2230</v>
      </c>
    </row>
    <row r="8" spans="1:105" ht="12" customHeight="1" x14ac:dyDescent="0.25">
      <c r="A8" s="173" t="s">
        <v>93</v>
      </c>
      <c r="B8" s="224">
        <v>11.42555367942736</v>
      </c>
      <c r="C8" s="224">
        <v>12.701248255515511</v>
      </c>
      <c r="D8" s="224">
        <v>12.58578648883023</v>
      </c>
      <c r="E8" s="224">
        <v>12.88579067236555</v>
      </c>
      <c r="F8" s="224">
        <v>13.046421333069789</v>
      </c>
      <c r="G8" s="224">
        <v>12.886237465493551</v>
      </c>
      <c r="H8" s="224">
        <v>12.94005594271737</v>
      </c>
      <c r="I8" s="224">
        <v>12.636878944910141</v>
      </c>
      <c r="J8" s="224">
        <v>13.295392116810619</v>
      </c>
      <c r="K8" s="224">
        <v>12.59433627980621</v>
      </c>
      <c r="L8" s="224">
        <v>12.41913927654921</v>
      </c>
      <c r="M8" s="224">
        <v>12.61148430331659</v>
      </c>
      <c r="N8" s="224">
        <v>12.564319387087471</v>
      </c>
      <c r="O8" s="224">
        <v>11.54185807359327</v>
      </c>
      <c r="P8" s="224">
        <v>11.695903548825211</v>
      </c>
      <c r="Q8" s="224">
        <v>12.43855378951706</v>
      </c>
      <c r="R8" s="224">
        <v>12.454370066549741</v>
      </c>
      <c r="S8" s="224">
        <v>13.1145616128781</v>
      </c>
      <c r="T8" s="224">
        <v>13.584155194918729</v>
      </c>
      <c r="U8" s="224">
        <v>13.847790573671871</v>
      </c>
      <c r="V8" s="224">
        <v>13.983885471601599</v>
      </c>
      <c r="W8" s="224">
        <v>14.70526893024366</v>
      </c>
      <c r="X8" s="224">
        <v>14.15526094031287</v>
      </c>
      <c r="Y8" s="224">
        <v>13.691867057724879</v>
      </c>
      <c r="DA8" s="177" t="s">
        <v>2231</v>
      </c>
    </row>
    <row r="9" spans="1:105" ht="12" customHeight="1" x14ac:dyDescent="0.25">
      <c r="A9" s="173" t="s">
        <v>94</v>
      </c>
      <c r="B9" s="224">
        <v>6.0558734433811461</v>
      </c>
      <c r="C9" s="224">
        <v>6.7320284133681074</v>
      </c>
      <c r="D9" s="224">
        <v>6.6708303422536863</v>
      </c>
      <c r="E9" s="224">
        <v>6.8298412242598738</v>
      </c>
      <c r="F9" s="224">
        <v>6.9149801137740941</v>
      </c>
      <c r="G9" s="224">
        <v>6.8300780375220072</v>
      </c>
      <c r="H9" s="224">
        <v>6.8586033848379806</v>
      </c>
      <c r="I9" s="224">
        <v>6.6979108196303354</v>
      </c>
      <c r="J9" s="224">
        <v>7.04694181994057</v>
      </c>
      <c r="K9" s="224">
        <v>6.6753619784063503</v>
      </c>
      <c r="L9" s="224">
        <v>6.5825025066334941</v>
      </c>
      <c r="M9" s="224">
        <v>6.6844509261367264</v>
      </c>
      <c r="N9" s="224">
        <v>6.6594521583163582</v>
      </c>
      <c r="O9" s="224">
        <v>6.1175181313971008</v>
      </c>
      <c r="P9" s="224">
        <v>6.1991666824174221</v>
      </c>
      <c r="Q9" s="224">
        <v>6.5927927592371667</v>
      </c>
      <c r="R9" s="224">
        <v>6.601175842870818</v>
      </c>
      <c r="S9" s="224">
        <v>6.9510964301027007</v>
      </c>
      <c r="T9" s="224">
        <v>7.199994591404292</v>
      </c>
      <c r="U9" s="224">
        <v>7.339728956470692</v>
      </c>
      <c r="V9" s="224">
        <v>7.4118631830715724</v>
      </c>
      <c r="W9" s="224">
        <v>7.7942172511769021</v>
      </c>
      <c r="X9" s="224">
        <v>7.502697131161483</v>
      </c>
      <c r="Y9" s="224">
        <v>7.2570849896297558</v>
      </c>
      <c r="DA9" s="177" t="s">
        <v>2232</v>
      </c>
    </row>
    <row r="10" spans="1:105" ht="12" customHeight="1" x14ac:dyDescent="0.25">
      <c r="A10" s="56" t="s">
        <v>95</v>
      </c>
      <c r="B10" s="260">
        <v>10.864023870657279</v>
      </c>
      <c r="C10" s="260">
        <v>11.04793428247493</v>
      </c>
      <c r="D10" s="260">
        <v>10.743892391461101</v>
      </c>
      <c r="E10" s="260">
        <v>11.998608443077559</v>
      </c>
      <c r="F10" s="260">
        <v>10.99205218559031</v>
      </c>
      <c r="G10" s="260">
        <v>10.000320159792549</v>
      </c>
      <c r="H10" s="260">
        <v>9.8803618626371534</v>
      </c>
      <c r="I10" s="260">
        <v>9.3626346202529689</v>
      </c>
      <c r="J10" s="260">
        <v>8.297731400926164</v>
      </c>
      <c r="K10" s="260">
        <v>7.7060365117024441</v>
      </c>
      <c r="L10" s="260">
        <v>7.8650226642133312</v>
      </c>
      <c r="M10" s="260">
        <v>7.9748662678293423</v>
      </c>
      <c r="N10" s="260">
        <v>7.9663056544484139</v>
      </c>
      <c r="O10" s="260">
        <v>7.8146657879253132</v>
      </c>
      <c r="P10" s="260">
        <v>8.0729884681004815</v>
      </c>
      <c r="Q10" s="260">
        <v>8.5767722941305031</v>
      </c>
      <c r="R10" s="260">
        <v>8.6398694314386635</v>
      </c>
      <c r="S10" s="260">
        <v>8.9590210735095255</v>
      </c>
      <c r="T10" s="260">
        <v>8.9161189053521355</v>
      </c>
      <c r="U10" s="260">
        <v>8.7697748603108021</v>
      </c>
      <c r="V10" s="260">
        <v>9.2212010573351222</v>
      </c>
      <c r="W10" s="260">
        <v>9.490501514902185</v>
      </c>
      <c r="X10" s="260">
        <v>9.7365453512522713</v>
      </c>
      <c r="Y10" s="260">
        <v>9.8743010900951447</v>
      </c>
      <c r="DA10" s="68" t="s">
        <v>2233</v>
      </c>
    </row>
    <row r="11" spans="1:105" ht="12" customHeight="1" x14ac:dyDescent="0.25">
      <c r="A11" s="37" t="s">
        <v>159</v>
      </c>
      <c r="B11" s="226">
        <v>0.75628937416200315</v>
      </c>
      <c r="C11" s="226">
        <v>0.60055620322539616</v>
      </c>
      <c r="D11" s="226">
        <v>0.44257288472589468</v>
      </c>
      <c r="E11" s="226">
        <v>0.12633913042987641</v>
      </c>
      <c r="F11" s="226">
        <v>0.1134946625807661</v>
      </c>
      <c r="G11" s="226">
        <v>0.10603391584157081</v>
      </c>
      <c r="H11" s="226">
        <v>6.278296900819523E-2</v>
      </c>
      <c r="I11" s="226">
        <v>4.0404150668972807E-2</v>
      </c>
      <c r="J11" s="226">
        <v>3.9562157399739832E-2</v>
      </c>
      <c r="K11" s="226">
        <v>3.6323844060128542E-2</v>
      </c>
      <c r="L11" s="226">
        <v>1.800835743962435E-2</v>
      </c>
      <c r="M11" s="226">
        <v>1.7642253326464921E-2</v>
      </c>
      <c r="N11" s="226">
        <v>3.5563170377748657E-2</v>
      </c>
      <c r="O11" s="226">
        <v>1.7962537322029511E-2</v>
      </c>
      <c r="P11" s="226">
        <v>0</v>
      </c>
      <c r="Q11" s="226">
        <v>1.8600692850963489E-2</v>
      </c>
      <c r="R11" s="226">
        <v>3.6671543445567327E-2</v>
      </c>
      <c r="S11" s="226">
        <v>1.7694760982198351E-2</v>
      </c>
      <c r="T11" s="226">
        <v>1.7142874401299489E-2</v>
      </c>
      <c r="U11" s="226">
        <v>1.6297167025825079E-2</v>
      </c>
      <c r="V11" s="226">
        <v>1.6250011770939099E-2</v>
      </c>
      <c r="W11" s="226">
        <v>1.5667466066453941E-2</v>
      </c>
      <c r="X11" s="226">
        <v>1.4812454343735289E-2</v>
      </c>
      <c r="Y11" s="226">
        <v>2.8499644601109909E-2</v>
      </c>
      <c r="DA11" s="69" t="s">
        <v>2234</v>
      </c>
    </row>
    <row r="12" spans="1:105" ht="12" customHeight="1" x14ac:dyDescent="0.25">
      <c r="A12" s="37" t="s">
        <v>35</v>
      </c>
      <c r="B12" s="226">
        <v>9.2355560031087052</v>
      </c>
      <c r="C12" s="226">
        <v>9.2244480286462842</v>
      </c>
      <c r="D12" s="226">
        <v>9.0271269286071956</v>
      </c>
      <c r="E12" s="226">
        <v>10.71946263971652</v>
      </c>
      <c r="F12" s="226">
        <v>9.5393500045426531</v>
      </c>
      <c r="G12" s="226">
        <v>8.3800910984480748</v>
      </c>
      <c r="H12" s="226">
        <v>8.2363492118887542</v>
      </c>
      <c r="I12" s="226">
        <v>7.8460185142287084</v>
      </c>
      <c r="J12" s="226">
        <v>5.8126172821277482</v>
      </c>
      <c r="K12" s="226">
        <v>5.3178065070224516</v>
      </c>
      <c r="L12" s="226">
        <v>5.6541625403639157</v>
      </c>
      <c r="M12" s="226">
        <v>5.5816906353104612</v>
      </c>
      <c r="N12" s="226">
        <v>5.4348789185872501</v>
      </c>
      <c r="O12" s="226">
        <v>5.6175472093225904</v>
      </c>
      <c r="P12" s="226">
        <v>5.8175578007591806</v>
      </c>
      <c r="Q12" s="226">
        <v>5.9378175015356138</v>
      </c>
      <c r="R12" s="226">
        <v>5.8009452966758426</v>
      </c>
      <c r="S12" s="226">
        <v>5.8882244878330612</v>
      </c>
      <c r="T12" s="226">
        <v>5.2756315541199683</v>
      </c>
      <c r="U12" s="226">
        <v>4.537047404373741</v>
      </c>
      <c r="V12" s="226">
        <v>4.8676235008647781</v>
      </c>
      <c r="W12" s="226">
        <v>4.614305026129351</v>
      </c>
      <c r="X12" s="226">
        <v>3.983174188592717</v>
      </c>
      <c r="Y12" s="226">
        <v>3.2863710051659671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1.1183765097768351E-2</v>
      </c>
      <c r="C14" s="226">
        <v>2.131917978068627E-2</v>
      </c>
      <c r="D14" s="226">
        <v>4.4102034452266757E-2</v>
      </c>
      <c r="E14" s="226">
        <v>7.3672742156455404E-2</v>
      </c>
      <c r="F14" s="226">
        <v>9.0501369426028377E-2</v>
      </c>
      <c r="G14" s="226">
        <v>0.1048624094260764</v>
      </c>
      <c r="H14" s="226">
        <v>0.14295132567973831</v>
      </c>
      <c r="I14" s="226">
        <v>3.203226038812447E-2</v>
      </c>
      <c r="J14" s="226">
        <v>5.8089996506175377E-2</v>
      </c>
      <c r="K14" s="226">
        <v>0.1129489927044162</v>
      </c>
      <c r="L14" s="226">
        <v>0.19491391861696339</v>
      </c>
      <c r="M14" s="226">
        <v>0.31356803371263658</v>
      </c>
      <c r="N14" s="226">
        <v>0.40005042745956182</v>
      </c>
      <c r="O14" s="226">
        <v>0.52547037392649454</v>
      </c>
      <c r="P14" s="226">
        <v>0.63174986017264922</v>
      </c>
      <c r="Q14" s="226">
        <v>0.78836380940136608</v>
      </c>
      <c r="R14" s="226">
        <v>0.95934782269676699</v>
      </c>
      <c r="S14" s="226">
        <v>1.0607081408679211</v>
      </c>
      <c r="T14" s="226">
        <v>1.243715905119271</v>
      </c>
      <c r="U14" s="226">
        <v>1.4188351372560979</v>
      </c>
      <c r="V14" s="226">
        <v>1.7488379863510171</v>
      </c>
      <c r="W14" s="226">
        <v>1.915202850492886</v>
      </c>
      <c r="X14" s="226">
        <v>2.9102110614306849</v>
      </c>
      <c r="Y14" s="226">
        <v>3.6857264147794191</v>
      </c>
      <c r="DA14" s="69" t="s">
        <v>2237</v>
      </c>
    </row>
    <row r="15" spans="1:105" ht="12" customHeight="1" x14ac:dyDescent="0.25">
      <c r="A15" s="37" t="s">
        <v>40</v>
      </c>
      <c r="B15" s="226">
        <v>0.86099472828879919</v>
      </c>
      <c r="C15" s="226">
        <v>1.201610870822559</v>
      </c>
      <c r="D15" s="226">
        <v>1.230090543675741</v>
      </c>
      <c r="E15" s="226">
        <v>1.0791339307747081</v>
      </c>
      <c r="F15" s="226">
        <v>1.2487061490408571</v>
      </c>
      <c r="G15" s="226">
        <v>1.4093327360768251</v>
      </c>
      <c r="H15" s="226">
        <v>1.4382783560604671</v>
      </c>
      <c r="I15" s="226">
        <v>1.444179694967163</v>
      </c>
      <c r="J15" s="226">
        <v>2.3874619648925011</v>
      </c>
      <c r="K15" s="226">
        <v>2.2389571679154479</v>
      </c>
      <c r="L15" s="226">
        <v>1.997937847792828</v>
      </c>
      <c r="M15" s="226">
        <v>2.0619653454797802</v>
      </c>
      <c r="N15" s="226">
        <v>2.0958131380238529</v>
      </c>
      <c r="O15" s="226">
        <v>1.6536856673541991</v>
      </c>
      <c r="P15" s="226">
        <v>1.6236808071686499</v>
      </c>
      <c r="Q15" s="226">
        <v>1.8319902903425609</v>
      </c>
      <c r="R15" s="226">
        <v>1.8429047686204869</v>
      </c>
      <c r="S15" s="226">
        <v>1.992393683826345</v>
      </c>
      <c r="T15" s="226">
        <v>2.379628571711597</v>
      </c>
      <c r="U15" s="226">
        <v>2.7975951516551381</v>
      </c>
      <c r="V15" s="226">
        <v>2.5884895583483871</v>
      </c>
      <c r="W15" s="226">
        <v>2.9453261722134951</v>
      </c>
      <c r="X15" s="226">
        <v>2.8283476468851338</v>
      </c>
      <c r="Y15" s="226">
        <v>2.8737040255486499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25.88190897992207</v>
      </c>
      <c r="C16" s="261">
        <f t="shared" si="0"/>
        <v>26.341661433109518</v>
      </c>
      <c r="D16" s="261">
        <f t="shared" si="0"/>
        <v>25.564955463557204</v>
      </c>
      <c r="E16" s="261">
        <f t="shared" si="0"/>
        <v>28.456060059893488</v>
      </c>
      <c r="F16" s="261">
        <f t="shared" si="0"/>
        <v>26.090578983355453</v>
      </c>
      <c r="G16" s="261">
        <f t="shared" si="0"/>
        <v>23.701682999602816</v>
      </c>
      <c r="H16" s="261">
        <f t="shared" si="0"/>
        <v>23.414834935696135</v>
      </c>
      <c r="I16" s="261">
        <f t="shared" si="0"/>
        <v>22.384407580523145</v>
      </c>
      <c r="J16" s="261">
        <f t="shared" si="0"/>
        <v>19.732605650064357</v>
      </c>
      <c r="K16" s="261">
        <f t="shared" si="0"/>
        <v>18.244462059196959</v>
      </c>
      <c r="L16" s="261">
        <f t="shared" si="0"/>
        <v>18.511759298667048</v>
      </c>
      <c r="M16" s="261">
        <f t="shared" si="0"/>
        <v>18.639734477162786</v>
      </c>
      <c r="N16" s="261">
        <f t="shared" si="0"/>
        <v>18.440288263907771</v>
      </c>
      <c r="O16" s="261">
        <f t="shared" si="0"/>
        <v>17.926676710787699</v>
      </c>
      <c r="P16" s="261">
        <f t="shared" si="0"/>
        <v>18.379142675264006</v>
      </c>
      <c r="Q16" s="261">
        <f t="shared" si="0"/>
        <v>19.326086127784578</v>
      </c>
      <c r="R16" s="261">
        <f t="shared" si="0"/>
        <v>19.220665870112398</v>
      </c>
      <c r="S16" s="261">
        <f t="shared" si="0"/>
        <v>19.839235803673734</v>
      </c>
      <c r="T16" s="261">
        <f t="shared" si="0"/>
        <v>19.438155952289989</v>
      </c>
      <c r="U16" s="261">
        <f t="shared" si="0"/>
        <v>18.824871607601665</v>
      </c>
      <c r="V16" s="261">
        <f t="shared" si="0"/>
        <v>19.411236823602302</v>
      </c>
      <c r="W16" s="261">
        <f t="shared" si="0"/>
        <v>19.786043376648948</v>
      </c>
      <c r="X16" s="261">
        <f t="shared" si="0"/>
        <v>18.775096364695518</v>
      </c>
      <c r="Y16" s="261">
        <f t="shared" si="0"/>
        <v>17.785877542589134</v>
      </c>
      <c r="DA16" s="70"/>
    </row>
    <row r="17" spans="1:105" ht="12" customHeight="1" x14ac:dyDescent="0.25">
      <c r="A17" s="60" t="s">
        <v>2148</v>
      </c>
      <c r="B17" s="329">
        <v>23.97987092563681</v>
      </c>
      <c r="C17" s="329">
        <v>23.921226436602041</v>
      </c>
      <c r="D17" s="329">
        <v>23.058239823064511</v>
      </c>
      <c r="E17" s="329">
        <v>26.232951583941858</v>
      </c>
      <c r="F17" s="329">
        <v>23.36105580793393</v>
      </c>
      <c r="G17" s="329">
        <v>20.598205896395019</v>
      </c>
      <c r="H17" s="329">
        <v>20.110952370055379</v>
      </c>
      <c r="I17" s="329">
        <v>18.971477381794578</v>
      </c>
      <c r="J17" s="329">
        <v>14.40275363117469</v>
      </c>
      <c r="K17" s="329">
        <v>13.161082884179949</v>
      </c>
      <c r="L17" s="329">
        <v>13.914495780206421</v>
      </c>
      <c r="M17" s="329">
        <v>13.75808600834845</v>
      </c>
      <c r="N17" s="329">
        <v>13.561368781587911</v>
      </c>
      <c r="O17" s="329">
        <v>13.95371761480301</v>
      </c>
      <c r="P17" s="329">
        <v>14.47327072278653</v>
      </c>
      <c r="Q17" s="329">
        <v>14.97437618740233</v>
      </c>
      <c r="R17" s="329">
        <v>14.80552562917029</v>
      </c>
      <c r="S17" s="329">
        <v>15.02233336687728</v>
      </c>
      <c r="T17" s="329">
        <v>13.714438883085361</v>
      </c>
      <c r="U17" s="329">
        <v>12.020185667224951</v>
      </c>
      <c r="V17" s="329">
        <v>13.009872382315519</v>
      </c>
      <c r="W17" s="329">
        <v>12.489770733666891</v>
      </c>
      <c r="X17" s="329">
        <v>11.474257872880351</v>
      </c>
      <c r="Y17" s="329">
        <v>10.246332687393259</v>
      </c>
      <c r="DA17" s="72" t="s">
        <v>2239</v>
      </c>
    </row>
    <row r="18" spans="1:105" ht="12" customHeight="1" x14ac:dyDescent="0.25">
      <c r="A18" s="59" t="s">
        <v>28</v>
      </c>
      <c r="B18" s="230">
        <v>5.023980878440037</v>
      </c>
      <c r="C18" s="230">
        <v>4.1154604073040559</v>
      </c>
      <c r="D18" s="230">
        <v>3.9723760618708739</v>
      </c>
      <c r="E18" s="230">
        <v>4.5795012413123013</v>
      </c>
      <c r="F18" s="230">
        <v>2.4950769692599</v>
      </c>
      <c r="G18" s="230">
        <v>2.2748063320284988</v>
      </c>
      <c r="H18" s="230">
        <v>1.6497353131014181</v>
      </c>
      <c r="I18" s="230">
        <v>1.451088045545825</v>
      </c>
      <c r="J18" s="230">
        <v>1.3515076087434881</v>
      </c>
      <c r="K18" s="230">
        <v>1.2212757234334339</v>
      </c>
      <c r="L18" s="230">
        <v>1.278443678987472</v>
      </c>
      <c r="M18" s="230">
        <v>1.2994657410458079</v>
      </c>
      <c r="N18" s="230">
        <v>1.652169404372277</v>
      </c>
      <c r="O18" s="230">
        <v>1.5028608252302471</v>
      </c>
      <c r="P18" s="230">
        <v>1.5635907790650829</v>
      </c>
      <c r="Q18" s="230">
        <v>1.824661280594889</v>
      </c>
      <c r="R18" s="230">
        <v>1.7533402795788451</v>
      </c>
      <c r="S18" s="230">
        <v>1.700205303592264</v>
      </c>
      <c r="T18" s="230">
        <v>1.680663941518715</v>
      </c>
      <c r="U18" s="230">
        <v>1.421892738037666</v>
      </c>
      <c r="V18" s="230">
        <v>1.4776825730213861</v>
      </c>
      <c r="W18" s="230">
        <v>1.4111693125214799</v>
      </c>
      <c r="X18" s="230">
        <v>1.4671557830253059</v>
      </c>
      <c r="Y18" s="230">
        <v>1.484153084029123</v>
      </c>
      <c r="DA18" s="71" t="s">
        <v>2240</v>
      </c>
    </row>
    <row r="19" spans="1:105" ht="12" customHeight="1" x14ac:dyDescent="0.25">
      <c r="A19" s="59" t="s">
        <v>31</v>
      </c>
      <c r="B19" s="230">
        <v>0.21327777240650109</v>
      </c>
      <c r="C19" s="230">
        <v>0.2015327083358478</v>
      </c>
      <c r="D19" s="230">
        <v>0.2017852742097411</v>
      </c>
      <c r="E19" s="230">
        <v>0.15323374400556319</v>
      </c>
      <c r="F19" s="230">
        <v>5.029817564554119E-2</v>
      </c>
      <c r="G19" s="230">
        <v>4.830970506233926E-2</v>
      </c>
      <c r="H19" s="230">
        <v>5.0575032194729669E-2</v>
      </c>
      <c r="I19" s="230">
        <v>5.0568312188697097E-2</v>
      </c>
      <c r="J19" s="230">
        <v>9.2821048651747243E-2</v>
      </c>
      <c r="K19" s="230">
        <v>8.6250208585155988E-2</v>
      </c>
      <c r="L19" s="230">
        <v>4.2953392285409862E-2</v>
      </c>
      <c r="M19" s="230">
        <v>4.3485206671934909E-2</v>
      </c>
      <c r="N19" s="230">
        <v>4.3130009181401537E-2</v>
      </c>
      <c r="O19" s="230">
        <v>4.4491453282179579E-2</v>
      </c>
      <c r="P19" s="230">
        <v>8.9012927407265061E-2</v>
      </c>
      <c r="Q19" s="230">
        <v>9.1377629017128287E-2</v>
      </c>
      <c r="R19" s="230">
        <v>9.0892190655073035E-2</v>
      </c>
      <c r="S19" s="230">
        <v>8.8726115979035014E-2</v>
      </c>
      <c r="T19" s="230">
        <v>0.1296715407580819</v>
      </c>
      <c r="U19" s="230">
        <v>0.12577017754588879</v>
      </c>
      <c r="V19" s="230">
        <v>0.16886107748314</v>
      </c>
      <c r="W19" s="230">
        <v>0.16311388723778031</v>
      </c>
      <c r="X19" s="230">
        <v>0.12076667430671351</v>
      </c>
      <c r="Y19" s="230">
        <v>0.31606090423833799</v>
      </c>
      <c r="DA19" s="71" t="s">
        <v>2241</v>
      </c>
    </row>
    <row r="20" spans="1:105" ht="12" customHeight="1" x14ac:dyDescent="0.25">
      <c r="A20" s="59" t="s">
        <v>159</v>
      </c>
      <c r="B20" s="230">
        <v>1.408491040850282</v>
      </c>
      <c r="C20" s="230">
        <v>1.048181172632062</v>
      </c>
      <c r="D20" s="230">
        <v>0.78776549300332399</v>
      </c>
      <c r="E20" s="230">
        <v>0.22110903358484671</v>
      </c>
      <c r="F20" s="230">
        <v>0.21853875988117261</v>
      </c>
      <c r="G20" s="230">
        <v>0.2102072496381418</v>
      </c>
      <c r="H20" s="230">
        <v>0.13088299235029571</v>
      </c>
      <c r="I20" s="230">
        <v>8.7284951736590441E-2</v>
      </c>
      <c r="J20" s="230">
        <v>8.4027539566074672E-2</v>
      </c>
      <c r="K20" s="230">
        <v>7.850554255784567E-2</v>
      </c>
      <c r="L20" s="230">
        <v>3.9158942048119857E-2</v>
      </c>
      <c r="M20" s="230">
        <v>3.9623056028113661E-2</v>
      </c>
      <c r="N20" s="230">
        <v>7.8559089917277489E-2</v>
      </c>
      <c r="O20" s="230">
        <v>4.0510802184384492E-2</v>
      </c>
      <c r="P20" s="230">
        <v>0</v>
      </c>
      <c r="Q20" s="230">
        <v>4.1540834334463823E-2</v>
      </c>
      <c r="R20" s="230">
        <v>8.2701603421272654E-2</v>
      </c>
      <c r="S20" s="230">
        <v>4.0399523710597122E-2</v>
      </c>
      <c r="T20" s="230">
        <v>3.9383937304125503E-2</v>
      </c>
      <c r="U20" s="230">
        <v>3.8275527283638373E-2</v>
      </c>
      <c r="V20" s="230">
        <v>3.8617713664198999E-2</v>
      </c>
      <c r="W20" s="230">
        <v>3.7499370695548463E-2</v>
      </c>
      <c r="X20" s="230">
        <v>3.7032701374869401E-2</v>
      </c>
      <c r="Y20" s="230">
        <v>7.270378360375257E-2</v>
      </c>
      <c r="DA20" s="71" t="s">
        <v>2242</v>
      </c>
    </row>
    <row r="21" spans="1:105" ht="12" customHeight="1" x14ac:dyDescent="0.25">
      <c r="A21" s="59" t="s">
        <v>32</v>
      </c>
      <c r="B21" s="230">
        <v>0.5459504206821616</v>
      </c>
      <c r="C21" s="230">
        <v>2.8416693318619251</v>
      </c>
      <c r="D21" s="230">
        <v>2.4130674199652131</v>
      </c>
      <c r="E21" s="230">
        <v>2.9679474189077562</v>
      </c>
      <c r="F21" s="230">
        <v>2.6685549107990592</v>
      </c>
      <c r="G21" s="230">
        <v>1.849549587473309</v>
      </c>
      <c r="H21" s="230">
        <v>1.5206718253587479</v>
      </c>
      <c r="I21" s="230">
        <v>0.83867152279000845</v>
      </c>
      <c r="J21" s="230">
        <v>0.82438063661107952</v>
      </c>
      <c r="K21" s="230">
        <v>0.55705514998653793</v>
      </c>
      <c r="L21" s="230">
        <v>0.55343870307326881</v>
      </c>
      <c r="M21" s="230">
        <v>0.13966833187551239</v>
      </c>
      <c r="N21" s="230">
        <v>6.9332317389808232E-2</v>
      </c>
      <c r="O21" s="230">
        <v>0</v>
      </c>
      <c r="P21" s="230">
        <v>3.5765818007674283E-2</v>
      </c>
      <c r="Q21" s="230">
        <v>7.343193274492045E-2</v>
      </c>
      <c r="R21" s="230">
        <v>0.10956607333835321</v>
      </c>
      <c r="S21" s="230">
        <v>7.130115162070183E-2</v>
      </c>
      <c r="T21" s="230">
        <v>3.4734619123973402E-2</v>
      </c>
      <c r="U21" s="230">
        <v>3.3689575898238761E-2</v>
      </c>
      <c r="V21" s="230">
        <v>3.3926987210608918E-2</v>
      </c>
      <c r="W21" s="230">
        <v>9.8310871250933796E-2</v>
      </c>
      <c r="X21" s="230">
        <v>0.12940017492477721</v>
      </c>
      <c r="Y21" s="230">
        <v>0.19049310051566271</v>
      </c>
      <c r="DA21" s="71" t="s">
        <v>2243</v>
      </c>
    </row>
    <row r="22" spans="1:105" ht="12" customHeight="1" x14ac:dyDescent="0.25">
      <c r="A22" s="59" t="s">
        <v>35</v>
      </c>
      <c r="B22" s="230">
        <v>16.788170813257828</v>
      </c>
      <c r="C22" s="230">
        <v>15.71438281646815</v>
      </c>
      <c r="D22" s="230">
        <v>15.683245574015359</v>
      </c>
      <c r="E22" s="230">
        <v>18.311160146131389</v>
      </c>
      <c r="F22" s="230">
        <v>17.928586992348261</v>
      </c>
      <c r="G22" s="230">
        <v>16.215333022192731</v>
      </c>
      <c r="H22" s="230">
        <v>16.75908720705019</v>
      </c>
      <c r="I22" s="230">
        <v>16.54386454953346</v>
      </c>
      <c r="J22" s="230">
        <v>12.0500167976023</v>
      </c>
      <c r="K22" s="230">
        <v>11.21799625961698</v>
      </c>
      <c r="L22" s="230">
        <v>12.00050106381215</v>
      </c>
      <c r="M22" s="230">
        <v>12.23584367272708</v>
      </c>
      <c r="N22" s="230">
        <v>11.71817796072715</v>
      </c>
      <c r="O22" s="230">
        <v>12.3658545341062</v>
      </c>
      <c r="P22" s="230">
        <v>12.78490119830651</v>
      </c>
      <c r="Q22" s="230">
        <v>12.94336451071093</v>
      </c>
      <c r="R22" s="230">
        <v>12.769025482176749</v>
      </c>
      <c r="S22" s="230">
        <v>13.121701271974681</v>
      </c>
      <c r="T22" s="230">
        <v>11.829984844380469</v>
      </c>
      <c r="U22" s="230">
        <v>10.40055764845952</v>
      </c>
      <c r="V22" s="230">
        <v>11.29078403093618</v>
      </c>
      <c r="W22" s="230">
        <v>10.77967729196115</v>
      </c>
      <c r="X22" s="230">
        <v>9.7199025392486806</v>
      </c>
      <c r="Y22" s="230">
        <v>8.1829218150063845</v>
      </c>
      <c r="DA22" s="71" t="s">
        <v>2244</v>
      </c>
    </row>
    <row r="23" spans="1:105" ht="12" customHeight="1" x14ac:dyDescent="0.25">
      <c r="A23" s="60" t="s">
        <v>2155</v>
      </c>
      <c r="B23" s="329">
        <v>1.5592763261016851</v>
      </c>
      <c r="C23" s="329">
        <v>2.0394029761522692</v>
      </c>
      <c r="D23" s="329">
        <v>2.1291474238006209</v>
      </c>
      <c r="E23" s="329">
        <v>1.8365402619468669</v>
      </c>
      <c r="F23" s="329">
        <v>2.338136110233958</v>
      </c>
      <c r="G23" s="329">
        <v>2.71689548560011</v>
      </c>
      <c r="H23" s="329">
        <v>2.915686416713271</v>
      </c>
      <c r="I23" s="329">
        <v>3.03382923018617</v>
      </c>
      <c r="J23" s="329">
        <v>4.9309959365764042</v>
      </c>
      <c r="K23" s="329">
        <v>4.7055544682490282</v>
      </c>
      <c r="L23" s="329">
        <v>4.2246946469277544</v>
      </c>
      <c r="M23" s="329">
        <v>4.5033093286684878</v>
      </c>
      <c r="N23" s="329">
        <v>4.5019952695070637</v>
      </c>
      <c r="O23" s="329">
        <v>3.626708285673617</v>
      </c>
      <c r="P23" s="329">
        <v>3.5549998437338881</v>
      </c>
      <c r="Q23" s="329">
        <v>3.9785586417562651</v>
      </c>
      <c r="R23" s="329">
        <v>4.0415144607635192</v>
      </c>
      <c r="S23" s="329">
        <v>4.4234711923313377</v>
      </c>
      <c r="T23" s="329">
        <v>5.3161982179381049</v>
      </c>
      <c r="U23" s="329">
        <v>6.3892581404003836</v>
      </c>
      <c r="V23" s="329">
        <v>5.9818538525266236</v>
      </c>
      <c r="W23" s="329">
        <v>6.8551208587135859</v>
      </c>
      <c r="X23" s="329">
        <v>6.876186712223312</v>
      </c>
      <c r="Y23" s="329">
        <v>7.1287946940710114</v>
      </c>
      <c r="DA23" s="72" t="s">
        <v>2245</v>
      </c>
    </row>
    <row r="24" spans="1:105" ht="12" customHeight="1" x14ac:dyDescent="0.25">
      <c r="A24" s="60" t="s">
        <v>2157</v>
      </c>
      <c r="B24" s="329">
        <v>0.3427617281835752</v>
      </c>
      <c r="C24" s="329">
        <v>0.38103202035521072</v>
      </c>
      <c r="D24" s="329">
        <v>0.3775682166920733</v>
      </c>
      <c r="E24" s="329">
        <v>0.38656821400476571</v>
      </c>
      <c r="F24" s="329">
        <v>0.39138706518756572</v>
      </c>
      <c r="G24" s="329">
        <v>0.3865816176076885</v>
      </c>
      <c r="H24" s="329">
        <v>0.38819614892748439</v>
      </c>
      <c r="I24" s="329">
        <v>0.37910096854239511</v>
      </c>
      <c r="J24" s="329">
        <v>0.39885608231326369</v>
      </c>
      <c r="K24" s="329">
        <v>0.37782470676798202</v>
      </c>
      <c r="L24" s="329">
        <v>0.37256887153287388</v>
      </c>
      <c r="M24" s="329">
        <v>0.37833914014585229</v>
      </c>
      <c r="N24" s="329">
        <v>0.3769242128127962</v>
      </c>
      <c r="O24" s="329">
        <v>0.34625081031107258</v>
      </c>
      <c r="P24" s="329">
        <v>0.35087210874358821</v>
      </c>
      <c r="Q24" s="329">
        <v>0.37315129862598539</v>
      </c>
      <c r="R24" s="329">
        <v>0.37362578017858761</v>
      </c>
      <c r="S24" s="329">
        <v>0.39343124446511463</v>
      </c>
      <c r="T24" s="329">
        <v>0.40751885126652337</v>
      </c>
      <c r="U24" s="329">
        <v>0.415427799976332</v>
      </c>
      <c r="V24" s="329">
        <v>0.41951058876015762</v>
      </c>
      <c r="W24" s="329">
        <v>0.44115178426846918</v>
      </c>
      <c r="X24" s="329">
        <v>0.42465177959185563</v>
      </c>
      <c r="Y24" s="329">
        <v>0.41075016112486201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11.764504081782755</v>
      </c>
      <c r="C25" s="261">
        <f t="shared" si="1"/>
        <v>11.973482469595238</v>
      </c>
      <c r="D25" s="261">
        <f t="shared" si="1"/>
        <v>11.62043430161691</v>
      </c>
      <c r="E25" s="261">
        <f t="shared" si="1"/>
        <v>12.934572754497047</v>
      </c>
      <c r="F25" s="261">
        <f t="shared" si="1"/>
        <v>11.859354083343389</v>
      </c>
      <c r="G25" s="261">
        <f t="shared" si="1"/>
        <v>10.773492272546736</v>
      </c>
      <c r="H25" s="261">
        <f t="shared" si="1"/>
        <v>10.643106788952787</v>
      </c>
      <c r="I25" s="261">
        <f t="shared" si="1"/>
        <v>10.174730718419612</v>
      </c>
      <c r="J25" s="261">
        <f t="shared" si="1"/>
        <v>8.96936620457471</v>
      </c>
      <c r="K25" s="261">
        <f t="shared" si="1"/>
        <v>8.2929372996349802</v>
      </c>
      <c r="L25" s="261">
        <f t="shared" si="1"/>
        <v>8.4144360448486584</v>
      </c>
      <c r="M25" s="261">
        <f t="shared" si="1"/>
        <v>8.4726065805285398</v>
      </c>
      <c r="N25" s="261">
        <f t="shared" si="1"/>
        <v>8.3819492108671696</v>
      </c>
      <c r="O25" s="261">
        <f t="shared" si="1"/>
        <v>8.1484894139944064</v>
      </c>
      <c r="P25" s="261">
        <f t="shared" si="1"/>
        <v>8.3541557614836375</v>
      </c>
      <c r="Q25" s="261">
        <f t="shared" si="1"/>
        <v>8.7845846035384447</v>
      </c>
      <c r="R25" s="261">
        <f t="shared" si="1"/>
        <v>8.7366663045965449</v>
      </c>
      <c r="S25" s="261">
        <f t="shared" si="1"/>
        <v>9.0178344562153328</v>
      </c>
      <c r="T25" s="261">
        <f t="shared" si="1"/>
        <v>8.835525432859086</v>
      </c>
      <c r="U25" s="261">
        <f t="shared" si="1"/>
        <v>8.5567598216371206</v>
      </c>
      <c r="V25" s="261">
        <f t="shared" si="1"/>
        <v>8.8232894652737688</v>
      </c>
      <c r="W25" s="261">
        <f t="shared" si="1"/>
        <v>8.9936560802949739</v>
      </c>
      <c r="X25" s="261">
        <f t="shared" si="1"/>
        <v>8.5341347112252315</v>
      </c>
      <c r="Y25" s="261">
        <f t="shared" si="1"/>
        <v>8.084489792085968</v>
      </c>
      <c r="DA25" s="70"/>
    </row>
    <row r="26" spans="1:105" ht="12" customHeight="1" x14ac:dyDescent="0.25">
      <c r="A26" s="60" t="s">
        <v>2160</v>
      </c>
      <c r="B26" s="329">
        <v>10.89994132983491</v>
      </c>
      <c r="C26" s="329">
        <v>10.87328474391002</v>
      </c>
      <c r="D26" s="329">
        <v>10.48101810139296</v>
      </c>
      <c r="E26" s="329">
        <v>11.92406890179176</v>
      </c>
      <c r="F26" s="329">
        <v>10.61866173087906</v>
      </c>
      <c r="G26" s="329">
        <v>9.3628208619977364</v>
      </c>
      <c r="H26" s="329">
        <v>9.1413419863888077</v>
      </c>
      <c r="I26" s="329">
        <v>8.623398809906627</v>
      </c>
      <c r="J26" s="329">
        <v>6.5467061959884978</v>
      </c>
      <c r="K26" s="329">
        <v>5.9823104018999764</v>
      </c>
      <c r="L26" s="329">
        <v>6.324770809184737</v>
      </c>
      <c r="M26" s="329">
        <v>6.2536754583402034</v>
      </c>
      <c r="N26" s="329">
        <v>6.1642585370854146</v>
      </c>
      <c r="O26" s="329">
        <v>6.3425989158195479</v>
      </c>
      <c r="P26" s="329">
        <v>6.5787594194484207</v>
      </c>
      <c r="Q26" s="329">
        <v>6.8065346306374224</v>
      </c>
      <c r="R26" s="329">
        <v>6.7297843768955872</v>
      </c>
      <c r="S26" s="329">
        <v>6.8283333485805811</v>
      </c>
      <c r="T26" s="329">
        <v>6.2338358559478912</v>
      </c>
      <c r="U26" s="329">
        <v>5.4637207578295239</v>
      </c>
      <c r="V26" s="329">
        <v>5.9135783555979593</v>
      </c>
      <c r="W26" s="329">
        <v>5.6771685153031317</v>
      </c>
      <c r="X26" s="329">
        <v>5.2155717604001577</v>
      </c>
      <c r="Y26" s="329">
        <v>4.6574239488151168</v>
      </c>
      <c r="DA26" s="72" t="s">
        <v>2247</v>
      </c>
    </row>
    <row r="27" spans="1:105" ht="12" customHeight="1" x14ac:dyDescent="0.25">
      <c r="A27" s="59" t="s">
        <v>28</v>
      </c>
      <c r="B27" s="230">
        <v>2.2836276720181989</v>
      </c>
      <c r="C27" s="230">
        <v>1.870663821501843</v>
      </c>
      <c r="D27" s="230">
        <v>1.80562548266858</v>
      </c>
      <c r="E27" s="230">
        <v>2.0815914733237739</v>
      </c>
      <c r="F27" s="230">
        <v>1.134125895118137</v>
      </c>
      <c r="G27" s="230">
        <v>1.034002878194773</v>
      </c>
      <c r="H27" s="230">
        <v>0.74987968777337155</v>
      </c>
      <c r="I27" s="230">
        <v>0.65958547524810218</v>
      </c>
      <c r="J27" s="230">
        <v>0.61432164033794923</v>
      </c>
      <c r="K27" s="230">
        <v>0.55512532883337895</v>
      </c>
      <c r="L27" s="230">
        <v>0.58111076317612376</v>
      </c>
      <c r="M27" s="230">
        <v>0.59066624592991246</v>
      </c>
      <c r="N27" s="230">
        <v>0.75098609289648954</v>
      </c>
      <c r="O27" s="230">
        <v>0.68311855692283929</v>
      </c>
      <c r="P27" s="230">
        <v>0.71072308139321949</v>
      </c>
      <c r="Q27" s="230">
        <v>0.82939149117949518</v>
      </c>
      <c r="R27" s="230">
        <v>0.79697285435401999</v>
      </c>
      <c r="S27" s="230">
        <v>0.77282059254193858</v>
      </c>
      <c r="T27" s="230">
        <v>0.76393815523577979</v>
      </c>
      <c r="U27" s="230">
        <v>0.64631488092621159</v>
      </c>
      <c r="V27" s="230">
        <v>0.67167389682790246</v>
      </c>
      <c r="W27" s="230">
        <v>0.64144059660067276</v>
      </c>
      <c r="X27" s="230">
        <v>0.66688899228423004</v>
      </c>
      <c r="Y27" s="230">
        <v>0.67461503819505542</v>
      </c>
      <c r="DA27" s="71" t="s">
        <v>2248</v>
      </c>
    </row>
    <row r="28" spans="1:105" ht="12" customHeight="1" x14ac:dyDescent="0.25">
      <c r="A28" s="59" t="s">
        <v>31</v>
      </c>
      <c r="B28" s="230">
        <v>9.6944442002955072E-2</v>
      </c>
      <c r="C28" s="230">
        <v>9.1605776516294479E-2</v>
      </c>
      <c r="D28" s="230">
        <v>9.172057918624596E-2</v>
      </c>
      <c r="E28" s="230">
        <v>6.9651701820710551E-2</v>
      </c>
      <c r="F28" s="230">
        <v>2.2862807111609641E-2</v>
      </c>
      <c r="G28" s="230">
        <v>2.195895684651784E-2</v>
      </c>
      <c r="H28" s="230">
        <v>2.298865099760438E-2</v>
      </c>
      <c r="I28" s="230">
        <v>2.2985596449407762E-2</v>
      </c>
      <c r="J28" s="230">
        <v>4.2191385750794209E-2</v>
      </c>
      <c r="K28" s="230">
        <v>3.9204640265979987E-2</v>
      </c>
      <c r="L28" s="230">
        <v>1.9524269220640839E-2</v>
      </c>
      <c r="M28" s="230">
        <v>1.9766003032697689E-2</v>
      </c>
      <c r="N28" s="230">
        <v>1.9604549627909799E-2</v>
      </c>
      <c r="O28" s="230">
        <v>2.0223387855536179E-2</v>
      </c>
      <c r="P28" s="230">
        <v>4.0460421548756849E-2</v>
      </c>
      <c r="Q28" s="230">
        <v>4.1535285916876503E-2</v>
      </c>
      <c r="R28" s="230">
        <v>4.1314632115942267E-2</v>
      </c>
      <c r="S28" s="230">
        <v>4.033005271774321E-2</v>
      </c>
      <c r="T28" s="230">
        <v>5.8941609435491787E-2</v>
      </c>
      <c r="U28" s="230">
        <v>5.7168262520858562E-2</v>
      </c>
      <c r="V28" s="230">
        <v>7.675503521960908E-2</v>
      </c>
      <c r="W28" s="230">
        <v>7.4142676017172851E-2</v>
      </c>
      <c r="X28" s="230">
        <v>5.4893942866687973E-2</v>
      </c>
      <c r="Y28" s="230">
        <v>0.1436640473810627</v>
      </c>
      <c r="DA28" s="71" t="s">
        <v>2249</v>
      </c>
    </row>
    <row r="29" spans="1:105" ht="12" customHeight="1" x14ac:dyDescent="0.25">
      <c r="A29" s="59" t="s">
        <v>159</v>
      </c>
      <c r="B29" s="230">
        <v>0.64022320038649172</v>
      </c>
      <c r="C29" s="230">
        <v>0.47644598756002837</v>
      </c>
      <c r="D29" s="230">
        <v>0.35807522409241999</v>
      </c>
      <c r="E29" s="230">
        <v>0.1005041061749303</v>
      </c>
      <c r="F29" s="230">
        <v>9.9335799945987541E-2</v>
      </c>
      <c r="G29" s="230">
        <v>9.5548749835519017E-2</v>
      </c>
      <c r="H29" s="230">
        <v>5.9492269250134421E-2</v>
      </c>
      <c r="I29" s="230">
        <v>3.9674978062086551E-2</v>
      </c>
      <c r="J29" s="230">
        <v>3.8194336166397572E-2</v>
      </c>
      <c r="K29" s="230">
        <v>3.5684337526293478E-2</v>
      </c>
      <c r="L29" s="230">
        <v>1.7799519112781759E-2</v>
      </c>
      <c r="M29" s="230">
        <v>1.801048001277894E-2</v>
      </c>
      <c r="N29" s="230">
        <v>3.5708677235126142E-2</v>
      </c>
      <c r="O29" s="230">
        <v>1.8414000992902031E-2</v>
      </c>
      <c r="P29" s="230">
        <v>0</v>
      </c>
      <c r="Q29" s="230">
        <v>1.8882197424756289E-2</v>
      </c>
      <c r="R29" s="230">
        <v>3.759163791876028E-2</v>
      </c>
      <c r="S29" s="230">
        <v>1.8363419868453239E-2</v>
      </c>
      <c r="T29" s="230">
        <v>1.7901789683693419E-2</v>
      </c>
      <c r="U29" s="230">
        <v>1.739796694710834E-2</v>
      </c>
      <c r="V29" s="230">
        <v>1.755350621099953E-2</v>
      </c>
      <c r="W29" s="230">
        <v>1.7045168497976569E-2</v>
      </c>
      <c r="X29" s="230">
        <v>1.6833046079486089E-2</v>
      </c>
      <c r="Y29" s="230">
        <v>3.3047174365342068E-2</v>
      </c>
      <c r="DA29" s="71" t="s">
        <v>2250</v>
      </c>
    </row>
    <row r="30" spans="1:105" ht="12" customHeight="1" x14ac:dyDescent="0.25">
      <c r="A30" s="59" t="s">
        <v>32</v>
      </c>
      <c r="B30" s="230">
        <v>0.24815928212825539</v>
      </c>
      <c r="C30" s="230">
        <v>1.2916678781190569</v>
      </c>
      <c r="D30" s="230">
        <v>1.096848827256915</v>
      </c>
      <c r="E30" s="230">
        <v>1.349067008594435</v>
      </c>
      <c r="F30" s="230">
        <v>1.2129795049086629</v>
      </c>
      <c r="G30" s="230">
        <v>0.84070435794241316</v>
      </c>
      <c r="H30" s="230">
        <v>0.69121446607215831</v>
      </c>
      <c r="I30" s="230">
        <v>0.38121432854091297</v>
      </c>
      <c r="J30" s="230">
        <v>0.37471847118685442</v>
      </c>
      <c r="K30" s="230">
        <v>0.25320688635751709</v>
      </c>
      <c r="L30" s="230">
        <v>0.25156304685148578</v>
      </c>
      <c r="M30" s="230">
        <v>6.3485605397960179E-2</v>
      </c>
      <c r="N30" s="230">
        <v>3.1514689722640113E-2</v>
      </c>
      <c r="O30" s="230">
        <v>0</v>
      </c>
      <c r="P30" s="230">
        <v>1.6257190003488301E-2</v>
      </c>
      <c r="Q30" s="230">
        <v>3.3378151247691112E-2</v>
      </c>
      <c r="R30" s="230">
        <v>4.9802760608342378E-2</v>
      </c>
      <c r="S30" s="230">
        <v>3.2409614373046278E-2</v>
      </c>
      <c r="T30" s="230">
        <v>1.578846323816973E-2</v>
      </c>
      <c r="U30" s="230">
        <v>1.5313443590108529E-2</v>
      </c>
      <c r="V30" s="230">
        <v>1.5421357823004061E-2</v>
      </c>
      <c r="W30" s="230">
        <v>4.4686759659515359E-2</v>
      </c>
      <c r="X30" s="230">
        <v>5.8818261329444191E-2</v>
      </c>
      <c r="Y30" s="230">
        <v>8.6587772961664838E-2</v>
      </c>
      <c r="DA30" s="71" t="s">
        <v>2251</v>
      </c>
    </row>
    <row r="31" spans="1:105" ht="12" customHeight="1" x14ac:dyDescent="0.25">
      <c r="A31" s="59" t="s">
        <v>35</v>
      </c>
      <c r="B31" s="230">
        <v>7.63098673329901</v>
      </c>
      <c r="C31" s="230">
        <v>7.1429012802127971</v>
      </c>
      <c r="D31" s="230">
        <v>7.1287479881887998</v>
      </c>
      <c r="E31" s="230">
        <v>8.3232546118779087</v>
      </c>
      <c r="F31" s="230">
        <v>8.1493577237946635</v>
      </c>
      <c r="G31" s="230">
        <v>7.3706059191785132</v>
      </c>
      <c r="H31" s="230">
        <v>7.6177669122955392</v>
      </c>
      <c r="I31" s="230">
        <v>7.5199384316061169</v>
      </c>
      <c r="J31" s="230">
        <v>5.4772803625465034</v>
      </c>
      <c r="K31" s="230">
        <v>5.0990892089168067</v>
      </c>
      <c r="L31" s="230">
        <v>5.4547732108237046</v>
      </c>
      <c r="M31" s="230">
        <v>5.5617471239668532</v>
      </c>
      <c r="N31" s="230">
        <v>5.3264445276032486</v>
      </c>
      <c r="O31" s="230">
        <v>5.6208429700482707</v>
      </c>
      <c r="P31" s="230">
        <v>5.8113187265029556</v>
      </c>
      <c r="Q31" s="230">
        <v>5.8833475048686026</v>
      </c>
      <c r="R31" s="230">
        <v>5.8041024918985222</v>
      </c>
      <c r="S31" s="230">
        <v>5.9644096690793997</v>
      </c>
      <c r="T31" s="230">
        <v>5.3772658383547567</v>
      </c>
      <c r="U31" s="230">
        <v>4.7275262038452368</v>
      </c>
      <c r="V31" s="230">
        <v>5.1321745595164447</v>
      </c>
      <c r="W31" s="230">
        <v>4.8998533145277943</v>
      </c>
      <c r="X31" s="230">
        <v>4.4181375178403091</v>
      </c>
      <c r="Y31" s="230">
        <v>3.719509915911992</v>
      </c>
      <c r="DA31" s="71" t="s">
        <v>2252</v>
      </c>
    </row>
    <row r="32" spans="1:105" ht="12" customHeight="1" x14ac:dyDescent="0.25">
      <c r="A32" s="60" t="s">
        <v>2167</v>
      </c>
      <c r="B32" s="329">
        <v>0.70876196640985689</v>
      </c>
      <c r="C32" s="329">
        <v>0.92700135279648577</v>
      </c>
      <c r="D32" s="329">
        <v>0.9677942835457366</v>
      </c>
      <c r="E32" s="329">
        <v>0.8347910281576667</v>
      </c>
      <c r="F32" s="329">
        <v>1.062789141015436</v>
      </c>
      <c r="G32" s="329">
        <v>1.2349524934545959</v>
      </c>
      <c r="H32" s="329">
        <v>1.3253120075969409</v>
      </c>
      <c r="I32" s="329">
        <v>1.37901328644826</v>
      </c>
      <c r="J32" s="329">
        <v>2.241361789352911</v>
      </c>
      <c r="K32" s="329">
        <v>2.138888394658649</v>
      </c>
      <c r="L32" s="329">
        <v>1.9203157486035241</v>
      </c>
      <c r="M32" s="329">
        <v>2.0469587857584042</v>
      </c>
      <c r="N32" s="329">
        <v>2.046361486139574</v>
      </c>
      <c r="O32" s="329">
        <v>1.6485037662152799</v>
      </c>
      <c r="P32" s="329">
        <v>1.61590901987904</v>
      </c>
      <c r="Q32" s="329">
        <v>1.808435746252848</v>
      </c>
      <c r="R32" s="329">
        <v>1.8370520276197819</v>
      </c>
      <c r="S32" s="329">
        <v>2.010668723786972</v>
      </c>
      <c r="T32" s="329">
        <v>2.4164537354264111</v>
      </c>
      <c r="U32" s="329">
        <v>2.904208245636537</v>
      </c>
      <c r="V32" s="329">
        <v>2.7190244784211912</v>
      </c>
      <c r="W32" s="329">
        <v>3.1159640266879931</v>
      </c>
      <c r="X32" s="329">
        <v>3.1255394146469588</v>
      </c>
      <c r="Y32" s="329">
        <v>3.240361224577732</v>
      </c>
      <c r="DA32" s="72" t="s">
        <v>2253</v>
      </c>
    </row>
    <row r="33" spans="1:105" ht="12" customHeight="1" x14ac:dyDescent="0.25">
      <c r="A33" s="60" t="s">
        <v>2169</v>
      </c>
      <c r="B33" s="329">
        <v>0.15580078553798871</v>
      </c>
      <c r="C33" s="329">
        <v>0.1731963728887321</v>
      </c>
      <c r="D33" s="329">
        <v>0.17162191667821511</v>
      </c>
      <c r="E33" s="329">
        <v>0.17571282454762069</v>
      </c>
      <c r="F33" s="329">
        <v>0.17790321144889351</v>
      </c>
      <c r="G33" s="329">
        <v>0.1757189170944039</v>
      </c>
      <c r="H33" s="329">
        <v>0.17645279496703831</v>
      </c>
      <c r="I33" s="329">
        <v>0.17231862206472501</v>
      </c>
      <c r="J33" s="329">
        <v>0.18129821923330169</v>
      </c>
      <c r="K33" s="329">
        <v>0.17173850307635541</v>
      </c>
      <c r="L33" s="329">
        <v>0.16934948706039721</v>
      </c>
      <c r="M33" s="329">
        <v>0.1719723364299329</v>
      </c>
      <c r="N33" s="329">
        <v>0.17132918764218011</v>
      </c>
      <c r="O33" s="329">
        <v>0.15738673195957839</v>
      </c>
      <c r="P33" s="329">
        <v>0.15948732215617639</v>
      </c>
      <c r="Q33" s="329">
        <v>0.16961422664817519</v>
      </c>
      <c r="R33" s="329">
        <v>0.16982990008117621</v>
      </c>
      <c r="S33" s="329">
        <v>0.17883238384777941</v>
      </c>
      <c r="T33" s="329">
        <v>0.18523584148478339</v>
      </c>
      <c r="U33" s="329">
        <v>0.18883081817106001</v>
      </c>
      <c r="V33" s="329">
        <v>0.19068663125461699</v>
      </c>
      <c r="W33" s="329">
        <v>0.2005235383038497</v>
      </c>
      <c r="X33" s="329">
        <v>0.19302353617811621</v>
      </c>
      <c r="Y33" s="329">
        <v>0.18670461869311911</v>
      </c>
      <c r="DA33" s="72" t="s">
        <v>2254</v>
      </c>
    </row>
    <row r="34" spans="1:105" ht="12" customHeight="1" x14ac:dyDescent="0.25">
      <c r="A34" s="57" t="s">
        <v>2171</v>
      </c>
      <c r="B34" s="261">
        <v>214.18760448222119</v>
      </c>
      <c r="C34" s="261">
        <v>216.77634822373369</v>
      </c>
      <c r="D34" s="261">
        <v>210.3791369202697</v>
      </c>
      <c r="E34" s="261">
        <v>234.8013212412678</v>
      </c>
      <c r="F34" s="261">
        <v>213.9316518456487</v>
      </c>
      <c r="G34" s="261">
        <v>191.10730124240209</v>
      </c>
      <c r="H34" s="261">
        <v>189.38073995104151</v>
      </c>
      <c r="I34" s="261">
        <v>180.7891708153916</v>
      </c>
      <c r="J34" s="261">
        <v>153.61220941128309</v>
      </c>
      <c r="K34" s="261">
        <v>137.72517211156691</v>
      </c>
      <c r="L34" s="261">
        <v>140.54216909599501</v>
      </c>
      <c r="M34" s="261">
        <v>141.7279995380774</v>
      </c>
      <c r="N34" s="261">
        <v>139.70164729378331</v>
      </c>
      <c r="O34" s="261">
        <v>138.689121685245</v>
      </c>
      <c r="P34" s="261">
        <v>142.42123325404779</v>
      </c>
      <c r="Q34" s="261">
        <v>150.18119258380409</v>
      </c>
      <c r="R34" s="261">
        <v>149.2663009365771</v>
      </c>
      <c r="S34" s="261">
        <v>152.69676821019181</v>
      </c>
      <c r="T34" s="261">
        <v>146.22412737296639</v>
      </c>
      <c r="U34" s="261">
        <v>137.30463066725949</v>
      </c>
      <c r="V34" s="261">
        <v>143.38337663330151</v>
      </c>
      <c r="W34" s="261">
        <v>142.47541633480819</v>
      </c>
      <c r="X34" s="261">
        <v>133.68145451868841</v>
      </c>
      <c r="Y34" s="261">
        <v>124.14481984633851</v>
      </c>
      <c r="DA34" s="70" t="s">
        <v>2255</v>
      </c>
    </row>
    <row r="35" spans="1:105" ht="12" customHeight="1" x14ac:dyDescent="0.25">
      <c r="A35" s="64" t="s">
        <v>28</v>
      </c>
      <c r="B35" s="229">
        <v>32.784928244504101</v>
      </c>
      <c r="C35" s="229">
        <v>27.51569318563536</v>
      </c>
      <c r="D35" s="229">
        <v>26.514020517746999</v>
      </c>
      <c r="E35" s="229">
        <v>30.14467586835541</v>
      </c>
      <c r="F35" s="229">
        <v>16.705794414827089</v>
      </c>
      <c r="G35" s="229">
        <v>16.029510685693289</v>
      </c>
      <c r="H35" s="229">
        <v>11.41073871923995</v>
      </c>
      <c r="I35" s="229">
        <v>10.0274967125356</v>
      </c>
      <c r="J35" s="229">
        <v>9.7605983637123508</v>
      </c>
      <c r="K35" s="229">
        <v>9.7018301969336278</v>
      </c>
      <c r="L35" s="229">
        <v>10.23812508536991</v>
      </c>
      <c r="M35" s="229">
        <v>10.22652830344312</v>
      </c>
      <c r="N35" s="229">
        <v>13.13362617091059</v>
      </c>
      <c r="O35" s="229">
        <v>11.51721888033514</v>
      </c>
      <c r="P35" s="229">
        <v>11.98631192963899</v>
      </c>
      <c r="Q35" s="229">
        <v>13.50120631376706</v>
      </c>
      <c r="R35" s="229">
        <v>13.05911105047136</v>
      </c>
      <c r="S35" s="229">
        <v>13.05357273947331</v>
      </c>
      <c r="T35" s="229">
        <v>13.28436785392644</v>
      </c>
      <c r="U35" s="229">
        <v>11.613664360645471</v>
      </c>
      <c r="V35" s="229">
        <v>12.00130811420699</v>
      </c>
      <c r="W35" s="229">
        <v>11.93783945124164</v>
      </c>
      <c r="X35" s="229">
        <v>12.59303638508533</v>
      </c>
      <c r="Y35" s="229">
        <v>12.99960789642962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1.405656815073093</v>
      </c>
      <c r="C37" s="229">
        <v>1.36086491756429</v>
      </c>
      <c r="D37" s="229">
        <v>1.3602606912191171</v>
      </c>
      <c r="E37" s="229">
        <v>1.0187187441050429</v>
      </c>
      <c r="F37" s="229">
        <v>0.34012837563883191</v>
      </c>
      <c r="G37" s="229">
        <v>0.34380933926748269</v>
      </c>
      <c r="H37" s="229">
        <v>0.35329956691076198</v>
      </c>
      <c r="I37" s="229">
        <v>0.35292682507852507</v>
      </c>
      <c r="J37" s="229">
        <v>0.67703616020060664</v>
      </c>
      <c r="K37" s="229">
        <v>0.69200231255963651</v>
      </c>
      <c r="L37" s="229">
        <v>0.3474111446921081</v>
      </c>
      <c r="M37" s="229">
        <v>0.34563075149326089</v>
      </c>
      <c r="N37" s="229">
        <v>0.34627175853469422</v>
      </c>
      <c r="O37" s="229">
        <v>0.34436015550146137</v>
      </c>
      <c r="P37" s="229">
        <v>0.68916467081838007</v>
      </c>
      <c r="Q37" s="229">
        <v>0.68286939586329987</v>
      </c>
      <c r="R37" s="229">
        <v>0.68372494118070515</v>
      </c>
      <c r="S37" s="229">
        <v>0.6879976333147455</v>
      </c>
      <c r="T37" s="229">
        <v>1.035171075484637</v>
      </c>
      <c r="U37" s="229">
        <v>1.037498685639098</v>
      </c>
      <c r="V37" s="229">
        <v>1.3851105496609519</v>
      </c>
      <c r="W37" s="229">
        <v>1.393622003587544</v>
      </c>
      <c r="X37" s="229">
        <v>1.0469086350056189</v>
      </c>
      <c r="Y37" s="229">
        <v>2.7959524368885611</v>
      </c>
      <c r="DA37" s="73" t="s">
        <v>2258</v>
      </c>
    </row>
    <row r="38" spans="1:105" ht="12" customHeight="1" x14ac:dyDescent="0.25">
      <c r="A38" s="64" t="s">
        <v>159</v>
      </c>
      <c r="B38" s="229">
        <v>9.4595212773610911</v>
      </c>
      <c r="C38" s="229">
        <v>7.212522729222723</v>
      </c>
      <c r="D38" s="229">
        <v>5.4114169168480792</v>
      </c>
      <c r="E38" s="229">
        <v>1.497916944709009</v>
      </c>
      <c r="F38" s="229">
        <v>1.505915034852344</v>
      </c>
      <c r="G38" s="229">
        <v>1.5244470234601879</v>
      </c>
      <c r="H38" s="229">
        <v>0.93169017528435016</v>
      </c>
      <c r="I38" s="229">
        <v>0.62076461037315522</v>
      </c>
      <c r="J38" s="229">
        <v>0.62455171363906747</v>
      </c>
      <c r="K38" s="229">
        <v>0.64184339182594152</v>
      </c>
      <c r="L38" s="229">
        <v>0.32274430744053961</v>
      </c>
      <c r="M38" s="229">
        <v>0.3209225015116734</v>
      </c>
      <c r="N38" s="229">
        <v>0.64271040169091487</v>
      </c>
      <c r="O38" s="229">
        <v>0.3195129827315904</v>
      </c>
      <c r="P38" s="229">
        <v>0</v>
      </c>
      <c r="Q38" s="229">
        <v>0.31634016894884592</v>
      </c>
      <c r="R38" s="229">
        <v>0.63394290347672111</v>
      </c>
      <c r="S38" s="229">
        <v>0.31922219673124858</v>
      </c>
      <c r="T38" s="229">
        <v>0.32038188469184081</v>
      </c>
      <c r="U38" s="229">
        <v>0.3217454592858191</v>
      </c>
      <c r="V38" s="229">
        <v>0.32279202927280232</v>
      </c>
      <c r="W38" s="229">
        <v>0.32648211834187929</v>
      </c>
      <c r="X38" s="229">
        <v>0.32713606945045531</v>
      </c>
      <c r="Y38" s="229">
        <v>0.65538632704833022</v>
      </c>
      <c r="DA38" s="73" t="s">
        <v>2259</v>
      </c>
    </row>
    <row r="39" spans="1:105" ht="12" customHeight="1" x14ac:dyDescent="0.25">
      <c r="A39" s="64" t="s">
        <v>32</v>
      </c>
      <c r="B39" s="229">
        <v>3.554722182203419</v>
      </c>
      <c r="C39" s="229">
        <v>18.95665778985542</v>
      </c>
      <c r="D39" s="229">
        <v>16.070185415054141</v>
      </c>
      <c r="E39" s="229">
        <v>19.49282750149316</v>
      </c>
      <c r="F39" s="229">
        <v>17.82729817423407</v>
      </c>
      <c r="G39" s="229">
        <v>13.00373216975146</v>
      </c>
      <c r="H39" s="229">
        <v>10.49448641097918</v>
      </c>
      <c r="I39" s="229">
        <v>5.7825162293939636</v>
      </c>
      <c r="J39" s="229">
        <v>5.9403485696589886</v>
      </c>
      <c r="K39" s="229">
        <v>4.4153418965478366</v>
      </c>
      <c r="L39" s="229">
        <v>4.4221610765230208</v>
      </c>
      <c r="M39" s="229">
        <v>1.096699224030012</v>
      </c>
      <c r="N39" s="229">
        <v>0.54991047347437871</v>
      </c>
      <c r="O39" s="229">
        <v>0</v>
      </c>
      <c r="P39" s="229">
        <v>0.27356267190290751</v>
      </c>
      <c r="Q39" s="229">
        <v>0.54212754774923477</v>
      </c>
      <c r="R39" s="229">
        <v>0.81423487913042847</v>
      </c>
      <c r="S39" s="229">
        <v>0.54619883694548477</v>
      </c>
      <c r="T39" s="229">
        <v>0.27393577378709533</v>
      </c>
      <c r="U39" s="229">
        <v>0.27455172578173398</v>
      </c>
      <c r="V39" s="229">
        <v>0.2749279722273808</v>
      </c>
      <c r="W39" s="229">
        <v>0.8298017660135224</v>
      </c>
      <c r="X39" s="229">
        <v>1.108192716343313</v>
      </c>
      <c r="Y39" s="229">
        <v>1.6647805923054579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0.36228392902489698</v>
      </c>
      <c r="M40" s="229">
        <v>0.36565751592395079</v>
      </c>
      <c r="N40" s="229">
        <v>0.36713141311284442</v>
      </c>
      <c r="O40" s="229">
        <v>0.36555925611100021</v>
      </c>
      <c r="P40" s="229">
        <v>0.36310276079667908</v>
      </c>
      <c r="Q40" s="229">
        <v>0.71762416462713019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110.38053465908089</v>
      </c>
      <c r="C41" s="229">
        <v>105.85764140763619</v>
      </c>
      <c r="D41" s="229">
        <v>105.46880591660999</v>
      </c>
      <c r="E41" s="229">
        <v>121.4426268544477</v>
      </c>
      <c r="F41" s="229">
        <v>120.9461650205579</v>
      </c>
      <c r="G41" s="229">
        <v>115.1236534895623</v>
      </c>
      <c r="H41" s="229">
        <v>116.7918951202676</v>
      </c>
      <c r="I41" s="229">
        <v>115.18570479896739</v>
      </c>
      <c r="J41" s="229">
        <v>87.681597561085411</v>
      </c>
      <c r="K41" s="229">
        <v>89.787957059411781</v>
      </c>
      <c r="L41" s="229">
        <v>96.828023109209013</v>
      </c>
      <c r="M41" s="229">
        <v>97.01975295138746</v>
      </c>
      <c r="N41" s="229">
        <v>93.854050133832189</v>
      </c>
      <c r="O41" s="229">
        <v>95.48075495743619</v>
      </c>
      <c r="P41" s="229">
        <v>98.746726022545644</v>
      </c>
      <c r="Q41" s="229">
        <v>96.494009766200989</v>
      </c>
      <c r="R41" s="229">
        <v>95.822613764428283</v>
      </c>
      <c r="S41" s="229">
        <v>101.50350235133</v>
      </c>
      <c r="T41" s="229">
        <v>94.212180002150802</v>
      </c>
      <c r="U41" s="229">
        <v>85.589780837935379</v>
      </c>
      <c r="V41" s="229">
        <v>92.392004362058302</v>
      </c>
      <c r="W41" s="229">
        <v>91.878780932268043</v>
      </c>
      <c r="X41" s="229">
        <v>84.057988467650958</v>
      </c>
      <c r="Y41" s="229">
        <v>72.214234202197289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8.8488072492341509E-3</v>
      </c>
      <c r="C43" s="229">
        <v>8.8488072492296319E-3</v>
      </c>
      <c r="D43" s="229">
        <v>4.4212206004251117E-2</v>
      </c>
      <c r="E43" s="229">
        <v>0.20336341552288689</v>
      </c>
      <c r="F43" s="229">
        <v>0.29178782753133581</v>
      </c>
      <c r="G43" s="229">
        <v>0.52166583455967663</v>
      </c>
      <c r="H43" s="229">
        <v>0.69848282833487152</v>
      </c>
      <c r="I43" s="229">
        <v>0.34481701054289898</v>
      </c>
      <c r="J43" s="229">
        <v>0.74269503433906547</v>
      </c>
      <c r="K43" s="229">
        <v>0.84881706084626307</v>
      </c>
      <c r="L43" s="229">
        <v>0.66311942957968362</v>
      </c>
      <c r="M43" s="229">
        <v>0.61890722357558403</v>
      </c>
      <c r="N43" s="229">
        <v>0.67196823682909312</v>
      </c>
      <c r="O43" s="229">
        <v>0.80460485484099153</v>
      </c>
      <c r="P43" s="229">
        <v>1.052180476369091</v>
      </c>
      <c r="Q43" s="229">
        <v>4.0052948294703086</v>
      </c>
      <c r="R43" s="229">
        <v>2.9796607748449602</v>
      </c>
      <c r="S43" s="229">
        <v>0.88169770073214515</v>
      </c>
      <c r="T43" s="229">
        <v>1.140127434747557</v>
      </c>
      <c r="U43" s="229">
        <v>0.96038205871731097</v>
      </c>
      <c r="V43" s="229">
        <v>0.69326266866252562</v>
      </c>
      <c r="W43" s="229">
        <v>0.83325207255449263</v>
      </c>
      <c r="X43" s="229">
        <v>0.37578783591504128</v>
      </c>
      <c r="Y43" s="229">
        <v>0.39014327501348761</v>
      </c>
      <c r="DA43" s="73" t="s">
        <v>2264</v>
      </c>
    </row>
    <row r="44" spans="1:105" ht="12" customHeight="1" x14ac:dyDescent="0.25">
      <c r="A44" s="64" t="s">
        <v>39</v>
      </c>
      <c r="B44" s="229">
        <v>56.593392496749409</v>
      </c>
      <c r="C44" s="229">
        <v>55.864119386570508</v>
      </c>
      <c r="D44" s="229">
        <v>55.510235256787141</v>
      </c>
      <c r="E44" s="229">
        <v>61.001191912634603</v>
      </c>
      <c r="F44" s="229">
        <v>56.314562998007133</v>
      </c>
      <c r="G44" s="229">
        <v>44.560482700107698</v>
      </c>
      <c r="H44" s="229">
        <v>48.700147130024739</v>
      </c>
      <c r="I44" s="229">
        <v>48.474944628500097</v>
      </c>
      <c r="J44" s="229">
        <v>48.185382008647622</v>
      </c>
      <c r="K44" s="229">
        <v>31.63738019344181</v>
      </c>
      <c r="L44" s="229">
        <v>27.358301014155771</v>
      </c>
      <c r="M44" s="229">
        <v>31.73390106671231</v>
      </c>
      <c r="N44" s="229">
        <v>30.135978705398539</v>
      </c>
      <c r="O44" s="229">
        <v>29.85711059828861</v>
      </c>
      <c r="P44" s="229">
        <v>29.31018472197616</v>
      </c>
      <c r="Q44" s="229">
        <v>33.921720397177211</v>
      </c>
      <c r="R44" s="229">
        <v>35.273012623044607</v>
      </c>
      <c r="S44" s="229">
        <v>35.704576751664852</v>
      </c>
      <c r="T44" s="229">
        <v>35.957963348178048</v>
      </c>
      <c r="U44" s="229">
        <v>37.507007539254637</v>
      </c>
      <c r="V44" s="229">
        <v>36.313970937212517</v>
      </c>
      <c r="W44" s="229">
        <v>35.275637990801087</v>
      </c>
      <c r="X44" s="229">
        <v>34.172404409237629</v>
      </c>
      <c r="Y44" s="229">
        <v>33.424715116455708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32.402466684192767</v>
      </c>
      <c r="C45" s="261">
        <f t="shared" si="2"/>
        <v>33.086801996903183</v>
      </c>
      <c r="D45" s="261">
        <f t="shared" si="2"/>
        <v>32.160186870653867</v>
      </c>
      <c r="E45" s="261">
        <f t="shared" si="2"/>
        <v>35.637297692554448</v>
      </c>
      <c r="F45" s="261">
        <f t="shared" si="2"/>
        <v>32.809237014354125</v>
      </c>
      <c r="G45" s="261">
        <f t="shared" si="2"/>
        <v>29.70749316114291</v>
      </c>
      <c r="H45" s="261">
        <f t="shared" si="2"/>
        <v>29.426719893835362</v>
      </c>
      <c r="I45" s="261">
        <f t="shared" si="2"/>
        <v>28.144894056158595</v>
      </c>
      <c r="J45" s="261">
        <f t="shared" si="2"/>
        <v>24.415743743612317</v>
      </c>
      <c r="K45" s="261">
        <f t="shared" si="2"/>
        <v>22.239304652687032</v>
      </c>
      <c r="L45" s="261">
        <f t="shared" si="2"/>
        <v>22.660254269033945</v>
      </c>
      <c r="M45" s="261">
        <f t="shared" si="2"/>
        <v>22.819810924540494</v>
      </c>
      <c r="N45" s="261">
        <f t="shared" si="2"/>
        <v>22.533866846995409</v>
      </c>
      <c r="O45" s="261">
        <f t="shared" si="2"/>
        <v>22.150454675360685</v>
      </c>
      <c r="P45" s="261">
        <f t="shared" si="2"/>
        <v>22.727585689500451</v>
      </c>
      <c r="Q45" s="261">
        <f t="shared" si="2"/>
        <v>23.93286919977238</v>
      </c>
      <c r="R45" s="261">
        <f t="shared" si="2"/>
        <v>23.791719620483104</v>
      </c>
      <c r="S45" s="261">
        <f t="shared" si="2"/>
        <v>24.444716879010418</v>
      </c>
      <c r="T45" s="261">
        <f t="shared" si="2"/>
        <v>23.630122167125108</v>
      </c>
      <c r="U45" s="261">
        <f t="shared" si="2"/>
        <v>22.403983230218987</v>
      </c>
      <c r="V45" s="261">
        <f t="shared" si="2"/>
        <v>23.32299091583717</v>
      </c>
      <c r="W45" s="261">
        <f t="shared" si="2"/>
        <v>23.384635368437316</v>
      </c>
      <c r="X45" s="261">
        <f t="shared" si="2"/>
        <v>22.009490756744448</v>
      </c>
      <c r="Y45" s="261">
        <f t="shared" si="2"/>
        <v>20.539681036583577</v>
      </c>
      <c r="DA45" s="70"/>
    </row>
    <row r="46" spans="1:105" ht="12" customHeight="1" x14ac:dyDescent="0.25">
      <c r="A46" s="165" t="s">
        <v>2184</v>
      </c>
      <c r="B46" s="346">
        <v>14.957605571345381</v>
      </c>
      <c r="C46" s="346">
        <v>15.159753053136351</v>
      </c>
      <c r="D46" s="346">
        <v>14.70031359144788</v>
      </c>
      <c r="E46" s="346">
        <v>16.42750131449937</v>
      </c>
      <c r="F46" s="346">
        <v>14.995352612452219</v>
      </c>
      <c r="G46" s="346">
        <v>13.50037368906716</v>
      </c>
      <c r="H46" s="346">
        <v>13.32541795908077</v>
      </c>
      <c r="I46" s="346">
        <v>12.706344879120561</v>
      </c>
      <c r="J46" s="346">
        <v>10.68780638290094</v>
      </c>
      <c r="K46" s="346">
        <v>9.7703893831370792</v>
      </c>
      <c r="L46" s="346">
        <v>10.03953495451321</v>
      </c>
      <c r="M46" s="346">
        <v>10.07171921984113</v>
      </c>
      <c r="N46" s="346">
        <v>9.9362820023492251</v>
      </c>
      <c r="O46" s="346">
        <v>9.8663334606128448</v>
      </c>
      <c r="P46" s="346">
        <v>10.15023934318666</v>
      </c>
      <c r="Q46" s="346">
        <v>10.64509662502039</v>
      </c>
      <c r="R46" s="346">
        <v>10.563048595437341</v>
      </c>
      <c r="S46" s="346">
        <v>10.822823482018659</v>
      </c>
      <c r="T46" s="346">
        <v>10.341039416466421</v>
      </c>
      <c r="U46" s="346">
        <v>9.6649919938836035</v>
      </c>
      <c r="V46" s="346">
        <v>10.13378844111438</v>
      </c>
      <c r="W46" s="346">
        <v>10.085764577166071</v>
      </c>
      <c r="X46" s="346">
        <v>9.4461564539726233</v>
      </c>
      <c r="Y46" s="346">
        <v>8.7422625196881434</v>
      </c>
      <c r="DA46" s="167" t="s">
        <v>2266</v>
      </c>
    </row>
    <row r="47" spans="1:105" ht="12" customHeight="1" x14ac:dyDescent="0.25">
      <c r="A47" s="59" t="s">
        <v>28</v>
      </c>
      <c r="B47" s="230">
        <v>3.1337418208264092</v>
      </c>
      <c r="C47" s="230">
        <v>2.6081172568655191</v>
      </c>
      <c r="D47" s="230">
        <v>2.5325078696705869</v>
      </c>
      <c r="E47" s="230">
        <v>2.8677582246391302</v>
      </c>
      <c r="F47" s="230">
        <v>1.6015782530066121</v>
      </c>
      <c r="G47" s="230">
        <v>1.4909422552192151</v>
      </c>
      <c r="H47" s="230">
        <v>1.0931064906535219</v>
      </c>
      <c r="I47" s="230">
        <v>0.9718813556590884</v>
      </c>
      <c r="J47" s="230">
        <v>1.0029090281737829</v>
      </c>
      <c r="K47" s="230">
        <v>0.90663811383333415</v>
      </c>
      <c r="L47" s="230">
        <v>0.92241790182790184</v>
      </c>
      <c r="M47" s="230">
        <v>0.95128450801037345</v>
      </c>
      <c r="N47" s="230">
        <v>1.210528331018079</v>
      </c>
      <c r="O47" s="230">
        <v>1.062636241891781</v>
      </c>
      <c r="P47" s="230">
        <v>1.09656075301096</v>
      </c>
      <c r="Q47" s="230">
        <v>1.297128868460433</v>
      </c>
      <c r="R47" s="230">
        <v>1.250926109711306</v>
      </c>
      <c r="S47" s="230">
        <v>1.2249110330984541</v>
      </c>
      <c r="T47" s="230">
        <v>1.267263809568917</v>
      </c>
      <c r="U47" s="230">
        <v>1.1432919848124079</v>
      </c>
      <c r="V47" s="230">
        <v>1.1510122573127879</v>
      </c>
      <c r="W47" s="230">
        <v>1.139550258216335</v>
      </c>
      <c r="X47" s="230">
        <v>1.207832630427782</v>
      </c>
      <c r="Y47" s="230">
        <v>1.2662926605878411</v>
      </c>
      <c r="DA47" s="71" t="s">
        <v>2267</v>
      </c>
    </row>
    <row r="48" spans="1:105" ht="12" customHeight="1" x14ac:dyDescent="0.25">
      <c r="A48" s="59" t="s">
        <v>31</v>
      </c>
      <c r="B48" s="230">
        <v>0.13303344320260951</v>
      </c>
      <c r="C48" s="230">
        <v>0.12771862256303229</v>
      </c>
      <c r="D48" s="230">
        <v>0.12864411298439099</v>
      </c>
      <c r="E48" s="230">
        <v>9.5957464909055407E-2</v>
      </c>
      <c r="F48" s="230">
        <v>3.2286164023108528E-2</v>
      </c>
      <c r="G48" s="230">
        <v>3.1662906683748798E-2</v>
      </c>
      <c r="H48" s="230">
        <v>3.3510767162484342E-2</v>
      </c>
      <c r="I48" s="230">
        <v>3.3868654596252698E-2</v>
      </c>
      <c r="J48" s="230">
        <v>6.8879425535711969E-2</v>
      </c>
      <c r="K48" s="230">
        <v>6.4029542984393589E-2</v>
      </c>
      <c r="L48" s="230">
        <v>3.0991570954207681E-2</v>
      </c>
      <c r="M48" s="230">
        <v>3.1833700672515688E-2</v>
      </c>
      <c r="N48" s="230">
        <v>3.1600935045152378E-2</v>
      </c>
      <c r="O48" s="230">
        <v>3.1458821680867083E-2</v>
      </c>
      <c r="P48" s="230">
        <v>6.2425593711791572E-2</v>
      </c>
      <c r="Q48" s="230">
        <v>6.4959212863299934E-2</v>
      </c>
      <c r="R48" s="230">
        <v>6.4847317878649113E-2</v>
      </c>
      <c r="S48" s="230">
        <v>6.3922632259213658E-2</v>
      </c>
      <c r="T48" s="230">
        <v>9.7775674645143279E-2</v>
      </c>
      <c r="U48" s="230">
        <v>0.1011272032481815</v>
      </c>
      <c r="V48" s="230">
        <v>0.13153107001101891</v>
      </c>
      <c r="W48" s="230">
        <v>0.1317180515981872</v>
      </c>
      <c r="X48" s="230">
        <v>9.9420887395552798E-2</v>
      </c>
      <c r="Y48" s="230">
        <v>0.26966598502712819</v>
      </c>
      <c r="DA48" s="71" t="s">
        <v>2268</v>
      </c>
    </row>
    <row r="49" spans="1:105" ht="12" customHeight="1" x14ac:dyDescent="0.25">
      <c r="A49" s="59" t="s">
        <v>159</v>
      </c>
      <c r="B49" s="230">
        <v>0.87855574807489278</v>
      </c>
      <c r="C49" s="230">
        <v>0.66427061230168738</v>
      </c>
      <c r="D49" s="230">
        <v>0.50222392830205753</v>
      </c>
      <c r="E49" s="230">
        <v>0.13846207615029479</v>
      </c>
      <c r="F49" s="230">
        <v>0.14027900925579079</v>
      </c>
      <c r="G49" s="230">
        <v>0.13777299035362159</v>
      </c>
      <c r="H49" s="230">
        <v>8.6722425905584238E-2</v>
      </c>
      <c r="I49" s="230">
        <v>5.8460006946364641E-2</v>
      </c>
      <c r="J49" s="230">
        <v>6.2354053725524078E-2</v>
      </c>
      <c r="K49" s="230">
        <v>5.8280137453323548E-2</v>
      </c>
      <c r="L49" s="230">
        <v>2.8253813410407651E-2</v>
      </c>
      <c r="M49" s="230">
        <v>2.900638175288598E-2</v>
      </c>
      <c r="N49" s="230">
        <v>5.7559475288790088E-2</v>
      </c>
      <c r="O49" s="230">
        <v>2.864420035876606E-2</v>
      </c>
      <c r="P49" s="230">
        <v>0</v>
      </c>
      <c r="Q49" s="230">
        <v>2.9530859238487139E-2</v>
      </c>
      <c r="R49" s="230">
        <v>5.9003717783469613E-2</v>
      </c>
      <c r="S49" s="230">
        <v>2.9105792236077201E-2</v>
      </c>
      <c r="T49" s="230">
        <v>2.9696501002305638E-2</v>
      </c>
      <c r="U49" s="230">
        <v>3.077595263496816E-2</v>
      </c>
      <c r="V49" s="230">
        <v>3.0080521072941731E-2</v>
      </c>
      <c r="W49" s="230">
        <v>3.028156662697544E-2</v>
      </c>
      <c r="X49" s="230">
        <v>3.0487086395980571E-2</v>
      </c>
      <c r="Y49" s="230">
        <v>6.2031517210115468E-2</v>
      </c>
      <c r="DA49" s="71" t="s">
        <v>2269</v>
      </c>
    </row>
    <row r="50" spans="1:105" ht="12" customHeight="1" x14ac:dyDescent="0.25">
      <c r="A50" s="59" t="s">
        <v>32</v>
      </c>
      <c r="B50" s="230">
        <v>0.34054024224723789</v>
      </c>
      <c r="C50" s="230">
        <v>1.800869426317635</v>
      </c>
      <c r="D50" s="230">
        <v>1.5384022398497299</v>
      </c>
      <c r="E50" s="230">
        <v>1.858576987399218</v>
      </c>
      <c r="F50" s="230">
        <v>1.712932933430712</v>
      </c>
      <c r="G50" s="230">
        <v>1.212222594188153</v>
      </c>
      <c r="H50" s="230">
        <v>1.0075896595367351</v>
      </c>
      <c r="I50" s="230">
        <v>0.56170900106563204</v>
      </c>
      <c r="J50" s="230">
        <v>0.61174556307349814</v>
      </c>
      <c r="K50" s="230">
        <v>0.41354087434496301</v>
      </c>
      <c r="L50" s="230">
        <v>0.39931502315652839</v>
      </c>
      <c r="M50" s="230">
        <v>0.10224534297141021</v>
      </c>
      <c r="N50" s="230">
        <v>5.0799109481989249E-2</v>
      </c>
      <c r="O50" s="230">
        <v>0</v>
      </c>
      <c r="P50" s="230">
        <v>2.5082900751051181E-2</v>
      </c>
      <c r="Q50" s="230">
        <v>5.2201841976515728E-2</v>
      </c>
      <c r="R50" s="230">
        <v>7.8170257920733843E-2</v>
      </c>
      <c r="S50" s="230">
        <v>5.1368835933103457E-2</v>
      </c>
      <c r="T50" s="230">
        <v>2.6190795594267069E-2</v>
      </c>
      <c r="U50" s="230">
        <v>2.708855672850714E-2</v>
      </c>
      <c r="V50" s="230">
        <v>2.6426770435046539E-2</v>
      </c>
      <c r="W50" s="230">
        <v>7.9388190860881711E-2</v>
      </c>
      <c r="X50" s="230">
        <v>0.1065283969606334</v>
      </c>
      <c r="Y50" s="230">
        <v>0.16253041392519321</v>
      </c>
      <c r="DA50" s="71" t="s">
        <v>2270</v>
      </c>
    </row>
    <row r="51" spans="1:105" ht="12" customHeight="1" x14ac:dyDescent="0.25">
      <c r="A51" s="59" t="s">
        <v>35</v>
      </c>
      <c r="B51" s="230">
        <v>10.47173431699423</v>
      </c>
      <c r="C51" s="230">
        <v>9.9587771350884804</v>
      </c>
      <c r="D51" s="230">
        <v>9.9985354406411098</v>
      </c>
      <c r="E51" s="230">
        <v>11.466746561401679</v>
      </c>
      <c r="F51" s="230">
        <v>11.508276252735991</v>
      </c>
      <c r="G51" s="230">
        <v>10.627772942622419</v>
      </c>
      <c r="H51" s="230">
        <v>11.104488615822451</v>
      </c>
      <c r="I51" s="230">
        <v>11.08042586085322</v>
      </c>
      <c r="J51" s="230">
        <v>8.9419183123924189</v>
      </c>
      <c r="K51" s="230">
        <v>8.327900714521066</v>
      </c>
      <c r="L51" s="230">
        <v>8.65855664516417</v>
      </c>
      <c r="M51" s="230">
        <v>8.9573492864339421</v>
      </c>
      <c r="N51" s="230">
        <v>8.5857941515152145</v>
      </c>
      <c r="O51" s="230">
        <v>8.7435941966814301</v>
      </c>
      <c r="P51" s="230">
        <v>8.9661700957128545</v>
      </c>
      <c r="Q51" s="230">
        <v>9.2012758424816514</v>
      </c>
      <c r="R51" s="230">
        <v>9.1101011921431851</v>
      </c>
      <c r="S51" s="230">
        <v>9.4535151884918101</v>
      </c>
      <c r="T51" s="230">
        <v>8.9201126356557818</v>
      </c>
      <c r="U51" s="230">
        <v>8.3627082964595392</v>
      </c>
      <c r="V51" s="230">
        <v>8.7947378222825865</v>
      </c>
      <c r="W51" s="230">
        <v>8.7048265098636861</v>
      </c>
      <c r="X51" s="230">
        <v>8.0018874527926744</v>
      </c>
      <c r="Y51" s="230">
        <v>6.9817419429378651</v>
      </c>
      <c r="DA51" s="71" t="s">
        <v>2271</v>
      </c>
    </row>
    <row r="52" spans="1:105" ht="12" customHeight="1" x14ac:dyDescent="0.25">
      <c r="A52" s="165" t="s">
        <v>2191</v>
      </c>
      <c r="B52" s="346">
        <v>14.71961150620584</v>
      </c>
      <c r="C52" s="346">
        <v>14.89751770323485</v>
      </c>
      <c r="D52" s="346">
        <v>14.457882247496251</v>
      </c>
      <c r="E52" s="346">
        <v>16.136247651540359</v>
      </c>
      <c r="F52" s="346">
        <v>14.702021677030411</v>
      </c>
      <c r="G52" s="346">
        <v>13.13346417542618</v>
      </c>
      <c r="H52" s="346">
        <v>13.014809729890381</v>
      </c>
      <c r="I52" s="346">
        <v>12.424371454009799</v>
      </c>
      <c r="J52" s="346">
        <v>10.556689546111</v>
      </c>
      <c r="K52" s="346">
        <v>9.4648849218343685</v>
      </c>
      <c r="L52" s="346">
        <v>9.658477363027087</v>
      </c>
      <c r="M52" s="346">
        <v>9.7399711705790288</v>
      </c>
      <c r="N52" s="346">
        <v>9.6007141959149607</v>
      </c>
      <c r="O52" s="346">
        <v>9.5311304138198381</v>
      </c>
      <c r="P52" s="346">
        <v>9.7876122607660943</v>
      </c>
      <c r="Q52" s="346">
        <v>10.320899828522849</v>
      </c>
      <c r="R52" s="346">
        <v>10.25802574367555</v>
      </c>
      <c r="S52" s="346">
        <v>10.493777694281791</v>
      </c>
      <c r="T52" s="346">
        <v>10.04895849583435</v>
      </c>
      <c r="U52" s="346">
        <v>9.435984058512096</v>
      </c>
      <c r="V52" s="346">
        <v>9.8537336256794266</v>
      </c>
      <c r="W52" s="346">
        <v>9.7913358838064166</v>
      </c>
      <c r="X52" s="346">
        <v>9.1869885788042858</v>
      </c>
      <c r="Y52" s="346">
        <v>8.5316025783261171</v>
      </c>
      <c r="DA52" s="167" t="s">
        <v>2272</v>
      </c>
    </row>
    <row r="53" spans="1:105" ht="12" customHeight="1" x14ac:dyDescent="0.25">
      <c r="A53" s="64" t="s">
        <v>28</v>
      </c>
      <c r="B53" s="229">
        <v>2.253078128328347</v>
      </c>
      <c r="C53" s="229">
        <v>1.89096056700203</v>
      </c>
      <c r="D53" s="229">
        <v>1.822122631383188</v>
      </c>
      <c r="E53" s="229">
        <v>2.0716321041795891</v>
      </c>
      <c r="F53" s="229">
        <v>1.148072057126019</v>
      </c>
      <c r="G53" s="229">
        <v>1.1015958206281971</v>
      </c>
      <c r="H53" s="229">
        <v>0.7841800245726851</v>
      </c>
      <c r="I53" s="229">
        <v>0.68911950504835062</v>
      </c>
      <c r="J53" s="229">
        <v>0.6707774538553174</v>
      </c>
      <c r="K53" s="229">
        <v>0.66673873001783923</v>
      </c>
      <c r="L53" s="229">
        <v>0.70359451553180086</v>
      </c>
      <c r="M53" s="229">
        <v>0.70279755006268707</v>
      </c>
      <c r="N53" s="229">
        <v>0.90258199287899632</v>
      </c>
      <c r="O53" s="229">
        <v>0.79149765907458958</v>
      </c>
      <c r="P53" s="229">
        <v>0.8237351336133516</v>
      </c>
      <c r="Q53" s="229">
        <v>0.92784319748195465</v>
      </c>
      <c r="R53" s="229">
        <v>0.8974610913830624</v>
      </c>
      <c r="S53" s="229">
        <v>0.89708048212003411</v>
      </c>
      <c r="T53" s="229">
        <v>0.91294141128301154</v>
      </c>
      <c r="U53" s="229">
        <v>0.7981256803605522</v>
      </c>
      <c r="V53" s="229">
        <v>0.82476571617880878</v>
      </c>
      <c r="W53" s="229">
        <v>0.82040396021292672</v>
      </c>
      <c r="X53" s="229">
        <v>0.86543104919667246</v>
      </c>
      <c r="Y53" s="229">
        <v>0.89337185702701427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9.6600932061145506E-2</v>
      </c>
      <c r="C55" s="229">
        <v>9.3522699165506082E-2</v>
      </c>
      <c r="D55" s="229">
        <v>9.3481174927517341E-2</v>
      </c>
      <c r="E55" s="229">
        <v>7.0009392857096078E-2</v>
      </c>
      <c r="F55" s="229">
        <v>2.3374637219288851E-2</v>
      </c>
      <c r="G55" s="229">
        <v>2.3627604027116941E-2</v>
      </c>
      <c r="H55" s="229">
        <v>2.427980079803756E-2</v>
      </c>
      <c r="I55" s="229">
        <v>2.4254184866733312E-2</v>
      </c>
      <c r="J55" s="229">
        <v>4.6527945806656028E-2</v>
      </c>
      <c r="K55" s="229">
        <v>4.7556464469069533E-2</v>
      </c>
      <c r="L55" s="229">
        <v>2.3875130846885979E-2</v>
      </c>
      <c r="M55" s="229">
        <v>2.3752776911985431E-2</v>
      </c>
      <c r="N55" s="229">
        <v>2.3796828829207469E-2</v>
      </c>
      <c r="O55" s="229">
        <v>2.366545776284119E-2</v>
      </c>
      <c r="P55" s="229">
        <v>4.7361453258565243E-2</v>
      </c>
      <c r="Q55" s="229">
        <v>4.6928823172956248E-2</v>
      </c>
      <c r="R55" s="229">
        <v>4.698761880087602E-2</v>
      </c>
      <c r="S55" s="229">
        <v>4.7281250957838292E-2</v>
      </c>
      <c r="T55" s="229">
        <v>7.1140046177881944E-2</v>
      </c>
      <c r="U55" s="229">
        <v>7.1300006495354035E-2</v>
      </c>
      <c r="V55" s="229">
        <v>9.5188931373705044E-2</v>
      </c>
      <c r="W55" s="229">
        <v>9.5773863893284114E-2</v>
      </c>
      <c r="X55" s="229">
        <v>7.1946686303474103E-2</v>
      </c>
      <c r="Y55" s="229">
        <v>0.19214619707017261</v>
      </c>
      <c r="DA55" s="73" t="s">
        <v>2275</v>
      </c>
    </row>
    <row r="56" spans="1:105" ht="12" customHeight="1" x14ac:dyDescent="0.25">
      <c r="A56" s="64" t="s">
        <v>159</v>
      </c>
      <c r="B56" s="229">
        <v>0.65008653779962777</v>
      </c>
      <c r="C56" s="229">
        <v>0.49566609053069749</v>
      </c>
      <c r="D56" s="229">
        <v>0.37188872300369569</v>
      </c>
      <c r="E56" s="229">
        <v>0.1029413235559558</v>
      </c>
      <c r="F56" s="229">
        <v>0.10349097618401561</v>
      </c>
      <c r="G56" s="229">
        <v>0.1047645497570724</v>
      </c>
      <c r="H56" s="229">
        <v>6.4028529837135348E-2</v>
      </c>
      <c r="I56" s="229">
        <v>4.2660796938193177E-2</v>
      </c>
      <c r="J56" s="229">
        <v>4.292105797870889E-2</v>
      </c>
      <c r="K56" s="229">
        <v>4.4109393717447917E-2</v>
      </c>
      <c r="L56" s="229">
        <v>2.2179952163191258E-2</v>
      </c>
      <c r="M56" s="229">
        <v>2.2054752221871421E-2</v>
      </c>
      <c r="N56" s="229">
        <v>4.4168977223296949E-2</v>
      </c>
      <c r="O56" s="229">
        <v>2.1957885884047259E-2</v>
      </c>
      <c r="P56" s="229">
        <v>0</v>
      </c>
      <c r="Q56" s="229">
        <v>2.173984065040065E-2</v>
      </c>
      <c r="R56" s="229">
        <v>4.3566448576010088E-2</v>
      </c>
      <c r="S56" s="229">
        <v>2.193790220213989E-2</v>
      </c>
      <c r="T56" s="229">
        <v>2.2017599420331421E-2</v>
      </c>
      <c r="U56" s="229">
        <v>2.2111308336548181E-2</v>
      </c>
      <c r="V56" s="229">
        <v>2.2183231749948719E-2</v>
      </c>
      <c r="W56" s="229">
        <v>2.2436825685281329E-2</v>
      </c>
      <c r="X56" s="229">
        <v>2.2481767157434031E-2</v>
      </c>
      <c r="Y56" s="229">
        <v>4.5040104650086482E-2</v>
      </c>
      <c r="DA56" s="73" t="s">
        <v>2276</v>
      </c>
    </row>
    <row r="57" spans="1:105" ht="12" customHeight="1" x14ac:dyDescent="0.25">
      <c r="A57" s="64" t="s">
        <v>32</v>
      </c>
      <c r="B57" s="229">
        <v>0.24429111881154519</v>
      </c>
      <c r="C57" s="229">
        <v>1.302758106834907</v>
      </c>
      <c r="D57" s="229">
        <v>1.104391109439421</v>
      </c>
      <c r="E57" s="229">
        <v>1.3396052898256341</v>
      </c>
      <c r="F57" s="229">
        <v>1.225145143036509</v>
      </c>
      <c r="G57" s="229">
        <v>0.8936552894001879</v>
      </c>
      <c r="H57" s="229">
        <v>0.72121243103772681</v>
      </c>
      <c r="I57" s="229">
        <v>0.39739177545204057</v>
      </c>
      <c r="J57" s="229">
        <v>0.40823848498704229</v>
      </c>
      <c r="K57" s="229">
        <v>0.30343547443546359</v>
      </c>
      <c r="L57" s="229">
        <v>0.30390410883785218</v>
      </c>
      <c r="M57" s="229">
        <v>7.5368444200603277E-2</v>
      </c>
      <c r="N57" s="229">
        <v>3.779148915878764E-2</v>
      </c>
      <c r="O57" s="229">
        <v>0</v>
      </c>
      <c r="P57" s="229">
        <v>1.8800043367330758E-2</v>
      </c>
      <c r="Q57" s="229">
        <v>3.7256623271787713E-2</v>
      </c>
      <c r="R57" s="229">
        <v>5.5956651294436659E-2</v>
      </c>
      <c r="S57" s="229">
        <v>3.7536414417699657E-2</v>
      </c>
      <c r="T57" s="229">
        <v>1.88256840424798E-2</v>
      </c>
      <c r="U57" s="229">
        <v>1.8868014102099592E-2</v>
      </c>
      <c r="V57" s="229">
        <v>1.889387088089825E-2</v>
      </c>
      <c r="W57" s="229">
        <v>5.702645422646957E-2</v>
      </c>
      <c r="X57" s="229">
        <v>7.6158311299170112E-2</v>
      </c>
      <c r="Y57" s="229">
        <v>0.1144086914882211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2.4897232979843011E-2</v>
      </c>
      <c r="M58" s="229">
        <v>2.512907594132785E-2</v>
      </c>
      <c r="N58" s="229">
        <v>2.5230366555567849E-2</v>
      </c>
      <c r="O58" s="229">
        <v>2.5122323233687249E-2</v>
      </c>
      <c r="P58" s="229">
        <v>2.4953505543321691E-2</v>
      </c>
      <c r="Q58" s="229">
        <v>4.9317274621527678E-2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7.5856798153967064</v>
      </c>
      <c r="C59" s="229">
        <v>7.2748530908238962</v>
      </c>
      <c r="D59" s="229">
        <v>7.2481311552498582</v>
      </c>
      <c r="E59" s="229">
        <v>8.3458998101777162</v>
      </c>
      <c r="F59" s="229">
        <v>8.3117814710694287</v>
      </c>
      <c r="G59" s="229">
        <v>7.9116410991097874</v>
      </c>
      <c r="H59" s="229">
        <v>8.0262876434876702</v>
      </c>
      <c r="I59" s="229">
        <v>7.9159054503083706</v>
      </c>
      <c r="J59" s="229">
        <v>6.025741104218719</v>
      </c>
      <c r="K59" s="229">
        <v>6.1704964161926412</v>
      </c>
      <c r="L59" s="229">
        <v>6.6543107689492027</v>
      </c>
      <c r="M59" s="229">
        <v>6.6674870159959667</v>
      </c>
      <c r="N59" s="229">
        <v>6.4499304691025996</v>
      </c>
      <c r="O59" s="229">
        <v>6.5617224801137217</v>
      </c>
      <c r="P59" s="229">
        <v>6.7861697602685842</v>
      </c>
      <c r="Q59" s="229">
        <v>6.6313563750249962</v>
      </c>
      <c r="R59" s="229">
        <v>6.5852160377407527</v>
      </c>
      <c r="S59" s="229">
        <v>6.9756236582535136</v>
      </c>
      <c r="T59" s="229">
        <v>6.4745422226312979</v>
      </c>
      <c r="U59" s="229">
        <v>5.8819852151634811</v>
      </c>
      <c r="V59" s="229">
        <v>6.3494543196222093</v>
      </c>
      <c r="W59" s="229">
        <v>6.3141840736121404</v>
      </c>
      <c r="X59" s="229">
        <v>5.776715871247605</v>
      </c>
      <c r="Y59" s="229">
        <v>4.9627777258358474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6.0811644687326508E-4</v>
      </c>
      <c r="C61" s="229">
        <v>6.0811644687295467E-4</v>
      </c>
      <c r="D61" s="229">
        <v>3.0383947651318739E-3</v>
      </c>
      <c r="E61" s="229">
        <v>1.3975740931919689E-2</v>
      </c>
      <c r="F61" s="229">
        <v>2.005253046217978E-2</v>
      </c>
      <c r="G61" s="229">
        <v>3.5850433265462188E-2</v>
      </c>
      <c r="H61" s="229">
        <v>4.8001824856762798E-2</v>
      </c>
      <c r="I61" s="229">
        <v>2.3696854204950289E-2</v>
      </c>
      <c r="J61" s="229">
        <v>5.1040219621890752E-2</v>
      </c>
      <c r="K61" s="229">
        <v>5.8333242045916639E-2</v>
      </c>
      <c r="L61" s="229">
        <v>4.5571546538492443E-2</v>
      </c>
      <c r="M61" s="229">
        <v>4.2533151773370997E-2</v>
      </c>
      <c r="N61" s="229">
        <v>4.6179662985377762E-2</v>
      </c>
      <c r="O61" s="229">
        <v>5.529484728071464E-2</v>
      </c>
      <c r="P61" s="229">
        <v>7.2308982977832253E-2</v>
      </c>
      <c r="Q61" s="229">
        <v>0.27525581604098659</v>
      </c>
      <c r="R61" s="229">
        <v>0.20477118240350201</v>
      </c>
      <c r="S61" s="229">
        <v>6.0592897763929107E-2</v>
      </c>
      <c r="T61" s="229">
        <v>7.8352960469493915E-2</v>
      </c>
      <c r="U61" s="229">
        <v>6.6000321708730728E-2</v>
      </c>
      <c r="V61" s="229">
        <v>4.7643079902482913E-2</v>
      </c>
      <c r="W61" s="229">
        <v>5.7263569590746487E-2</v>
      </c>
      <c r="X61" s="229">
        <v>2.582526176899453E-2</v>
      </c>
      <c r="Y61" s="229">
        <v>2.6811810393229541E-2</v>
      </c>
      <c r="DA61" s="73" t="s">
        <v>2281</v>
      </c>
    </row>
    <row r="62" spans="1:105" ht="12" customHeight="1" x14ac:dyDescent="0.25">
      <c r="A62" s="64" t="s">
        <v>39</v>
      </c>
      <c r="B62" s="229">
        <v>3.8892668573615889</v>
      </c>
      <c r="C62" s="229">
        <v>3.8391490324309361</v>
      </c>
      <c r="D62" s="229">
        <v>3.814829058727438</v>
      </c>
      <c r="E62" s="229">
        <v>4.1921839900124471</v>
      </c>
      <c r="F62" s="229">
        <v>3.870104861932965</v>
      </c>
      <c r="G62" s="229">
        <v>3.0623293792383568</v>
      </c>
      <c r="H62" s="229">
        <v>3.3468194753003599</v>
      </c>
      <c r="I62" s="229">
        <v>3.3313428871911581</v>
      </c>
      <c r="J62" s="229">
        <v>3.3114432796426669</v>
      </c>
      <c r="K62" s="229">
        <v>2.174215200955989</v>
      </c>
      <c r="L62" s="229">
        <v>1.8801441071798179</v>
      </c>
      <c r="M62" s="229">
        <v>2.1808484034712148</v>
      </c>
      <c r="N62" s="229">
        <v>2.0710344091811268</v>
      </c>
      <c r="O62" s="229">
        <v>2.0518697604702361</v>
      </c>
      <c r="P62" s="229">
        <v>2.014283381737108</v>
      </c>
      <c r="Q62" s="229">
        <v>2.3312018782582382</v>
      </c>
      <c r="R62" s="229">
        <v>2.4240667134769138</v>
      </c>
      <c r="S62" s="229">
        <v>2.4537250885666411</v>
      </c>
      <c r="T62" s="229">
        <v>2.47113857180985</v>
      </c>
      <c r="U62" s="229">
        <v>2.57759351234533</v>
      </c>
      <c r="V62" s="229">
        <v>2.495604475971374</v>
      </c>
      <c r="W62" s="229">
        <v>2.4242471365855689</v>
      </c>
      <c r="X62" s="229">
        <v>2.3484296318309368</v>
      </c>
      <c r="Y62" s="229">
        <v>2.2970461918615461</v>
      </c>
      <c r="DA62" s="73" t="s">
        <v>2282</v>
      </c>
    </row>
    <row r="63" spans="1:105" ht="12" customHeight="1" x14ac:dyDescent="0.25">
      <c r="A63" s="166" t="s">
        <v>2203</v>
      </c>
      <c r="B63" s="347">
        <v>1.066650766139948</v>
      </c>
      <c r="C63" s="347">
        <v>1.1857452656384799</v>
      </c>
      <c r="D63" s="347">
        <v>1.174966148463924</v>
      </c>
      <c r="E63" s="347">
        <v>1.202973516963652</v>
      </c>
      <c r="F63" s="347">
        <v>1.2179694481992851</v>
      </c>
      <c r="G63" s="347">
        <v>1.2030152280479149</v>
      </c>
      <c r="H63" s="347">
        <v>1.2080395377289981</v>
      </c>
      <c r="I63" s="347">
        <v>1.179735966098209</v>
      </c>
      <c r="J63" s="347">
        <v>1.2412125123583371</v>
      </c>
      <c r="K63" s="347">
        <v>1.175764327821418</v>
      </c>
      <c r="L63" s="347">
        <v>1.159408532470688</v>
      </c>
      <c r="M63" s="347">
        <v>1.1773652088752671</v>
      </c>
      <c r="N63" s="347">
        <v>1.172962052980836</v>
      </c>
      <c r="O63" s="347">
        <v>1.077508548145373</v>
      </c>
      <c r="P63" s="347">
        <v>1.091889708900182</v>
      </c>
      <c r="Q63" s="347">
        <v>1.1612210052586509</v>
      </c>
      <c r="R63" s="347">
        <v>1.1626975589984301</v>
      </c>
      <c r="S63" s="347">
        <v>1.2243307925771421</v>
      </c>
      <c r="T63" s="347">
        <v>1.2681704495523609</v>
      </c>
      <c r="U63" s="347">
        <v>1.292782550341399</v>
      </c>
      <c r="V63" s="347">
        <v>1.305487906354549</v>
      </c>
      <c r="W63" s="347">
        <v>1.372833808394003</v>
      </c>
      <c r="X63" s="347">
        <v>1.32148693625956</v>
      </c>
      <c r="Y63" s="347">
        <v>1.278226062103673</v>
      </c>
      <c r="DA63" s="168" t="s">
        <v>2283</v>
      </c>
    </row>
    <row r="64" spans="1:105" ht="12" customHeight="1" x14ac:dyDescent="0.25">
      <c r="A64" s="60" t="s">
        <v>2205</v>
      </c>
      <c r="B64" s="262">
        <v>1.2392350594285131</v>
      </c>
      <c r="C64" s="262">
        <v>1.37759907120133</v>
      </c>
      <c r="D64" s="262">
        <v>1.365075890853616</v>
      </c>
      <c r="E64" s="262">
        <v>1.3976148568103921</v>
      </c>
      <c r="F64" s="262">
        <v>1.4150371325222699</v>
      </c>
      <c r="G64" s="262">
        <v>1.3976633167558841</v>
      </c>
      <c r="H64" s="262">
        <v>1.4035005606822679</v>
      </c>
      <c r="I64" s="262">
        <v>1.3706174658724739</v>
      </c>
      <c r="J64" s="262">
        <v>1.4420409288057341</v>
      </c>
      <c r="K64" s="262">
        <v>1.366003215780311</v>
      </c>
      <c r="L64" s="262">
        <v>1.3470010496853919</v>
      </c>
      <c r="M64" s="262">
        <v>1.3678631196878319</v>
      </c>
      <c r="N64" s="262">
        <v>1.3627475323468561</v>
      </c>
      <c r="O64" s="262">
        <v>1.251849632591431</v>
      </c>
      <c r="P64" s="262">
        <v>1.268557667843804</v>
      </c>
      <c r="Q64" s="262">
        <v>1.349106780909149</v>
      </c>
      <c r="R64" s="262">
        <v>1.35082224131995</v>
      </c>
      <c r="S64" s="262">
        <v>1.422427743609221</v>
      </c>
      <c r="T64" s="262">
        <v>1.473360665275433</v>
      </c>
      <c r="U64" s="262">
        <v>1.501955008571449</v>
      </c>
      <c r="V64" s="262">
        <v>1.516716093561802</v>
      </c>
      <c r="W64" s="262">
        <v>1.5949585751363009</v>
      </c>
      <c r="X64" s="262">
        <v>1.5353037694952141</v>
      </c>
      <c r="Y64" s="262">
        <v>1.48504327781666</v>
      </c>
      <c r="DA64" s="72" t="s">
        <v>2284</v>
      </c>
    </row>
    <row r="65" spans="1:105" ht="12" customHeight="1" x14ac:dyDescent="0.25">
      <c r="A65" s="101" t="s">
        <v>2207</v>
      </c>
      <c r="B65" s="278">
        <v>0.41936378107308642</v>
      </c>
      <c r="C65" s="278">
        <v>0.46618690369217081</v>
      </c>
      <c r="D65" s="278">
        <v>0.46194899239219561</v>
      </c>
      <c r="E65" s="278">
        <v>0.47296035274067899</v>
      </c>
      <c r="F65" s="278">
        <v>0.47885614414993838</v>
      </c>
      <c r="G65" s="278">
        <v>0.47297675184577032</v>
      </c>
      <c r="H65" s="278">
        <v>0.474952106452945</v>
      </c>
      <c r="I65" s="278">
        <v>0.46382429105755152</v>
      </c>
      <c r="J65" s="278">
        <v>0.48799437343630381</v>
      </c>
      <c r="K65" s="278">
        <v>0.46226280411385662</v>
      </c>
      <c r="L65" s="278">
        <v>0.45583236933756921</v>
      </c>
      <c r="M65" s="278">
        <v>0.46289220555723598</v>
      </c>
      <c r="N65" s="278">
        <v>0.46116106340353458</v>
      </c>
      <c r="O65" s="278">
        <v>0.42363262019119852</v>
      </c>
      <c r="P65" s="278">
        <v>0.42928670880370817</v>
      </c>
      <c r="Q65" s="278">
        <v>0.45654496006133821</v>
      </c>
      <c r="R65" s="278">
        <v>0.45712548105183259</v>
      </c>
      <c r="S65" s="278">
        <v>0.48135716652360622</v>
      </c>
      <c r="T65" s="278">
        <v>0.49859313999654198</v>
      </c>
      <c r="U65" s="278">
        <v>0.50826961891043665</v>
      </c>
      <c r="V65" s="278">
        <v>0.51326484912701087</v>
      </c>
      <c r="W65" s="278">
        <v>0.53974252393452882</v>
      </c>
      <c r="X65" s="278">
        <v>0.51955501821276273</v>
      </c>
      <c r="Y65" s="278">
        <v>0.50254659864897877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28.96418375058456</v>
      </c>
      <c r="C66" s="261">
        <f t="shared" si="3"/>
        <v>31.254984252913797</v>
      </c>
      <c r="D66" s="261">
        <f t="shared" si="3"/>
        <v>30.749573670289841</v>
      </c>
      <c r="E66" s="261">
        <f t="shared" si="3"/>
        <v>32.382709506763895</v>
      </c>
      <c r="F66" s="261">
        <f t="shared" si="3"/>
        <v>31.643725229619648</v>
      </c>
      <c r="G66" s="261">
        <f t="shared" si="3"/>
        <v>30.369369150191396</v>
      </c>
      <c r="H66" s="261">
        <f t="shared" si="3"/>
        <v>30.317877326844417</v>
      </c>
      <c r="I66" s="261">
        <f t="shared" si="3"/>
        <v>29.384390913843497</v>
      </c>
      <c r="J66" s="261">
        <f t="shared" si="3"/>
        <v>29.223331352248508</v>
      </c>
      <c r="K66" s="261">
        <f t="shared" si="3"/>
        <v>27.410779190607251</v>
      </c>
      <c r="L66" s="261">
        <f t="shared" si="3"/>
        <v>27.275999488794032</v>
      </c>
      <c r="M66" s="261">
        <f t="shared" si="3"/>
        <v>27.613621413757933</v>
      </c>
      <c r="N66" s="261">
        <f t="shared" si="3"/>
        <v>27.463813028825516</v>
      </c>
      <c r="O66" s="261">
        <f t="shared" si="3"/>
        <v>25.691420683550582</v>
      </c>
      <c r="P66" s="261">
        <f t="shared" si="3"/>
        <v>26.129902859318292</v>
      </c>
      <c r="Q66" s="261">
        <f t="shared" si="3"/>
        <v>27.715500773723221</v>
      </c>
      <c r="R66" s="261">
        <f t="shared" si="3"/>
        <v>27.691959862937271</v>
      </c>
      <c r="S66" s="261">
        <f t="shared" si="3"/>
        <v>28.956723789577165</v>
      </c>
      <c r="T66" s="261">
        <f t="shared" si="3"/>
        <v>29.442642477029498</v>
      </c>
      <c r="U66" s="261">
        <f t="shared" si="3"/>
        <v>29.452892002132462</v>
      </c>
      <c r="V66" s="261">
        <f t="shared" si="3"/>
        <v>29.973354828311333</v>
      </c>
      <c r="W66" s="261">
        <f t="shared" si="3"/>
        <v>31.150821722632472</v>
      </c>
      <c r="X66" s="261">
        <f t="shared" si="3"/>
        <v>29.831910191787305</v>
      </c>
      <c r="Y66" s="261">
        <f t="shared" si="3"/>
        <v>28.620459929686472</v>
      </c>
      <c r="DA66" s="70"/>
    </row>
    <row r="67" spans="1:105" ht="12" customHeight="1" x14ac:dyDescent="0.25">
      <c r="A67" s="165" t="s">
        <v>2210</v>
      </c>
      <c r="B67" s="346">
        <v>7.0496385513061162</v>
      </c>
      <c r="C67" s="346">
        <v>7.1696843953137712</v>
      </c>
      <c r="D67" s="346">
        <v>6.9405256565860034</v>
      </c>
      <c r="E67" s="346">
        <v>7.7549011324563804</v>
      </c>
      <c r="F67" s="346">
        <v>7.0169621378844766</v>
      </c>
      <c r="G67" s="346">
        <v>6.3064335022969429</v>
      </c>
      <c r="H67" s="346">
        <v>6.1871269634299093</v>
      </c>
      <c r="I67" s="346">
        <v>5.8727884044460357</v>
      </c>
      <c r="J67" s="346">
        <v>4.9602916168613884</v>
      </c>
      <c r="K67" s="346">
        <v>4.5279164202764806</v>
      </c>
      <c r="L67" s="346">
        <v>4.6501879961613319</v>
      </c>
      <c r="M67" s="346">
        <v>4.6502127898995971</v>
      </c>
      <c r="N67" s="346">
        <v>4.605653686167825</v>
      </c>
      <c r="O67" s="346">
        <v>4.5593557762415733</v>
      </c>
      <c r="P67" s="346">
        <v>4.691444488693433</v>
      </c>
      <c r="Q67" s="346">
        <v>4.9323854110318139</v>
      </c>
      <c r="R67" s="346">
        <v>4.8941899151184387</v>
      </c>
      <c r="S67" s="346">
        <v>5.0084900521780584</v>
      </c>
      <c r="T67" s="346">
        <v>4.79146072215062</v>
      </c>
      <c r="U67" s="346">
        <v>4.4754903221375706</v>
      </c>
      <c r="V67" s="346">
        <v>4.6892560028487491</v>
      </c>
      <c r="W67" s="346">
        <v>4.6699019984601451</v>
      </c>
      <c r="X67" s="346">
        <v>4.3862882200698561</v>
      </c>
      <c r="Y67" s="346">
        <v>4.0746401369660594</v>
      </c>
      <c r="DA67" s="167" t="s">
        <v>2286</v>
      </c>
    </row>
    <row r="68" spans="1:105" ht="12" customHeight="1" x14ac:dyDescent="0.25">
      <c r="A68" s="165" t="s">
        <v>2212</v>
      </c>
      <c r="B68" s="346">
        <v>2.772669203385032</v>
      </c>
      <c r="C68" s="346">
        <v>2.8061806199999162</v>
      </c>
      <c r="D68" s="346">
        <v>2.7233684011904291</v>
      </c>
      <c r="E68" s="346">
        <v>3.039514793087934</v>
      </c>
      <c r="F68" s="346">
        <v>2.7693558837619601</v>
      </c>
      <c r="G68" s="346">
        <v>2.4738935288891422</v>
      </c>
      <c r="H68" s="346">
        <v>2.451543107015361</v>
      </c>
      <c r="I68" s="346">
        <v>2.3403248168217901</v>
      </c>
      <c r="J68" s="346">
        <v>1.988517698436421</v>
      </c>
      <c r="K68" s="346">
        <v>1.7828592096530109</v>
      </c>
      <c r="L68" s="346">
        <v>1.8193253758610579</v>
      </c>
      <c r="M68" s="346">
        <v>1.834676009970565</v>
      </c>
      <c r="N68" s="346">
        <v>1.808444779285922</v>
      </c>
      <c r="O68" s="346">
        <v>1.7953375848746509</v>
      </c>
      <c r="P68" s="346">
        <v>1.8436499549365499</v>
      </c>
      <c r="Q68" s="346">
        <v>1.944103014791007</v>
      </c>
      <c r="R68" s="346">
        <v>1.9322596968696331</v>
      </c>
      <c r="S68" s="346">
        <v>1.9766672665129139</v>
      </c>
      <c r="T68" s="346">
        <v>1.892878608633616</v>
      </c>
      <c r="U68" s="346">
        <v>1.77741527971973</v>
      </c>
      <c r="V68" s="346">
        <v>1.856104948881443</v>
      </c>
      <c r="W68" s="346">
        <v>1.844351357614505</v>
      </c>
      <c r="X68" s="346">
        <v>1.7305130840960981</v>
      </c>
      <c r="Y68" s="346">
        <v>1.607060873479712</v>
      </c>
      <c r="DA68" s="167" t="s">
        <v>2287</v>
      </c>
    </row>
    <row r="69" spans="1:105" ht="12" customHeight="1" x14ac:dyDescent="0.25">
      <c r="A69" s="64" t="s">
        <v>28</v>
      </c>
      <c r="B69" s="229">
        <v>0.4244025283277772</v>
      </c>
      <c r="C69" s="229">
        <v>0.35619201816104717</v>
      </c>
      <c r="D69" s="229">
        <v>0.34322531560680541</v>
      </c>
      <c r="E69" s="229">
        <v>0.39022432987316352</v>
      </c>
      <c r="F69" s="229">
        <v>0.21625734040046909</v>
      </c>
      <c r="G69" s="229">
        <v>0.207502813857943</v>
      </c>
      <c r="H69" s="229">
        <v>0.14771258080593511</v>
      </c>
      <c r="I69" s="229">
        <v>0.1298064441642322</v>
      </c>
      <c r="J69" s="229">
        <v>0.12635143175114011</v>
      </c>
      <c r="K69" s="229">
        <v>0.12559067490640741</v>
      </c>
      <c r="L69" s="229">
        <v>0.1325330389367381</v>
      </c>
      <c r="M69" s="229">
        <v>0.13238291801734831</v>
      </c>
      <c r="N69" s="229">
        <v>0.17001544464202711</v>
      </c>
      <c r="O69" s="229">
        <v>0.14909097179244349</v>
      </c>
      <c r="P69" s="229">
        <v>0.15516340466955111</v>
      </c>
      <c r="Q69" s="229">
        <v>0.17477378789133771</v>
      </c>
      <c r="R69" s="229">
        <v>0.16905084269819459</v>
      </c>
      <c r="S69" s="229">
        <v>0.16897914898659919</v>
      </c>
      <c r="T69" s="229">
        <v>0.17196680323336511</v>
      </c>
      <c r="U69" s="229">
        <v>0.15033946333661369</v>
      </c>
      <c r="V69" s="229">
        <v>0.15535753102537109</v>
      </c>
      <c r="W69" s="229">
        <v>0.15453592602348759</v>
      </c>
      <c r="X69" s="229">
        <v>0.1630174829511738</v>
      </c>
      <c r="Y69" s="229">
        <v>0.16828057140675071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1.819629745196092E-2</v>
      </c>
      <c r="C71" s="229">
        <v>1.7616464108737979E-2</v>
      </c>
      <c r="D71" s="229">
        <v>1.760864236861822E-2</v>
      </c>
      <c r="E71" s="229">
        <v>1.31873648595084E-2</v>
      </c>
      <c r="F71" s="229">
        <v>4.4029787559879286E-3</v>
      </c>
      <c r="G71" s="229">
        <v>4.4506290134181496E-3</v>
      </c>
      <c r="H71" s="229">
        <v>4.5734804827328376E-3</v>
      </c>
      <c r="I71" s="229">
        <v>4.568655321157522E-3</v>
      </c>
      <c r="J71" s="229">
        <v>8.7642668001457341E-3</v>
      </c>
      <c r="K71" s="229">
        <v>8.958004387525564E-3</v>
      </c>
      <c r="L71" s="229">
        <v>4.4972545639563608E-3</v>
      </c>
      <c r="M71" s="229">
        <v>4.4742072853601383E-3</v>
      </c>
      <c r="N71" s="229">
        <v>4.4825051534241236E-3</v>
      </c>
      <c r="O71" s="229">
        <v>4.4577593569894774E-3</v>
      </c>
      <c r="P71" s="229">
        <v>8.9212709739125672E-3</v>
      </c>
      <c r="Q71" s="229">
        <v>8.8397783262078242E-3</v>
      </c>
      <c r="R71" s="229">
        <v>8.8508534029350938E-3</v>
      </c>
      <c r="S71" s="229">
        <v>8.9061636153268797E-3</v>
      </c>
      <c r="T71" s="229">
        <v>1.34003411082991E-2</v>
      </c>
      <c r="U71" s="229">
        <v>1.3430472137629009E-2</v>
      </c>
      <c r="V71" s="229">
        <v>1.7930325023301771E-2</v>
      </c>
      <c r="W71" s="229">
        <v>1.804050621812554E-2</v>
      </c>
      <c r="X71" s="229">
        <v>1.35522844006544E-2</v>
      </c>
      <c r="Y71" s="229">
        <v>3.6193743492442497E-2</v>
      </c>
      <c r="DA71" s="73" t="s">
        <v>2290</v>
      </c>
    </row>
    <row r="72" spans="1:105" ht="12" customHeight="1" x14ac:dyDescent="0.25">
      <c r="A72" s="64" t="s">
        <v>159</v>
      </c>
      <c r="B72" s="229">
        <v>0.1224539738791543</v>
      </c>
      <c r="C72" s="229">
        <v>9.3366465806336368E-2</v>
      </c>
      <c r="D72" s="229">
        <v>7.0051061396818007E-2</v>
      </c>
      <c r="E72" s="229">
        <v>1.939060942328252E-2</v>
      </c>
      <c r="F72" s="229">
        <v>1.949414509837414E-2</v>
      </c>
      <c r="G72" s="229">
        <v>1.9734042613520561E-2</v>
      </c>
      <c r="H72" s="229">
        <v>1.2060775703393921E-2</v>
      </c>
      <c r="I72" s="229">
        <v>8.0358287861416501E-3</v>
      </c>
      <c r="J72" s="229">
        <v>8.0848530264603993E-3</v>
      </c>
      <c r="K72" s="229">
        <v>8.3086946614583344E-3</v>
      </c>
      <c r="L72" s="229">
        <v>4.1779411276925381E-3</v>
      </c>
      <c r="M72" s="229">
        <v>4.1543577592444798E-3</v>
      </c>
      <c r="N72" s="229">
        <v>8.3199181473246325E-3</v>
      </c>
      <c r="O72" s="229">
        <v>4.1361114684631949E-3</v>
      </c>
      <c r="P72" s="229">
        <v>0</v>
      </c>
      <c r="Q72" s="229">
        <v>4.0950392360865479E-3</v>
      </c>
      <c r="R72" s="229">
        <v>8.2064224464506522E-3</v>
      </c>
      <c r="S72" s="229">
        <v>4.1323472292119469E-3</v>
      </c>
      <c r="T72" s="229">
        <v>4.1473594475970564E-3</v>
      </c>
      <c r="U72" s="229">
        <v>4.1650109886018716E-3</v>
      </c>
      <c r="V72" s="229">
        <v>4.1785588891870146E-3</v>
      </c>
      <c r="W72" s="229">
        <v>4.2263272758978673E-3</v>
      </c>
      <c r="X72" s="229">
        <v>4.2347927055554407E-3</v>
      </c>
      <c r="Y72" s="229">
        <v>8.4840086321492578E-3</v>
      </c>
      <c r="DA72" s="73" t="s">
        <v>2291</v>
      </c>
    </row>
    <row r="73" spans="1:105" ht="12" customHeight="1" x14ac:dyDescent="0.25">
      <c r="A73" s="64" t="s">
        <v>32</v>
      </c>
      <c r="B73" s="229">
        <v>4.6016055621011291E-2</v>
      </c>
      <c r="C73" s="229">
        <v>0.24539487884978861</v>
      </c>
      <c r="D73" s="229">
        <v>0.20802935025451691</v>
      </c>
      <c r="E73" s="229">
        <v>0.25233562246023022</v>
      </c>
      <c r="F73" s="229">
        <v>0.2307752624002288</v>
      </c>
      <c r="G73" s="229">
        <v>0.16833396033022929</v>
      </c>
      <c r="H73" s="229">
        <v>0.13585164905973801</v>
      </c>
      <c r="I73" s="229">
        <v>7.4854960472960558E-2</v>
      </c>
      <c r="J73" s="229">
        <v>7.6898107975398519E-2</v>
      </c>
      <c r="K73" s="229">
        <v>5.7156820669284E-2</v>
      </c>
      <c r="L73" s="229">
        <v>5.7245095293556661E-2</v>
      </c>
      <c r="M73" s="229">
        <v>1.419682605440727E-2</v>
      </c>
      <c r="N73" s="229">
        <v>7.118618456502938E-3</v>
      </c>
      <c r="O73" s="229">
        <v>0</v>
      </c>
      <c r="P73" s="229">
        <v>3.5412824071426371E-3</v>
      </c>
      <c r="Q73" s="229">
        <v>7.0178680955167994E-3</v>
      </c>
      <c r="R73" s="229">
        <v>1.05403110471515E-2</v>
      </c>
      <c r="S73" s="229">
        <v>7.0705711368520144E-3</v>
      </c>
      <c r="T73" s="229">
        <v>3.5461122296083841E-3</v>
      </c>
      <c r="U73" s="229">
        <v>3.554085758844242E-3</v>
      </c>
      <c r="V73" s="229">
        <v>3.5589562878146279E-3</v>
      </c>
      <c r="W73" s="229">
        <v>1.0741825172852991E-2</v>
      </c>
      <c r="X73" s="229">
        <v>1.434560988460822E-2</v>
      </c>
      <c r="Y73" s="229">
        <v>2.1550667648750799E-2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4.6897834975881576E-3</v>
      </c>
      <c r="M74" s="229">
        <v>4.7334547479509518E-3</v>
      </c>
      <c r="N74" s="229">
        <v>4.7525344204393753E-3</v>
      </c>
      <c r="O74" s="229">
        <v>4.7321827697804231E-3</v>
      </c>
      <c r="P74" s="229">
        <v>4.7003833156395438E-3</v>
      </c>
      <c r="Q74" s="229">
        <v>9.2896805381270948E-3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1.4288815164736179</v>
      </c>
      <c r="C75" s="229">
        <v>1.370332438160734</v>
      </c>
      <c r="D75" s="229">
        <v>1.365298943371164</v>
      </c>
      <c r="E75" s="229">
        <v>1.572080850670595</v>
      </c>
      <c r="F75" s="229">
        <v>1.5656541275144631</v>
      </c>
      <c r="G75" s="229">
        <v>1.4902814258710959</v>
      </c>
      <c r="H75" s="229">
        <v>1.511876896834242</v>
      </c>
      <c r="I75" s="229">
        <v>1.49108468316058</v>
      </c>
      <c r="J75" s="229">
        <v>1.135042645670008</v>
      </c>
      <c r="K75" s="229">
        <v>1.162309574241273</v>
      </c>
      <c r="L75" s="229">
        <v>1.2534435797466641</v>
      </c>
      <c r="M75" s="229">
        <v>1.255925532098964</v>
      </c>
      <c r="N75" s="229">
        <v>1.214945351520712</v>
      </c>
      <c r="O75" s="229">
        <v>1.236003126448014</v>
      </c>
      <c r="P75" s="229">
        <v>1.2782812844827249</v>
      </c>
      <c r="Q75" s="229">
        <v>1.2491197603925199</v>
      </c>
      <c r="R75" s="229">
        <v>1.2404285057240201</v>
      </c>
      <c r="S75" s="229">
        <v>1.3139678913053709</v>
      </c>
      <c r="T75" s="229">
        <v>1.219581360495646</v>
      </c>
      <c r="U75" s="229">
        <v>1.107963974047415</v>
      </c>
      <c r="V75" s="229">
        <v>1.196019096216925</v>
      </c>
      <c r="W75" s="229">
        <v>1.189375393367383</v>
      </c>
      <c r="X75" s="229">
        <v>1.088134845553566</v>
      </c>
      <c r="Y75" s="229">
        <v>0.93481685694414884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1.145482503805596E-4</v>
      </c>
      <c r="C77" s="229">
        <v>1.1454825038050121E-4</v>
      </c>
      <c r="D77" s="229">
        <v>5.7232920783647481E-4</v>
      </c>
      <c r="E77" s="229">
        <v>2.632549538422544E-3</v>
      </c>
      <c r="F77" s="229">
        <v>3.7772079540948052E-3</v>
      </c>
      <c r="G77" s="229">
        <v>6.752990199588446E-3</v>
      </c>
      <c r="H77" s="229">
        <v>9.0418949868694472E-3</v>
      </c>
      <c r="I77" s="229">
        <v>4.4636733682454832E-3</v>
      </c>
      <c r="J77" s="229">
        <v>9.6142241947051819E-3</v>
      </c>
      <c r="K77" s="229">
        <v>1.09879791111422E-2</v>
      </c>
      <c r="L77" s="229">
        <v>8.5841140294113192E-3</v>
      </c>
      <c r="M77" s="229">
        <v>8.011784821576811E-3</v>
      </c>
      <c r="N77" s="229">
        <v>8.6986622797941508E-3</v>
      </c>
      <c r="O77" s="229">
        <v>1.0415649903292509E-2</v>
      </c>
      <c r="P77" s="229">
        <v>1.3620528649563981E-2</v>
      </c>
      <c r="Q77" s="229">
        <v>5.1848740971709363E-2</v>
      </c>
      <c r="R77" s="229">
        <v>3.8571857073235821E-2</v>
      </c>
      <c r="S77" s="229">
        <v>1.1413620631432629E-2</v>
      </c>
      <c r="T77" s="229">
        <v>1.4759006404226E-2</v>
      </c>
      <c r="U77" s="229">
        <v>1.2432193562863399E-2</v>
      </c>
      <c r="V77" s="229">
        <v>8.9743197600244788E-3</v>
      </c>
      <c r="W77" s="229">
        <v>1.078648956279989E-2</v>
      </c>
      <c r="X77" s="229">
        <v>4.8645922445751466E-3</v>
      </c>
      <c r="Y77" s="229">
        <v>5.0504241183922686E-3</v>
      </c>
      <c r="DA77" s="73" t="s">
        <v>2296</v>
      </c>
    </row>
    <row r="78" spans="1:105" ht="12" customHeight="1" x14ac:dyDescent="0.25">
      <c r="A78" s="64" t="s">
        <v>39</v>
      </c>
      <c r="B78" s="229">
        <v>0.73260428338113026</v>
      </c>
      <c r="C78" s="229">
        <v>0.72316380666289104</v>
      </c>
      <c r="D78" s="229">
        <v>0.71858275898466972</v>
      </c>
      <c r="E78" s="229">
        <v>0.78966346626273221</v>
      </c>
      <c r="F78" s="229">
        <v>0.72899482163834228</v>
      </c>
      <c r="G78" s="229">
        <v>0.57683766700334682</v>
      </c>
      <c r="H78" s="229">
        <v>0.63042582914245004</v>
      </c>
      <c r="I78" s="229">
        <v>0.6275105715484729</v>
      </c>
      <c r="J78" s="229">
        <v>0.62376216901856329</v>
      </c>
      <c r="K78" s="229">
        <v>0.40954746167592038</v>
      </c>
      <c r="L78" s="229">
        <v>0.35415456866545048</v>
      </c>
      <c r="M78" s="229">
        <v>0.41079692918571348</v>
      </c>
      <c r="N78" s="229">
        <v>0.3901117446656972</v>
      </c>
      <c r="O78" s="229">
        <v>0.3865017831356678</v>
      </c>
      <c r="P78" s="229">
        <v>0.37942180043801471</v>
      </c>
      <c r="Q78" s="229">
        <v>0.43911835933950188</v>
      </c>
      <c r="R78" s="229">
        <v>0.4566109044776458</v>
      </c>
      <c r="S78" s="229">
        <v>0.46219752360812072</v>
      </c>
      <c r="T78" s="229">
        <v>0.46547762571487478</v>
      </c>
      <c r="U78" s="229">
        <v>0.48553007988776298</v>
      </c>
      <c r="V78" s="229">
        <v>0.47008616167881823</v>
      </c>
      <c r="W78" s="229">
        <v>0.45664488999395753</v>
      </c>
      <c r="X78" s="229">
        <v>0.44236347635596579</v>
      </c>
      <c r="Y78" s="229">
        <v>0.43268460123707791</v>
      </c>
      <c r="DA78" s="73" t="s">
        <v>2297</v>
      </c>
    </row>
    <row r="79" spans="1:105" ht="12" customHeight="1" x14ac:dyDescent="0.25">
      <c r="A79" s="165" t="s">
        <v>2224</v>
      </c>
      <c r="B79" s="346">
        <v>19.141875995893411</v>
      </c>
      <c r="C79" s="346">
        <v>21.27911923760011</v>
      </c>
      <c r="D79" s="346">
        <v>21.08567961251341</v>
      </c>
      <c r="E79" s="346">
        <v>21.588293581219581</v>
      </c>
      <c r="F79" s="346">
        <v>21.85740720797321</v>
      </c>
      <c r="G79" s="346">
        <v>21.58904211900531</v>
      </c>
      <c r="H79" s="346">
        <v>21.679207256399149</v>
      </c>
      <c r="I79" s="346">
        <v>21.171277692575671</v>
      </c>
      <c r="J79" s="346">
        <v>22.2745220369507</v>
      </c>
      <c r="K79" s="346">
        <v>21.100003560677759</v>
      </c>
      <c r="L79" s="346">
        <v>20.806486116771641</v>
      </c>
      <c r="M79" s="346">
        <v>21.12873261388777</v>
      </c>
      <c r="N79" s="346">
        <v>21.049714563371769</v>
      </c>
      <c r="O79" s="346">
        <v>19.33672732243436</v>
      </c>
      <c r="P79" s="346">
        <v>19.594808415688309</v>
      </c>
      <c r="Q79" s="346">
        <v>20.8390123479004</v>
      </c>
      <c r="R79" s="346">
        <v>20.8655102509492</v>
      </c>
      <c r="S79" s="346">
        <v>21.971566470886192</v>
      </c>
      <c r="T79" s="346">
        <v>22.758303146245261</v>
      </c>
      <c r="U79" s="346">
        <v>23.199986400275161</v>
      </c>
      <c r="V79" s="346">
        <v>23.427993876581141</v>
      </c>
      <c r="W79" s="346">
        <v>24.636568366557821</v>
      </c>
      <c r="X79" s="346">
        <v>23.715108887621351</v>
      </c>
      <c r="Y79" s="346">
        <v>22.938758919240701</v>
      </c>
      <c r="DA79" s="167" t="s">
        <v>2298</v>
      </c>
    </row>
    <row r="80" spans="1:105" ht="12" customHeight="1" x14ac:dyDescent="0.25">
      <c r="A80" s="132" t="s">
        <v>2226</v>
      </c>
      <c r="B80" s="316">
        <v>18.59550515377196</v>
      </c>
      <c r="C80" s="316">
        <v>20.671744584251361</v>
      </c>
      <c r="D80" s="316">
        <v>20.483826349590611</v>
      </c>
      <c r="E80" s="316">
        <v>20.972094095523062</v>
      </c>
      <c r="F80" s="316">
        <v>21.233526351918449</v>
      </c>
      <c r="G80" s="316">
        <v>20.97282126762757</v>
      </c>
      <c r="H80" s="316">
        <v>21.060412801365299</v>
      </c>
      <c r="I80" s="316">
        <v>20.566981184534281</v>
      </c>
      <c r="J80" s="316">
        <v>21.638735379164771</v>
      </c>
      <c r="K80" s="316">
        <v>20.49774144610306</v>
      </c>
      <c r="L80" s="316">
        <v>20.21260193615905</v>
      </c>
      <c r="M80" s="316">
        <v>20.525650479530331</v>
      </c>
      <c r="N80" s="316">
        <v>20.448887858879839</v>
      </c>
      <c r="O80" s="316">
        <v>18.784794795377039</v>
      </c>
      <c r="P80" s="316">
        <v>19.035509422340681</v>
      </c>
      <c r="Q80" s="316">
        <v>20.244199763807561</v>
      </c>
      <c r="R80" s="316">
        <v>20.269941331291029</v>
      </c>
      <c r="S80" s="316">
        <v>21.344427141491259</v>
      </c>
      <c r="T80" s="316">
        <v>22.10870781619834</v>
      </c>
      <c r="U80" s="316">
        <v>22.537784006453151</v>
      </c>
      <c r="V80" s="316">
        <v>22.75928341443468</v>
      </c>
      <c r="W80" s="316">
        <v>23.93336129279416</v>
      </c>
      <c r="X80" s="316">
        <v>23.038203237584149</v>
      </c>
      <c r="Y80" s="316">
        <v>22.284012799758191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1</v>
      </c>
      <c r="E84" s="232">
        <f t="shared" si="4"/>
        <v>0.99999999999999978</v>
      </c>
      <c r="F84" s="232">
        <f t="shared" si="4"/>
        <v>0.99999999999999989</v>
      </c>
      <c r="G84" s="232">
        <f t="shared" si="4"/>
        <v>1.0000000000000002</v>
      </c>
      <c r="H84" s="232">
        <f t="shared" si="4"/>
        <v>1</v>
      </c>
      <c r="I84" s="232">
        <f t="shared" si="4"/>
        <v>1.0000000000000002</v>
      </c>
      <c r="J84" s="232">
        <f t="shared" si="4"/>
        <v>0.99999999999999978</v>
      </c>
      <c r="K84" s="232">
        <f t="shared" si="4"/>
        <v>1</v>
      </c>
      <c r="L84" s="232">
        <f t="shared" si="4"/>
        <v>1.0000000000000004</v>
      </c>
      <c r="M84" s="232">
        <f t="shared" si="4"/>
        <v>1.0000000000000004</v>
      </c>
      <c r="N84" s="232">
        <f t="shared" si="4"/>
        <v>1</v>
      </c>
      <c r="O84" s="232">
        <f t="shared" si="4"/>
        <v>1.0000000000000002</v>
      </c>
      <c r="P84" s="232">
        <f t="shared" si="4"/>
        <v>0.99999999999999978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1.0000000000000002</v>
      </c>
      <c r="T84" s="232">
        <f t="shared" si="4"/>
        <v>1</v>
      </c>
      <c r="U84" s="232">
        <f t="shared" si="4"/>
        <v>0.99999999999999989</v>
      </c>
      <c r="V84" s="232">
        <f t="shared" si="4"/>
        <v>1</v>
      </c>
      <c r="W84" s="232">
        <f t="shared" si="4"/>
        <v>0.99999999999999967</v>
      </c>
      <c r="X84" s="232">
        <f t="shared" si="4"/>
        <v>1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8.3094193519533521E-3</v>
      </c>
      <c r="C85" s="299">
        <f t="shared" si="5"/>
        <v>8.9690516979972611E-3</v>
      </c>
      <c r="D85" s="299">
        <f t="shared" si="5"/>
        <v>9.1227209822408017E-3</v>
      </c>
      <c r="E85" s="299">
        <f t="shared" si="5"/>
        <v>8.5013678937832619E-3</v>
      </c>
      <c r="F85" s="299">
        <f t="shared" si="5"/>
        <v>9.2608514394581266E-3</v>
      </c>
      <c r="G85" s="299">
        <f t="shared" si="5"/>
        <v>1.0012171564268297E-2</v>
      </c>
      <c r="H85" s="299">
        <f t="shared" si="5"/>
        <v>1.0125518290767346E-2</v>
      </c>
      <c r="I85" s="299">
        <f t="shared" si="5"/>
        <v>1.0311401241277036E-2</v>
      </c>
      <c r="J85" s="299">
        <f t="shared" si="5"/>
        <v>1.210524983125328E-2</v>
      </c>
      <c r="K85" s="299">
        <f t="shared" si="5"/>
        <v>1.2549552021795621E-2</v>
      </c>
      <c r="L85" s="299">
        <f t="shared" si="5"/>
        <v>1.2235128034999931E-2</v>
      </c>
      <c r="M85" s="299">
        <f t="shared" si="5"/>
        <v>1.2303193211084487E-2</v>
      </c>
      <c r="N85" s="299">
        <f t="shared" si="5"/>
        <v>1.2390756382144917E-2</v>
      </c>
      <c r="O85" s="299">
        <f t="shared" si="5"/>
        <v>1.1716157872984738E-2</v>
      </c>
      <c r="P85" s="299">
        <f t="shared" si="5"/>
        <v>1.1596723447234926E-2</v>
      </c>
      <c r="Q85" s="299">
        <f t="shared" si="5"/>
        <v>1.1675806383313194E-2</v>
      </c>
      <c r="R85" s="299">
        <f t="shared" si="5"/>
        <v>1.1737022559198059E-2</v>
      </c>
      <c r="S85" s="299">
        <f t="shared" si="5"/>
        <v>1.1980568034527688E-2</v>
      </c>
      <c r="T85" s="299">
        <f t="shared" si="5"/>
        <v>1.2662187215635624E-2</v>
      </c>
      <c r="U85" s="299">
        <f t="shared" si="5"/>
        <v>1.3391147821904098E-2</v>
      </c>
      <c r="V85" s="299">
        <f t="shared" si="5"/>
        <v>1.3078582775992725E-2</v>
      </c>
      <c r="W85" s="299">
        <f t="shared" si="5"/>
        <v>1.357715776737981E-2</v>
      </c>
      <c r="X85" s="299">
        <f t="shared" si="5"/>
        <v>1.377234612363264E-2</v>
      </c>
      <c r="Y85" s="299">
        <f t="shared" si="5"/>
        <v>1.4106354019837364E-2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2.5123450466363619E-3</v>
      </c>
      <c r="C86" s="233">
        <f t="shared" si="6"/>
        <v>2.7117842597740366E-3</v>
      </c>
      <c r="D86" s="233">
        <f t="shared" si="6"/>
        <v>2.7582460218704037E-3</v>
      </c>
      <c r="E86" s="233">
        <f t="shared" si="6"/>
        <v>2.5703805058964716E-3</v>
      </c>
      <c r="F86" s="233">
        <f t="shared" si="6"/>
        <v>2.8000096343781763E-3</v>
      </c>
      <c r="G86" s="233">
        <f t="shared" si="6"/>
        <v>3.0271705603171621E-3</v>
      </c>
      <c r="H86" s="233">
        <f t="shared" si="6"/>
        <v>3.0614408353882351E-3</v>
      </c>
      <c r="I86" s="233">
        <f t="shared" si="6"/>
        <v>3.1176423688753338E-3</v>
      </c>
      <c r="J86" s="233">
        <f t="shared" si="6"/>
        <v>3.6600107857952262E-3</v>
      </c>
      <c r="K86" s="233">
        <f t="shared" si="6"/>
        <v>3.794345130993043E-3</v>
      </c>
      <c r="L86" s="233">
        <f t="shared" si="6"/>
        <v>3.6992793373062556E-3</v>
      </c>
      <c r="M86" s="233">
        <f t="shared" si="6"/>
        <v>3.7198587786295848E-3</v>
      </c>
      <c r="N86" s="233">
        <f t="shared" si="6"/>
        <v>3.7463334202096541E-3</v>
      </c>
      <c r="O86" s="233">
        <f t="shared" si="6"/>
        <v>3.5423692018724919E-3</v>
      </c>
      <c r="P86" s="233">
        <f t="shared" si="6"/>
        <v>3.5062583167166147E-3</v>
      </c>
      <c r="Q86" s="233">
        <f t="shared" si="6"/>
        <v>3.5301689673065367E-3</v>
      </c>
      <c r="R86" s="233">
        <f t="shared" si="6"/>
        <v>3.5486776199264349E-3</v>
      </c>
      <c r="S86" s="233">
        <f t="shared" si="6"/>
        <v>3.6223133630101296E-3</v>
      </c>
      <c r="T86" s="233">
        <f t="shared" si="6"/>
        <v>3.8284002748406524E-3</v>
      </c>
      <c r="U86" s="233">
        <f t="shared" si="6"/>
        <v>4.0488008215913843E-3</v>
      </c>
      <c r="V86" s="233">
        <f t="shared" si="6"/>
        <v>3.9542970769148676E-3</v>
      </c>
      <c r="W86" s="233">
        <f t="shared" si="6"/>
        <v>4.1050407518858105E-3</v>
      </c>
      <c r="X86" s="233">
        <f t="shared" si="6"/>
        <v>4.1640557659586757E-3</v>
      </c>
      <c r="Y86" s="233">
        <f t="shared" si="6"/>
        <v>4.2650427360494464E-3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3.1381846119050358E-2</v>
      </c>
      <c r="C87" s="233">
        <f t="shared" si="7"/>
        <v>3.387305277283801E-2</v>
      </c>
      <c r="D87" s="233">
        <f t="shared" si="7"/>
        <v>3.445340930884816E-2</v>
      </c>
      <c r="E87" s="233">
        <f t="shared" si="7"/>
        <v>3.2106770370353935E-2</v>
      </c>
      <c r="F87" s="233">
        <f t="shared" si="7"/>
        <v>3.4975080988798833E-2</v>
      </c>
      <c r="G87" s="233">
        <f t="shared" si="7"/>
        <v>3.7812561147673722E-2</v>
      </c>
      <c r="H87" s="233">
        <f t="shared" si="7"/>
        <v>3.8240633119785095E-2</v>
      </c>
      <c r="I87" s="233">
        <f t="shared" si="7"/>
        <v>3.8942649699039683E-2</v>
      </c>
      <c r="J87" s="233">
        <f t="shared" si="7"/>
        <v>4.5717404712249658E-2</v>
      </c>
      <c r="K87" s="233">
        <f t="shared" si="7"/>
        <v>4.7395382725319728E-2</v>
      </c>
      <c r="L87" s="233">
        <f t="shared" si="7"/>
        <v>4.6207910442140149E-2</v>
      </c>
      <c r="M87" s="233">
        <f t="shared" si="7"/>
        <v>4.6464969424420272E-2</v>
      </c>
      <c r="N87" s="233">
        <f t="shared" si="7"/>
        <v>4.6795665691334296E-2</v>
      </c>
      <c r="O87" s="233">
        <f t="shared" si="7"/>
        <v>4.4247936937985427E-2</v>
      </c>
      <c r="P87" s="233">
        <f t="shared" si="7"/>
        <v>4.3796873799702866E-2</v>
      </c>
      <c r="Q87" s="233">
        <f t="shared" si="7"/>
        <v>4.4095543108054427E-2</v>
      </c>
      <c r="R87" s="233">
        <f t="shared" si="7"/>
        <v>4.4326735749831939E-2</v>
      </c>
      <c r="S87" s="233">
        <f t="shared" si="7"/>
        <v>4.5246524041415624E-2</v>
      </c>
      <c r="T87" s="233">
        <f t="shared" si="7"/>
        <v>4.7820767480976023E-2</v>
      </c>
      <c r="U87" s="233">
        <f t="shared" si="7"/>
        <v>5.0573803355545219E-2</v>
      </c>
      <c r="V87" s="233">
        <f t="shared" si="7"/>
        <v>4.9393351658799531E-2</v>
      </c>
      <c r="W87" s="233">
        <f t="shared" si="7"/>
        <v>5.1276299551523061E-2</v>
      </c>
      <c r="X87" s="233">
        <f t="shared" si="7"/>
        <v>5.2013459478193066E-2</v>
      </c>
      <c r="Y87" s="233">
        <f t="shared" si="7"/>
        <v>5.3274893515552153E-2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1.6633284814793821E-2</v>
      </c>
      <c r="C88" s="233">
        <f t="shared" si="8"/>
        <v>1.7953696292428507E-2</v>
      </c>
      <c r="D88" s="233">
        <f t="shared" si="8"/>
        <v>1.826130201839388E-2</v>
      </c>
      <c r="E88" s="233">
        <f t="shared" si="8"/>
        <v>1.7017515605275074E-2</v>
      </c>
      <c r="F88" s="233">
        <f t="shared" si="8"/>
        <v>1.8537803075709434E-2</v>
      </c>
      <c r="G88" s="233">
        <f t="shared" si="8"/>
        <v>2.0041749512125152E-2</v>
      </c>
      <c r="H88" s="233">
        <f t="shared" si="8"/>
        <v>2.0268640020935494E-2</v>
      </c>
      <c r="I88" s="233">
        <f t="shared" si="8"/>
        <v>2.06407290836105E-2</v>
      </c>
      <c r="J88" s="233">
        <f t="shared" si="8"/>
        <v>2.4231544909348923E-2</v>
      </c>
      <c r="K88" s="233">
        <f t="shared" si="8"/>
        <v>2.5120921719702136E-2</v>
      </c>
      <c r="L88" s="233">
        <f t="shared" si="8"/>
        <v>2.4491527112996406E-2</v>
      </c>
      <c r="M88" s="233">
        <f t="shared" si="8"/>
        <v>2.462777579799235E-2</v>
      </c>
      <c r="N88" s="233">
        <f t="shared" si="8"/>
        <v>2.4803054370639215E-2</v>
      </c>
      <c r="O88" s="233">
        <f t="shared" si="8"/>
        <v>2.3452684547763593E-2</v>
      </c>
      <c r="P88" s="233">
        <f t="shared" si="8"/>
        <v>2.3213608056850781E-2</v>
      </c>
      <c r="Q88" s="233">
        <f t="shared" si="8"/>
        <v>2.3371911416455657E-2</v>
      </c>
      <c r="R88" s="233">
        <f t="shared" si="8"/>
        <v>2.3494450193912601E-2</v>
      </c>
      <c r="S88" s="233">
        <f t="shared" si="8"/>
        <v>2.398196455381307E-2</v>
      </c>
      <c r="T88" s="233">
        <f t="shared" si="8"/>
        <v>2.5346387926178986E-2</v>
      </c>
      <c r="U88" s="233">
        <f t="shared" si="8"/>
        <v>2.6805576452989588E-2</v>
      </c>
      <c r="V88" s="233">
        <f t="shared" si="8"/>
        <v>2.6179902959862677E-2</v>
      </c>
      <c r="W88" s="233">
        <f t="shared" si="8"/>
        <v>2.7177919726380229E-2</v>
      </c>
      <c r="X88" s="233">
        <f t="shared" si="8"/>
        <v>2.7568635778196949E-2</v>
      </c>
      <c r="Y88" s="233">
        <f t="shared" si="8"/>
        <v>2.8237232250784082E-2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2.9839527685781606E-2</v>
      </c>
      <c r="C89" s="300">
        <f t="shared" si="9"/>
        <v>2.9463817528219052E-2</v>
      </c>
      <c r="D89" s="300">
        <f t="shared" si="9"/>
        <v>2.9411250736038286E-2</v>
      </c>
      <c r="E89" s="300">
        <f t="shared" si="9"/>
        <v>2.9896230339349451E-2</v>
      </c>
      <c r="F89" s="300">
        <f t="shared" si="9"/>
        <v>2.9467691224231277E-2</v>
      </c>
      <c r="G89" s="300">
        <f t="shared" si="9"/>
        <v>2.9344307719847463E-2</v>
      </c>
      <c r="H89" s="300">
        <f t="shared" si="9"/>
        <v>2.9198582660878401E-2</v>
      </c>
      <c r="I89" s="300">
        <f t="shared" si="9"/>
        <v>2.8852519824403958E-2</v>
      </c>
      <c r="J89" s="300">
        <f t="shared" si="9"/>
        <v>2.8532497674140411E-2</v>
      </c>
      <c r="K89" s="300">
        <f t="shared" si="9"/>
        <v>2.8999586929645244E-2</v>
      </c>
      <c r="L89" s="300">
        <f t="shared" si="9"/>
        <v>2.9263401818805754E-2</v>
      </c>
      <c r="M89" s="300">
        <f t="shared" si="9"/>
        <v>2.9382101930784037E-2</v>
      </c>
      <c r="N89" s="300">
        <f t="shared" si="9"/>
        <v>2.9670415461077355E-2</v>
      </c>
      <c r="O89" s="300">
        <f t="shared" si="9"/>
        <v>2.9959027114245272E-2</v>
      </c>
      <c r="P89" s="300">
        <f t="shared" si="9"/>
        <v>3.0230384138159868E-2</v>
      </c>
      <c r="Q89" s="300">
        <f t="shared" si="9"/>
        <v>3.040525762267756E-2</v>
      </c>
      <c r="R89" s="300">
        <f t="shared" si="9"/>
        <v>3.075042793445187E-2</v>
      </c>
      <c r="S89" s="300">
        <f t="shared" si="9"/>
        <v>3.0909501541556854E-2</v>
      </c>
      <c r="T89" s="300">
        <f t="shared" si="9"/>
        <v>3.1387719213121806E-2</v>
      </c>
      <c r="U89" s="300">
        <f t="shared" si="9"/>
        <v>3.2028276778030364E-2</v>
      </c>
      <c r="V89" s="300">
        <f t="shared" si="9"/>
        <v>3.2570777804667071E-2</v>
      </c>
      <c r="W89" s="300">
        <f t="shared" si="9"/>
        <v>3.3092750692335991E-2</v>
      </c>
      <c r="X89" s="300">
        <f t="shared" si="9"/>
        <v>3.5776903669976122E-2</v>
      </c>
      <c r="Y89" s="300">
        <f t="shared" si="9"/>
        <v>3.8420789282972434E-2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7.1088203483534812E-2</v>
      </c>
      <c r="C90" s="301">
        <f t="shared" si="10"/>
        <v>7.025077141220995E-2</v>
      </c>
      <c r="D90" s="301">
        <f t="shared" si="10"/>
        <v>6.9983697509099829E-2</v>
      </c>
      <c r="E90" s="301">
        <f t="shared" si="10"/>
        <v>7.0902299223853313E-2</v>
      </c>
      <c r="F90" s="301">
        <f t="shared" si="10"/>
        <v>6.9944093456070847E-2</v>
      </c>
      <c r="G90" s="301">
        <f t="shared" si="10"/>
        <v>6.9548721271444791E-2</v>
      </c>
      <c r="H90" s="301">
        <f t="shared" si="10"/>
        <v>6.9195845543481627E-2</v>
      </c>
      <c r="I90" s="301">
        <f t="shared" si="10"/>
        <v>6.8981284613788774E-2</v>
      </c>
      <c r="J90" s="301">
        <f t="shared" si="10"/>
        <v>6.7852343925274422E-2</v>
      </c>
      <c r="K90" s="301">
        <f t="shared" si="10"/>
        <v>6.8658104937191655E-2</v>
      </c>
      <c r="L90" s="301">
        <f t="shared" si="10"/>
        <v>6.8876731048058693E-2</v>
      </c>
      <c r="M90" s="301">
        <f t="shared" si="10"/>
        <v>6.867507992956183E-2</v>
      </c>
      <c r="N90" s="301">
        <f t="shared" si="10"/>
        <v>6.868064542648479E-2</v>
      </c>
      <c r="O90" s="301">
        <f t="shared" si="10"/>
        <v>6.8725369481140858E-2</v>
      </c>
      <c r="P90" s="301">
        <f t="shared" si="10"/>
        <v>6.8823155811345904E-2</v>
      </c>
      <c r="Q90" s="301">
        <f t="shared" si="10"/>
        <v>6.8512326945589772E-2</v>
      </c>
      <c r="R90" s="301">
        <f t="shared" si="10"/>
        <v>6.8408869529947583E-2</v>
      </c>
      <c r="S90" s="301">
        <f t="shared" si="10"/>
        <v>6.8447309658659569E-2</v>
      </c>
      <c r="T90" s="301">
        <f t="shared" si="10"/>
        <v>6.842880714445275E-2</v>
      </c>
      <c r="U90" s="301">
        <f t="shared" si="10"/>
        <v>6.8750704295478762E-2</v>
      </c>
      <c r="V90" s="301">
        <f t="shared" si="10"/>
        <v>6.8563636945362924E-2</v>
      </c>
      <c r="W90" s="301">
        <f t="shared" si="10"/>
        <v>6.8992623795807687E-2</v>
      </c>
      <c r="X90" s="301">
        <f t="shared" si="10"/>
        <v>6.8989029455692658E-2</v>
      </c>
      <c r="Y90" s="301">
        <f t="shared" si="10"/>
        <v>6.9204640109873761E-2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6.5863995781492879E-2</v>
      </c>
      <c r="C91" s="302">
        <f t="shared" si="11"/>
        <v>6.3795695444828646E-2</v>
      </c>
      <c r="D91" s="302">
        <f t="shared" si="11"/>
        <v>6.3121599533781853E-2</v>
      </c>
      <c r="E91" s="302">
        <f t="shared" si="11"/>
        <v>6.5363109960222099E-2</v>
      </c>
      <c r="F91" s="302">
        <f t="shared" si="11"/>
        <v>6.2626738628721534E-2</v>
      </c>
      <c r="G91" s="302">
        <f t="shared" si="11"/>
        <v>6.0442074117868103E-2</v>
      </c>
      <c r="H91" s="302">
        <f t="shared" si="11"/>
        <v>5.9432165879126884E-2</v>
      </c>
      <c r="I91" s="302">
        <f t="shared" si="11"/>
        <v>5.8463771091995242E-2</v>
      </c>
      <c r="J91" s="302">
        <f t="shared" si="11"/>
        <v>4.9525167136265792E-2</v>
      </c>
      <c r="K91" s="302">
        <f t="shared" si="11"/>
        <v>4.9528180486614858E-2</v>
      </c>
      <c r="L91" s="302">
        <f t="shared" si="11"/>
        <v>5.1771685665318389E-2</v>
      </c>
      <c r="M91" s="302">
        <f t="shared" si="11"/>
        <v>5.0689437527059282E-2</v>
      </c>
      <c r="N91" s="302">
        <f t="shared" si="11"/>
        <v>5.0509164903296426E-2</v>
      </c>
      <c r="O91" s="302">
        <f t="shared" si="11"/>
        <v>5.3494265232984332E-2</v>
      </c>
      <c r="P91" s="302">
        <f t="shared" si="11"/>
        <v>5.4197096331089885E-2</v>
      </c>
      <c r="Q91" s="302">
        <f t="shared" si="11"/>
        <v>5.3085210858219878E-2</v>
      </c>
      <c r="R91" s="302">
        <f t="shared" si="11"/>
        <v>5.2694806617658699E-2</v>
      </c>
      <c r="S91" s="302">
        <f t="shared" si="11"/>
        <v>5.1828523736174303E-2</v>
      </c>
      <c r="T91" s="302">
        <f t="shared" si="11"/>
        <v>4.8279409617272506E-2</v>
      </c>
      <c r="U91" s="302">
        <f t="shared" si="11"/>
        <v>4.3899169546018461E-2</v>
      </c>
      <c r="V91" s="302">
        <f t="shared" si="11"/>
        <v>4.5952979443431914E-2</v>
      </c>
      <c r="W91" s="302">
        <f t="shared" si="11"/>
        <v>4.355100396377027E-2</v>
      </c>
      <c r="X91" s="302">
        <f t="shared" si="11"/>
        <v>4.2162122579720435E-2</v>
      </c>
      <c r="Y91" s="302">
        <f t="shared" si="11"/>
        <v>3.9868359847813374E-2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4.2827657280985051E-3</v>
      </c>
      <c r="C92" s="302">
        <f t="shared" si="12"/>
        <v>5.4388988583299602E-3</v>
      </c>
      <c r="D92" s="302">
        <f t="shared" si="12"/>
        <v>5.8285104181757348E-3</v>
      </c>
      <c r="E92" s="302">
        <f t="shared" si="12"/>
        <v>4.5759998719126296E-3</v>
      </c>
      <c r="F92" s="302">
        <f t="shared" si="12"/>
        <v>6.268117342721596E-3</v>
      </c>
      <c r="G92" s="302">
        <f t="shared" si="12"/>
        <v>7.9722864766529518E-3</v>
      </c>
      <c r="H92" s="302">
        <f t="shared" si="12"/>
        <v>8.6164770111850763E-3</v>
      </c>
      <c r="I92" s="302">
        <f t="shared" si="12"/>
        <v>9.3492506712216008E-3</v>
      </c>
      <c r="J92" s="302">
        <f t="shared" si="12"/>
        <v>1.6955674182928881E-2</v>
      </c>
      <c r="K92" s="302">
        <f t="shared" si="12"/>
        <v>1.770808322111379E-2</v>
      </c>
      <c r="L92" s="302">
        <f t="shared" si="12"/>
        <v>1.5718827814359525E-2</v>
      </c>
      <c r="M92" s="302">
        <f t="shared" si="12"/>
        <v>1.6591713174496037E-2</v>
      </c>
      <c r="N92" s="302">
        <f t="shared" si="12"/>
        <v>1.6767630548482675E-2</v>
      </c>
      <c r="O92" s="302">
        <f t="shared" si="12"/>
        <v>1.3903685047393392E-2</v>
      </c>
      <c r="P92" s="302">
        <f t="shared" si="12"/>
        <v>1.3312171980899715E-2</v>
      </c>
      <c r="Q92" s="302">
        <f t="shared" si="12"/>
        <v>1.4104268636386011E-2</v>
      </c>
      <c r="R92" s="302">
        <f t="shared" si="12"/>
        <v>1.4384279780841499E-2</v>
      </c>
      <c r="S92" s="302">
        <f t="shared" si="12"/>
        <v>1.526140953532075E-2</v>
      </c>
      <c r="T92" s="302">
        <f t="shared" si="12"/>
        <v>1.8714794936816694E-2</v>
      </c>
      <c r="U92" s="302">
        <f t="shared" si="12"/>
        <v>2.3334342259246403E-2</v>
      </c>
      <c r="V92" s="302">
        <f t="shared" si="12"/>
        <v>2.1128878058206256E-2</v>
      </c>
      <c r="W92" s="302">
        <f t="shared" si="12"/>
        <v>2.3903352756124503E-2</v>
      </c>
      <c r="X92" s="302">
        <f t="shared" si="12"/>
        <v>2.5266525317251532E-2</v>
      </c>
      <c r="Y92" s="302">
        <f t="shared" si="12"/>
        <v>2.7738056221236325E-2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9.414419739434309E-4</v>
      </c>
      <c r="C93" s="302">
        <f t="shared" si="13"/>
        <v>1.0161771090513411E-3</v>
      </c>
      <c r="D93" s="302">
        <f t="shared" si="13"/>
        <v>1.0335875571422424E-3</v>
      </c>
      <c r="E93" s="302">
        <f t="shared" si="13"/>
        <v>9.6318939171858968E-4</v>
      </c>
      <c r="F93" s="302">
        <f t="shared" si="13"/>
        <v>1.0492374846277068E-3</v>
      </c>
      <c r="G93" s="302">
        <f t="shared" si="13"/>
        <v>1.1343606769237413E-3</v>
      </c>
      <c r="H93" s="302">
        <f t="shared" si="13"/>
        <v>1.147202653169675E-3</v>
      </c>
      <c r="I93" s="302">
        <f t="shared" si="13"/>
        <v>1.1682628505719325E-3</v>
      </c>
      <c r="J93" s="302">
        <f t="shared" si="13"/>
        <v>1.3715026060797432E-3</v>
      </c>
      <c r="K93" s="302">
        <f t="shared" si="13"/>
        <v>1.4218412294630062E-3</v>
      </c>
      <c r="L93" s="302">
        <f t="shared" si="13"/>
        <v>1.3862175683807775E-3</v>
      </c>
      <c r="M93" s="302">
        <f t="shared" si="13"/>
        <v>1.3939292280065235E-3</v>
      </c>
      <c r="N93" s="302">
        <f t="shared" si="13"/>
        <v>1.4038499747056898E-3</v>
      </c>
      <c r="O93" s="302">
        <f t="shared" si="13"/>
        <v>1.3274192007631332E-3</v>
      </c>
      <c r="P93" s="302">
        <f t="shared" si="13"/>
        <v>1.3138874993563106E-3</v>
      </c>
      <c r="Q93" s="302">
        <f t="shared" si="13"/>
        <v>1.3228474509838885E-3</v>
      </c>
      <c r="R93" s="302">
        <f t="shared" si="13"/>
        <v>1.3297831314473816E-3</v>
      </c>
      <c r="S93" s="302">
        <f t="shared" si="13"/>
        <v>1.3573763871645125E-3</v>
      </c>
      <c r="T93" s="302">
        <f t="shared" si="13"/>
        <v>1.4346025903635487E-3</v>
      </c>
      <c r="U93" s="302">
        <f t="shared" si="13"/>
        <v>1.5171924902138993E-3</v>
      </c>
      <c r="V93" s="302">
        <f t="shared" si="13"/>
        <v>1.4817794437247548E-3</v>
      </c>
      <c r="W93" s="302">
        <f t="shared" si="13"/>
        <v>1.5382670759129114E-3</v>
      </c>
      <c r="X93" s="302">
        <f t="shared" si="13"/>
        <v>1.5603815587206943E-3</v>
      </c>
      <c r="Y93" s="302">
        <f t="shared" si="13"/>
        <v>1.5982240408240617E-3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3.2312819765243091E-2</v>
      </c>
      <c r="C94" s="301">
        <f t="shared" si="14"/>
        <v>3.1932168823731802E-2</v>
      </c>
      <c r="D94" s="301">
        <f t="shared" si="14"/>
        <v>3.1810771595045376E-2</v>
      </c>
      <c r="E94" s="301">
        <f t="shared" si="14"/>
        <v>3.2228317829024251E-2</v>
      </c>
      <c r="F94" s="301">
        <f t="shared" si="14"/>
        <v>3.1792769752759478E-2</v>
      </c>
      <c r="G94" s="301">
        <f t="shared" si="14"/>
        <v>3.1613055123384005E-2</v>
      </c>
      <c r="H94" s="301">
        <f t="shared" si="14"/>
        <v>3.1452657065218922E-2</v>
      </c>
      <c r="I94" s="301">
        <f t="shared" si="14"/>
        <v>3.1355129369903992E-2</v>
      </c>
      <c r="J94" s="301">
        <f t="shared" si="14"/>
        <v>3.0841974511488381E-2</v>
      </c>
      <c r="K94" s="301">
        <f t="shared" si="14"/>
        <v>3.120822951690529E-2</v>
      </c>
      <c r="L94" s="301">
        <f t="shared" si="14"/>
        <v>3.1307605021844861E-2</v>
      </c>
      <c r="M94" s="301">
        <f t="shared" si="14"/>
        <v>3.1215945422528105E-2</v>
      </c>
      <c r="N94" s="301">
        <f t="shared" si="14"/>
        <v>3.1218475193856728E-2</v>
      </c>
      <c r="O94" s="301">
        <f t="shared" si="14"/>
        <v>3.1238804309609472E-2</v>
      </c>
      <c r="P94" s="301">
        <f t="shared" si="14"/>
        <v>3.1283252641520862E-2</v>
      </c>
      <c r="Q94" s="301">
        <f t="shared" si="14"/>
        <v>3.11419667934499E-2</v>
      </c>
      <c r="R94" s="301">
        <f t="shared" si="14"/>
        <v>3.1094940695430721E-2</v>
      </c>
      <c r="S94" s="301">
        <f t="shared" si="14"/>
        <v>3.1112413481208894E-2</v>
      </c>
      <c r="T94" s="301">
        <f t="shared" si="14"/>
        <v>3.1104003247478522E-2</v>
      </c>
      <c r="U94" s="301">
        <f t="shared" si="14"/>
        <v>3.1250320134308528E-2</v>
      </c>
      <c r="V94" s="301">
        <f t="shared" si="14"/>
        <v>3.1165289520619494E-2</v>
      </c>
      <c r="W94" s="301">
        <f t="shared" si="14"/>
        <v>3.1360283543548938E-2</v>
      </c>
      <c r="X94" s="301">
        <f t="shared" si="14"/>
        <v>3.1358649752587557E-2</v>
      </c>
      <c r="Y94" s="301">
        <f t="shared" si="14"/>
        <v>3.1456654595397156E-2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2.9938179900678572E-2</v>
      </c>
      <c r="C95" s="302">
        <f t="shared" si="15"/>
        <v>2.8998043384013027E-2</v>
      </c>
      <c r="D95" s="302">
        <f t="shared" si="15"/>
        <v>2.8691636151719026E-2</v>
      </c>
      <c r="E95" s="302">
        <f t="shared" si="15"/>
        <v>2.9710504527373699E-2</v>
      </c>
      <c r="F95" s="302">
        <f t="shared" si="15"/>
        <v>2.846669937669161E-2</v>
      </c>
      <c r="G95" s="302">
        <f t="shared" si="15"/>
        <v>2.7473670053576413E-2</v>
      </c>
      <c r="H95" s="302">
        <f t="shared" si="15"/>
        <v>2.7014620854148581E-2</v>
      </c>
      <c r="I95" s="302">
        <f t="shared" si="15"/>
        <v>2.6574441405452384E-2</v>
      </c>
      <c r="J95" s="302">
        <f t="shared" si="15"/>
        <v>2.251143960739355E-2</v>
      </c>
      <c r="K95" s="302">
        <f t="shared" si="15"/>
        <v>2.2512809312097658E-2</v>
      </c>
      <c r="L95" s="302">
        <f t="shared" si="15"/>
        <v>2.353258439332654E-2</v>
      </c>
      <c r="M95" s="302">
        <f t="shared" si="15"/>
        <v>2.304065342139058E-2</v>
      </c>
      <c r="N95" s="302">
        <f t="shared" si="15"/>
        <v>2.2958711319680195E-2</v>
      </c>
      <c r="O95" s="302">
        <f t="shared" si="15"/>
        <v>2.4315575105901963E-2</v>
      </c>
      <c r="P95" s="302">
        <f t="shared" si="15"/>
        <v>2.4635043786859032E-2</v>
      </c>
      <c r="Q95" s="302">
        <f t="shared" si="15"/>
        <v>2.4129641299190853E-2</v>
      </c>
      <c r="R95" s="302">
        <f t="shared" si="15"/>
        <v>2.3952184826208502E-2</v>
      </c>
      <c r="S95" s="302">
        <f t="shared" si="15"/>
        <v>2.3558419880079225E-2</v>
      </c>
      <c r="T95" s="302">
        <f t="shared" si="15"/>
        <v>2.194518618966932E-2</v>
      </c>
      <c r="U95" s="302">
        <f t="shared" si="15"/>
        <v>1.9954167975462941E-2</v>
      </c>
      <c r="V95" s="302">
        <f t="shared" si="15"/>
        <v>2.0887717928832674E-2</v>
      </c>
      <c r="W95" s="302">
        <f t="shared" si="15"/>
        <v>1.9795910892622847E-2</v>
      </c>
      <c r="X95" s="302">
        <f t="shared" si="15"/>
        <v>1.9164601172600191E-2</v>
      </c>
      <c r="Y95" s="302">
        <f t="shared" si="15"/>
        <v>1.8121981749006075E-2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1.9467116945902298E-3</v>
      </c>
      <c r="C96" s="302">
        <f t="shared" si="16"/>
        <v>2.4722267537863451E-3</v>
      </c>
      <c r="D96" s="302">
        <f t="shared" si="16"/>
        <v>2.6493229173526062E-3</v>
      </c>
      <c r="E96" s="302">
        <f t="shared" si="16"/>
        <v>2.0799999417784681E-3</v>
      </c>
      <c r="F96" s="302">
        <f t="shared" si="16"/>
        <v>2.8491442466916364E-3</v>
      </c>
      <c r="G96" s="302">
        <f t="shared" si="16"/>
        <v>3.6237665802967976E-3</v>
      </c>
      <c r="H96" s="302">
        <f t="shared" si="16"/>
        <v>3.9165804596295786E-3</v>
      </c>
      <c r="I96" s="302">
        <f t="shared" si="16"/>
        <v>4.2496593960098215E-3</v>
      </c>
      <c r="J96" s="302">
        <f t="shared" si="16"/>
        <v>7.707124628604037E-3</v>
      </c>
      <c r="K96" s="302">
        <f t="shared" si="16"/>
        <v>8.0491287368699045E-3</v>
      </c>
      <c r="L96" s="302">
        <f t="shared" si="16"/>
        <v>7.1449217337997825E-3</v>
      </c>
      <c r="M96" s="302">
        <f t="shared" si="16"/>
        <v>7.5416878065891107E-3</v>
      </c>
      <c r="N96" s="302">
        <f t="shared" si="16"/>
        <v>7.6216502493103057E-3</v>
      </c>
      <c r="O96" s="302">
        <f t="shared" si="16"/>
        <v>6.3198568397242671E-3</v>
      </c>
      <c r="P96" s="302">
        <f t="shared" si="16"/>
        <v>6.0509872640453254E-3</v>
      </c>
      <c r="Q96" s="302">
        <f t="shared" si="16"/>
        <v>6.4110311983572787E-3</v>
      </c>
      <c r="R96" s="302">
        <f t="shared" si="16"/>
        <v>6.5383089912915918E-3</v>
      </c>
      <c r="S96" s="302">
        <f t="shared" si="16"/>
        <v>6.9370043342367061E-3</v>
      </c>
      <c r="T96" s="302">
        <f t="shared" si="16"/>
        <v>8.5067249712803151E-3</v>
      </c>
      <c r="U96" s="302">
        <f t="shared" si="16"/>
        <v>1.0606519208748361E-2</v>
      </c>
      <c r="V96" s="302">
        <f t="shared" si="16"/>
        <v>9.6040354810028386E-3</v>
      </c>
      <c r="W96" s="302">
        <f t="shared" si="16"/>
        <v>1.0865160343692955E-2</v>
      </c>
      <c r="X96" s="302">
        <f t="shared" si="16"/>
        <v>1.1484784235114329E-2</v>
      </c>
      <c r="Y96" s="302">
        <f t="shared" si="16"/>
        <v>1.2608207373289238E-2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4.2792816997428671E-4</v>
      </c>
      <c r="C97" s="302">
        <f t="shared" si="17"/>
        <v>4.6189868593242764E-4</v>
      </c>
      <c r="D97" s="302">
        <f t="shared" si="17"/>
        <v>4.6981252597374644E-4</v>
      </c>
      <c r="E97" s="302">
        <f t="shared" si="17"/>
        <v>4.3781335987208597E-4</v>
      </c>
      <c r="F97" s="302">
        <f t="shared" si="17"/>
        <v>4.769261293762304E-4</v>
      </c>
      <c r="G97" s="302">
        <f t="shared" si="17"/>
        <v>5.1561848951079162E-4</v>
      </c>
      <c r="H97" s="302">
        <f t="shared" si="17"/>
        <v>5.2145575144076127E-4</v>
      </c>
      <c r="I97" s="302">
        <f t="shared" si="17"/>
        <v>5.3102856844178736E-4</v>
      </c>
      <c r="J97" s="302">
        <f t="shared" si="17"/>
        <v>6.2341027549079242E-4</v>
      </c>
      <c r="K97" s="302">
        <f t="shared" si="17"/>
        <v>6.4629146793772992E-4</v>
      </c>
      <c r="L97" s="302">
        <f t="shared" si="17"/>
        <v>6.3009889471853521E-4</v>
      </c>
      <c r="M97" s="302">
        <f t="shared" si="17"/>
        <v>6.3360419454841987E-4</v>
      </c>
      <c r="N97" s="302">
        <f t="shared" si="17"/>
        <v>6.3811362486622272E-4</v>
      </c>
      <c r="O97" s="302">
        <f t="shared" si="17"/>
        <v>6.0337236398324212E-4</v>
      </c>
      <c r="P97" s="302">
        <f t="shared" si="17"/>
        <v>5.9722159061650459E-4</v>
      </c>
      <c r="Q97" s="302">
        <f t="shared" si="17"/>
        <v>6.0129429590176755E-4</v>
      </c>
      <c r="R97" s="302">
        <f t="shared" si="17"/>
        <v>6.0444687793062806E-4</v>
      </c>
      <c r="S97" s="302">
        <f t="shared" si="17"/>
        <v>6.1698926689296029E-4</v>
      </c>
      <c r="T97" s="302">
        <f t="shared" si="17"/>
        <v>6.52092086528886E-4</v>
      </c>
      <c r="U97" s="302">
        <f t="shared" si="17"/>
        <v>6.8963295009722705E-4</v>
      </c>
      <c r="V97" s="302">
        <f t="shared" si="17"/>
        <v>6.7353611078397907E-4</v>
      </c>
      <c r="W97" s="302">
        <f t="shared" si="17"/>
        <v>6.9921230723314187E-4</v>
      </c>
      <c r="X97" s="302">
        <f t="shared" si="17"/>
        <v>7.0926434487304292E-4</v>
      </c>
      <c r="Y97" s="302">
        <f t="shared" si="17"/>
        <v>7.2646547310184625E-4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0.58829555512674014</v>
      </c>
      <c r="C98" s="301">
        <f t="shared" si="18"/>
        <v>0.57812244399655766</v>
      </c>
      <c r="D98" s="301">
        <f t="shared" si="18"/>
        <v>0.57590985837786479</v>
      </c>
      <c r="E98" s="301">
        <f t="shared" si="18"/>
        <v>0.58504070843835532</v>
      </c>
      <c r="F98" s="301">
        <f t="shared" si="18"/>
        <v>0.57351182047165405</v>
      </c>
      <c r="G98" s="301">
        <f t="shared" si="18"/>
        <v>0.5607731918137876</v>
      </c>
      <c r="H98" s="301">
        <f t="shared" si="18"/>
        <v>0.55966059408707636</v>
      </c>
      <c r="I98" s="301">
        <f t="shared" si="18"/>
        <v>0.55713197690157246</v>
      </c>
      <c r="J98" s="301">
        <f t="shared" si="18"/>
        <v>0.52820943411807664</v>
      </c>
      <c r="K98" s="301">
        <f t="shared" si="18"/>
        <v>0.5182914842129881</v>
      </c>
      <c r="L98" s="301">
        <f t="shared" si="18"/>
        <v>0.52291546284488777</v>
      </c>
      <c r="M98" s="301">
        <f t="shared" si="18"/>
        <v>0.52217383828398212</v>
      </c>
      <c r="N98" s="301">
        <f t="shared" si="18"/>
        <v>0.52031720795057079</v>
      </c>
      <c r="O98" s="301">
        <f t="shared" si="18"/>
        <v>0.53169147213424339</v>
      </c>
      <c r="P98" s="301">
        <f t="shared" si="18"/>
        <v>0.53331534012625381</v>
      </c>
      <c r="Q98" s="301">
        <f t="shared" si="18"/>
        <v>0.53240283104128261</v>
      </c>
      <c r="R98" s="301">
        <f t="shared" si="18"/>
        <v>0.53125833282738832</v>
      </c>
      <c r="S98" s="301">
        <f t="shared" si="18"/>
        <v>0.52681882916196654</v>
      </c>
      <c r="T98" s="301">
        <f t="shared" si="18"/>
        <v>0.51475781120543085</v>
      </c>
      <c r="U98" s="301">
        <f t="shared" si="18"/>
        <v>0.50145309132375726</v>
      </c>
      <c r="V98" s="301">
        <f t="shared" si="18"/>
        <v>0.50645334291797695</v>
      </c>
      <c r="W98" s="301">
        <f t="shared" si="18"/>
        <v>0.49680234760524949</v>
      </c>
      <c r="X98" s="301">
        <f t="shared" si="18"/>
        <v>0.49121206220872565</v>
      </c>
      <c r="Y98" s="301">
        <f t="shared" si="18"/>
        <v>0.48304603235901394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8.8997807186527278E-2</v>
      </c>
      <c r="C99" s="301">
        <f t="shared" si="19"/>
        <v>8.823943659544313E-2</v>
      </c>
      <c r="D99" s="301">
        <f t="shared" si="19"/>
        <v>8.8038048530939814E-2</v>
      </c>
      <c r="E99" s="301">
        <f t="shared" si="19"/>
        <v>8.8795368691546486E-2</v>
      </c>
      <c r="F99" s="301">
        <f t="shared" si="19"/>
        <v>8.7955592760833118E-2</v>
      </c>
      <c r="G99" s="301">
        <f t="shared" si="19"/>
        <v>8.7171791200325477E-2</v>
      </c>
      <c r="H99" s="301">
        <f t="shared" si="19"/>
        <v>8.6962251504959953E-2</v>
      </c>
      <c r="I99" s="301">
        <f t="shared" si="19"/>
        <v>8.673318426358971E-2</v>
      </c>
      <c r="J99" s="301">
        <f t="shared" si="19"/>
        <v>8.3955736564245736E-2</v>
      </c>
      <c r="K99" s="301">
        <f t="shared" si="19"/>
        <v>8.3691615988461129E-2</v>
      </c>
      <c r="L99" s="301">
        <f t="shared" si="19"/>
        <v>8.4312042609653998E-2</v>
      </c>
      <c r="M99" s="301">
        <f t="shared" si="19"/>
        <v>8.4075893953337477E-2</v>
      </c>
      <c r="N99" s="301">
        <f t="shared" si="19"/>
        <v>8.3927132637900775E-2</v>
      </c>
      <c r="O99" s="301">
        <f t="shared" si="19"/>
        <v>8.4918036192584256E-2</v>
      </c>
      <c r="P99" s="301">
        <f t="shared" si="19"/>
        <v>8.5106481774549714E-2</v>
      </c>
      <c r="Q99" s="301">
        <f t="shared" si="19"/>
        <v>8.4843695123737156E-2</v>
      </c>
      <c r="R99" s="301">
        <f t="shared" si="19"/>
        <v>8.4677849061490659E-2</v>
      </c>
      <c r="S99" s="301">
        <f t="shared" si="19"/>
        <v>8.4336671144664657E-2</v>
      </c>
      <c r="T99" s="301">
        <f t="shared" si="19"/>
        <v>8.3185929598613345E-2</v>
      </c>
      <c r="U99" s="301">
        <f t="shared" si="19"/>
        <v>8.1822052134457424E-2</v>
      </c>
      <c r="V99" s="301">
        <f t="shared" si="19"/>
        <v>8.2380586881979911E-2</v>
      </c>
      <c r="W99" s="301">
        <f t="shared" si="19"/>
        <v>8.1540675913042579E-2</v>
      </c>
      <c r="X99" s="301">
        <f t="shared" si="19"/>
        <v>8.0873800945013827E-2</v>
      </c>
      <c r="Y99" s="301">
        <f t="shared" si="19"/>
        <v>7.9919657082123521E-2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4.1083109801024274E-2</v>
      </c>
      <c r="C100" s="302">
        <f t="shared" si="20"/>
        <v>4.0429657373958469E-2</v>
      </c>
      <c r="D100" s="302">
        <f t="shared" si="20"/>
        <v>4.0241896808282128E-2</v>
      </c>
      <c r="E100" s="302">
        <f t="shared" si="20"/>
        <v>4.0931443469312025E-2</v>
      </c>
      <c r="F100" s="302">
        <f t="shared" si="20"/>
        <v>4.0199811019954818E-2</v>
      </c>
      <c r="G100" s="302">
        <f t="shared" si="20"/>
        <v>3.9614643684881497E-2</v>
      </c>
      <c r="H100" s="302">
        <f t="shared" si="20"/>
        <v>3.937946030502204E-2</v>
      </c>
      <c r="I100" s="302">
        <f t="shared" si="20"/>
        <v>3.9156720558922574E-2</v>
      </c>
      <c r="J100" s="302">
        <f t="shared" si="20"/>
        <v>3.6750986025860834E-2</v>
      </c>
      <c r="K100" s="302">
        <f t="shared" si="20"/>
        <v>3.676822135769648E-2</v>
      </c>
      <c r="L100" s="302">
        <f t="shared" si="20"/>
        <v>3.7354113012877263E-2</v>
      </c>
      <c r="M100" s="302">
        <f t="shared" si="20"/>
        <v>3.7107616704418631E-2</v>
      </c>
      <c r="N100" s="302">
        <f t="shared" si="20"/>
        <v>3.7007570125495014E-2</v>
      </c>
      <c r="O100" s="302">
        <f t="shared" si="20"/>
        <v>3.7824490475511376E-2</v>
      </c>
      <c r="P100" s="302">
        <f t="shared" si="20"/>
        <v>3.800892762962102E-2</v>
      </c>
      <c r="Q100" s="302">
        <f t="shared" si="20"/>
        <v>3.7737612029590806E-2</v>
      </c>
      <c r="R100" s="302">
        <f t="shared" si="20"/>
        <v>3.759527469479617E-2</v>
      </c>
      <c r="S100" s="302">
        <f t="shared" si="20"/>
        <v>3.7339802681188299E-2</v>
      </c>
      <c r="T100" s="302">
        <f t="shared" si="20"/>
        <v>3.6403915764406672E-2</v>
      </c>
      <c r="U100" s="302">
        <f t="shared" si="20"/>
        <v>3.5297717851171952E-2</v>
      </c>
      <c r="V100" s="302">
        <f t="shared" si="20"/>
        <v>3.5794184464992801E-2</v>
      </c>
      <c r="W100" s="302">
        <f t="shared" si="20"/>
        <v>3.5168393595392658E-2</v>
      </c>
      <c r="X100" s="302">
        <f t="shared" si="20"/>
        <v>3.4709870627967196E-2</v>
      </c>
      <c r="Y100" s="302">
        <f t="shared" si="20"/>
        <v>3.4016040533976603E-2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4.0429426545139327E-2</v>
      </c>
      <c r="C101" s="302">
        <f t="shared" si="21"/>
        <v>3.973029998266743E-2</v>
      </c>
      <c r="D101" s="302">
        <f t="shared" si="21"/>
        <v>3.9578244494628746E-2</v>
      </c>
      <c r="E101" s="302">
        <f t="shared" si="21"/>
        <v>4.0205743765357981E-2</v>
      </c>
      <c r="F101" s="302">
        <f t="shared" si="21"/>
        <v>3.9413444171837404E-2</v>
      </c>
      <c r="G101" s="302">
        <f t="shared" si="21"/>
        <v>3.853800758707842E-2</v>
      </c>
      <c r="H101" s="302">
        <f t="shared" si="21"/>
        <v>3.8461546550318325E-2</v>
      </c>
      <c r="I101" s="302">
        <f t="shared" si="21"/>
        <v>3.8287772429689317E-2</v>
      </c>
      <c r="J101" s="302">
        <f t="shared" si="21"/>
        <v>3.630012895903266E-2</v>
      </c>
      <c r="K101" s="302">
        <f t="shared" si="21"/>
        <v>3.5618537837577117E-2</v>
      </c>
      <c r="L101" s="302">
        <f t="shared" si="21"/>
        <v>3.5936311451223391E-2</v>
      </c>
      <c r="M101" s="302">
        <f t="shared" si="21"/>
        <v>3.5885344797731103E-2</v>
      </c>
      <c r="N101" s="302">
        <f t="shared" si="21"/>
        <v>3.5757751619383923E-2</v>
      </c>
      <c r="O101" s="302">
        <f t="shared" si="21"/>
        <v>3.6539425005000008E-2</v>
      </c>
      <c r="P101" s="302">
        <f t="shared" si="21"/>
        <v>3.6651022060476407E-2</v>
      </c>
      <c r="Q101" s="302">
        <f t="shared" si="21"/>
        <v>3.6588311712419004E-2</v>
      </c>
      <c r="R101" s="302">
        <f t="shared" si="21"/>
        <v>3.6509658378960239E-2</v>
      </c>
      <c r="S101" s="302">
        <f t="shared" si="21"/>
        <v>3.6204562435647569E-2</v>
      </c>
      <c r="T101" s="302">
        <f t="shared" si="21"/>
        <v>3.5375693280876717E-2</v>
      </c>
      <c r="U101" s="302">
        <f t="shared" si="21"/>
        <v>3.4461353217498332E-2</v>
      </c>
      <c r="V101" s="302">
        <f t="shared" si="21"/>
        <v>3.4804985432248248E-2</v>
      </c>
      <c r="W101" s="302">
        <f t="shared" si="21"/>
        <v>3.414174022720954E-2</v>
      </c>
      <c r="X101" s="302">
        <f t="shared" si="21"/>
        <v>3.375755912837998E-2</v>
      </c>
      <c r="Y101" s="302">
        <f t="shared" si="21"/>
        <v>3.3196365182416532E-2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2.9297022398172908E-3</v>
      </c>
      <c r="C102" s="302">
        <f t="shared" si="22"/>
        <v>3.162272805798714E-3</v>
      </c>
      <c r="D102" s="302">
        <f t="shared" si="22"/>
        <v>3.2164529148015872E-3</v>
      </c>
      <c r="E102" s="302">
        <f t="shared" si="22"/>
        <v>2.9973786981966079E-3</v>
      </c>
      <c r="F102" s="302">
        <f t="shared" si="22"/>
        <v>3.2651544055743971E-3</v>
      </c>
      <c r="G102" s="302">
        <f t="shared" si="22"/>
        <v>3.5300518862820887E-3</v>
      </c>
      <c r="H102" s="302">
        <f t="shared" si="22"/>
        <v>3.5700152272130246E-3</v>
      </c>
      <c r="I102" s="302">
        <f t="shared" si="22"/>
        <v>3.6355531033732944E-3</v>
      </c>
      <c r="J102" s="302">
        <f t="shared" si="22"/>
        <v>4.2680211506997369E-3</v>
      </c>
      <c r="K102" s="302">
        <f t="shared" si="22"/>
        <v>4.4246714613476916E-3</v>
      </c>
      <c r="L102" s="302">
        <f t="shared" si="22"/>
        <v>4.3138130945532607E-3</v>
      </c>
      <c r="M102" s="302">
        <f t="shared" si="22"/>
        <v>4.3378112453724997E-3</v>
      </c>
      <c r="N102" s="302">
        <f t="shared" si="22"/>
        <v>4.3686839222125398E-3</v>
      </c>
      <c r="O102" s="302">
        <f t="shared" si="22"/>
        <v>4.130836645579501E-3</v>
      </c>
      <c r="P102" s="302">
        <f t="shared" si="22"/>
        <v>4.0887269277027315E-3</v>
      </c>
      <c r="Q102" s="302">
        <f t="shared" si="22"/>
        <v>4.116609676803047E-3</v>
      </c>
      <c r="R102" s="302">
        <f t="shared" si="22"/>
        <v>4.1381930341962189E-3</v>
      </c>
      <c r="S102" s="302">
        <f t="shared" si="22"/>
        <v>4.2240613354997108E-3</v>
      </c>
      <c r="T102" s="302">
        <f t="shared" si="22"/>
        <v>4.4643839329053777E-3</v>
      </c>
      <c r="U102" s="302">
        <f t="shared" si="22"/>
        <v>4.7213979829209525E-3</v>
      </c>
      <c r="V102" s="302">
        <f t="shared" si="22"/>
        <v>4.6111950341577636E-3</v>
      </c>
      <c r="W102" s="302">
        <f t="shared" si="22"/>
        <v>4.7869806344645145E-3</v>
      </c>
      <c r="X102" s="302">
        <f t="shared" si="22"/>
        <v>4.8557993738106891E-3</v>
      </c>
      <c r="Y102" s="302">
        <f t="shared" si="22"/>
        <v>4.9735625579972716E-3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3.4037286096989341E-3</v>
      </c>
      <c r="C103" s="302">
        <f t="shared" si="23"/>
        <v>3.6739291367170689E-3</v>
      </c>
      <c r="D103" s="302">
        <f t="shared" si="23"/>
        <v>3.7368755974813502E-3</v>
      </c>
      <c r="E103" s="302">
        <f t="shared" si="23"/>
        <v>3.4823551316908569E-3</v>
      </c>
      <c r="F103" s="302">
        <f t="shared" si="23"/>
        <v>3.7934569985621446E-3</v>
      </c>
      <c r="G103" s="302">
        <f t="shared" si="23"/>
        <v>4.1012149411502538E-3</v>
      </c>
      <c r="H103" s="302">
        <f t="shared" si="23"/>
        <v>4.1476443581118403E-3</v>
      </c>
      <c r="I103" s="302">
        <f t="shared" si="23"/>
        <v>4.2237862748820357E-3</v>
      </c>
      <c r="J103" s="302">
        <f t="shared" si="23"/>
        <v>4.958587770456443E-3</v>
      </c>
      <c r="K103" s="302">
        <f t="shared" si="23"/>
        <v>5.1405841306407882E-3</v>
      </c>
      <c r="L103" s="302">
        <f t="shared" si="23"/>
        <v>5.0117888593826923E-3</v>
      </c>
      <c r="M103" s="302">
        <f t="shared" si="23"/>
        <v>5.0396699154890683E-3</v>
      </c>
      <c r="N103" s="302">
        <f t="shared" si="23"/>
        <v>5.0755377972110669E-3</v>
      </c>
      <c r="O103" s="302">
        <f t="shared" si="23"/>
        <v>4.7992067867718129E-3</v>
      </c>
      <c r="P103" s="302">
        <f t="shared" si="23"/>
        <v>4.7502837086734577E-3</v>
      </c>
      <c r="Q103" s="302">
        <f t="shared" si="23"/>
        <v>4.7826778917887097E-3</v>
      </c>
      <c r="R103" s="302">
        <f t="shared" si="23"/>
        <v>4.8077534404414183E-3</v>
      </c>
      <c r="S103" s="302">
        <f t="shared" si="23"/>
        <v>4.9075152489421927E-3</v>
      </c>
      <c r="T103" s="302">
        <f t="shared" si="23"/>
        <v>5.1867220875176524E-3</v>
      </c>
      <c r="U103" s="302">
        <f t="shared" si="23"/>
        <v>5.4853210588544669E-3</v>
      </c>
      <c r="V103" s="302">
        <f t="shared" si="23"/>
        <v>5.3572872523875549E-3</v>
      </c>
      <c r="W103" s="302">
        <f t="shared" si="23"/>
        <v>5.5615149956733398E-3</v>
      </c>
      <c r="X103" s="302">
        <f t="shared" si="23"/>
        <v>5.6414686199060165E-3</v>
      </c>
      <c r="Y103" s="302">
        <f t="shared" si="23"/>
        <v>5.7782859093006263E-3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1.1518399908474555E-3</v>
      </c>
      <c r="C104" s="302">
        <f t="shared" si="24"/>
        <v>1.2432772963014516E-3</v>
      </c>
      <c r="D104" s="302">
        <f t="shared" si="24"/>
        <v>1.2645787157460008E-3</v>
      </c>
      <c r="E104" s="302">
        <f t="shared" si="24"/>
        <v>1.1784476269890314E-3</v>
      </c>
      <c r="F104" s="302">
        <f t="shared" si="24"/>
        <v>1.2837261649043534E-3</v>
      </c>
      <c r="G104" s="302">
        <f t="shared" si="24"/>
        <v>1.3878731009332136E-3</v>
      </c>
      <c r="H104" s="302">
        <f t="shared" si="24"/>
        <v>1.4035850642947162E-3</v>
      </c>
      <c r="I104" s="302">
        <f t="shared" si="24"/>
        <v>1.4293518967224777E-3</v>
      </c>
      <c r="J104" s="302">
        <f t="shared" si="24"/>
        <v>1.6780126581960497E-3</v>
      </c>
      <c r="K104" s="302">
        <f t="shared" si="24"/>
        <v>1.7396012011990562E-3</v>
      </c>
      <c r="L104" s="302">
        <f t="shared" si="24"/>
        <v>1.6960161916173909E-3</v>
      </c>
      <c r="M104" s="302">
        <f t="shared" si="24"/>
        <v>1.7054512903261633E-3</v>
      </c>
      <c r="N104" s="302">
        <f t="shared" si="24"/>
        <v>1.7175891735982487E-3</v>
      </c>
      <c r="O104" s="302">
        <f t="shared" si="24"/>
        <v>1.6240772797215602E-3</v>
      </c>
      <c r="P104" s="302">
        <f t="shared" si="24"/>
        <v>1.6075214480760916E-3</v>
      </c>
      <c r="Q104" s="302">
        <f t="shared" si="24"/>
        <v>1.6184838131355907E-3</v>
      </c>
      <c r="R104" s="302">
        <f t="shared" si="24"/>
        <v>1.6269695130966071E-3</v>
      </c>
      <c r="S104" s="302">
        <f t="shared" si="24"/>
        <v>1.6607294433868848E-3</v>
      </c>
      <c r="T104" s="302">
        <f t="shared" si="24"/>
        <v>1.7552145329069182E-3</v>
      </c>
      <c r="U104" s="302">
        <f t="shared" si="24"/>
        <v>1.8562620240117032E-3</v>
      </c>
      <c r="V104" s="302">
        <f t="shared" si="24"/>
        <v>1.8129346981935442E-3</v>
      </c>
      <c r="W104" s="302">
        <f t="shared" si="24"/>
        <v>1.8820464603025403E-3</v>
      </c>
      <c r="X104" s="302">
        <f t="shared" si="24"/>
        <v>1.9091031949499404E-3</v>
      </c>
      <c r="Y104" s="302">
        <f t="shared" si="24"/>
        <v>1.9554028984324688E-3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7.9554092775510857E-2</v>
      </c>
      <c r="C105" s="301">
        <f t="shared" si="25"/>
        <v>8.3354148325809577E-2</v>
      </c>
      <c r="D105" s="301">
        <f t="shared" si="25"/>
        <v>8.4176515204298807E-2</v>
      </c>
      <c r="E105" s="301">
        <f t="shared" si="25"/>
        <v>8.068610181083119E-2</v>
      </c>
      <c r="F105" s="301">
        <f t="shared" si="25"/>
        <v>8.4831067803083943E-2</v>
      </c>
      <c r="G105" s="301">
        <f t="shared" si="25"/>
        <v>8.911395828944596E-2</v>
      </c>
      <c r="H105" s="301">
        <f t="shared" si="25"/>
        <v>8.959581233333086E-2</v>
      </c>
      <c r="I105" s="301">
        <f t="shared" si="25"/>
        <v>9.0552900519661417E-2</v>
      </c>
      <c r="J105" s="301">
        <f t="shared" si="25"/>
        <v>0.10048706008314484</v>
      </c>
      <c r="K105" s="301">
        <f t="shared" si="25"/>
        <v>0.10315306354183282</v>
      </c>
      <c r="L105" s="301">
        <f t="shared" si="25"/>
        <v>0.10148585288659888</v>
      </c>
      <c r="M105" s="301">
        <f t="shared" si="25"/>
        <v>0.10173791155973261</v>
      </c>
      <c r="N105" s="301">
        <f t="shared" si="25"/>
        <v>0.10228866152726389</v>
      </c>
      <c r="O105" s="301">
        <f t="shared" si="25"/>
        <v>9.8493011697473473E-2</v>
      </c>
      <c r="P105" s="301">
        <f t="shared" si="25"/>
        <v>9.7846913079495071E-2</v>
      </c>
      <c r="Q105" s="301">
        <f t="shared" si="25"/>
        <v>9.8253388602058581E-2</v>
      </c>
      <c r="R105" s="301">
        <f t="shared" si="25"/>
        <v>9.8559315379282586E-2</v>
      </c>
      <c r="S105" s="301">
        <f t="shared" si="25"/>
        <v>9.9903537592836281E-2</v>
      </c>
      <c r="T105" s="301">
        <f t="shared" si="25"/>
        <v>0.10364794422005713</v>
      </c>
      <c r="U105" s="301">
        <f t="shared" si="25"/>
        <v>0.10756551815565123</v>
      </c>
      <c r="V105" s="301">
        <f t="shared" si="25"/>
        <v>0.10587075090362535</v>
      </c>
      <c r="W105" s="301">
        <f t="shared" si="25"/>
        <v>0.10862085375675802</v>
      </c>
      <c r="X105" s="301">
        <f t="shared" si="25"/>
        <v>0.10961725527069852</v>
      </c>
      <c r="Y105" s="301">
        <f t="shared" si="25"/>
        <v>0.11136187261326913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1.9362796624058359E-2</v>
      </c>
      <c r="C106" s="302">
        <f t="shared" si="26"/>
        <v>1.9120884262820003E-2</v>
      </c>
      <c r="D106" s="302">
        <f t="shared" si="26"/>
        <v>1.8999589058430376E-2</v>
      </c>
      <c r="E106" s="302">
        <f t="shared" si="26"/>
        <v>1.9322433231709988E-2</v>
      </c>
      <c r="F106" s="302">
        <f t="shared" si="26"/>
        <v>1.881119832039781E-2</v>
      </c>
      <c r="G106" s="302">
        <f t="shared" si="26"/>
        <v>1.8505200068514183E-2</v>
      </c>
      <c r="H106" s="302">
        <f t="shared" si="26"/>
        <v>1.8284283570443979E-2</v>
      </c>
      <c r="I106" s="302">
        <f t="shared" si="26"/>
        <v>1.8097976770050511E-2</v>
      </c>
      <c r="J106" s="302">
        <f t="shared" si="26"/>
        <v>1.7056410021341339E-2</v>
      </c>
      <c r="K106" s="302">
        <f t="shared" si="26"/>
        <v>1.7039590409488853E-2</v>
      </c>
      <c r="L106" s="302">
        <f t="shared" si="26"/>
        <v>1.7301961567617062E-2</v>
      </c>
      <c r="M106" s="302">
        <f t="shared" si="26"/>
        <v>1.713295516237608E-2</v>
      </c>
      <c r="N106" s="302">
        <f t="shared" si="26"/>
        <v>1.715370515091082E-2</v>
      </c>
      <c r="O106" s="302">
        <f t="shared" si="26"/>
        <v>1.747916891531914E-2</v>
      </c>
      <c r="P106" s="302">
        <f t="shared" si="26"/>
        <v>1.7567740820695826E-2</v>
      </c>
      <c r="Q106" s="302">
        <f t="shared" si="26"/>
        <v>1.7485651241946884E-2</v>
      </c>
      <c r="R106" s="302">
        <f t="shared" si="26"/>
        <v>1.7419063502827785E-2</v>
      </c>
      <c r="S106" s="302">
        <f t="shared" si="26"/>
        <v>1.7279781989398314E-2</v>
      </c>
      <c r="T106" s="302">
        <f t="shared" si="26"/>
        <v>1.6867543531444845E-2</v>
      </c>
      <c r="U106" s="302">
        <f t="shared" si="26"/>
        <v>1.6345031091224423E-2</v>
      </c>
      <c r="V106" s="302">
        <f t="shared" si="26"/>
        <v>1.6563212794985606E-2</v>
      </c>
      <c r="W106" s="302">
        <f t="shared" si="26"/>
        <v>1.6283639210216805E-2</v>
      </c>
      <c r="X106" s="302">
        <f t="shared" si="26"/>
        <v>1.6117401548179189E-2</v>
      </c>
      <c r="Y106" s="302">
        <f t="shared" si="26"/>
        <v>1.5854376798713401E-2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7.615515249499924E-3</v>
      </c>
      <c r="C107" s="302">
        <f t="shared" si="27"/>
        <v>7.4838238194498202E-3</v>
      </c>
      <c r="D107" s="302">
        <f t="shared" si="27"/>
        <v>7.4551817884619233E-3</v>
      </c>
      <c r="E107" s="302">
        <f t="shared" si="27"/>
        <v>7.5733810970757404E-3</v>
      </c>
      <c r="F107" s="302">
        <f t="shared" si="27"/>
        <v>7.4241390683793419E-3</v>
      </c>
      <c r="G107" s="302">
        <f t="shared" si="27"/>
        <v>7.2592368862086781E-3</v>
      </c>
      <c r="H107" s="302">
        <f t="shared" si="27"/>
        <v>7.2448342532455525E-3</v>
      </c>
      <c r="I107" s="302">
        <f t="shared" si="27"/>
        <v>7.2121011778916158E-3</v>
      </c>
      <c r="J107" s="302">
        <f t="shared" si="27"/>
        <v>6.8376974216460412E-3</v>
      </c>
      <c r="K107" s="302">
        <f t="shared" si="27"/>
        <v>6.7093090663580155E-3</v>
      </c>
      <c r="L107" s="302">
        <f t="shared" si="27"/>
        <v>6.7691666999534364E-3</v>
      </c>
      <c r="M107" s="302">
        <f t="shared" si="27"/>
        <v>6.7595663330906235E-3</v>
      </c>
      <c r="N107" s="302">
        <f t="shared" si="27"/>
        <v>6.7355321609919912E-3</v>
      </c>
      <c r="O107" s="302">
        <f t="shared" si="27"/>
        <v>6.8827725771191152E-3</v>
      </c>
      <c r="P107" s="302">
        <f t="shared" si="27"/>
        <v>6.9037936291202109E-3</v>
      </c>
      <c r="Q107" s="302">
        <f t="shared" si="27"/>
        <v>6.891981153585849E-3</v>
      </c>
      <c r="R107" s="302">
        <f t="shared" si="27"/>
        <v>6.8771655672279688E-3</v>
      </c>
      <c r="S107" s="302">
        <f t="shared" si="27"/>
        <v>6.8196959712577155E-3</v>
      </c>
      <c r="T107" s="302">
        <f t="shared" si="27"/>
        <v>6.663565493350735E-3</v>
      </c>
      <c r="U107" s="302">
        <f t="shared" si="27"/>
        <v>6.4913352321049498E-3</v>
      </c>
      <c r="V107" s="302">
        <f t="shared" si="27"/>
        <v>6.5560637379304173E-3</v>
      </c>
      <c r="W107" s="302">
        <f t="shared" si="27"/>
        <v>6.4311311231308827E-3</v>
      </c>
      <c r="X107" s="302">
        <f t="shared" si="27"/>
        <v>6.3587646003596633E-3</v>
      </c>
      <c r="Y107" s="302">
        <f t="shared" si="27"/>
        <v>6.2530549374081009E-3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5.2575780901952571E-2</v>
      </c>
      <c r="C108" s="302">
        <f t="shared" si="28"/>
        <v>5.6749440243539756E-2</v>
      </c>
      <c r="D108" s="302">
        <f t="shared" si="28"/>
        <v>5.7721744357406506E-2</v>
      </c>
      <c r="E108" s="302">
        <f t="shared" si="28"/>
        <v>5.3790287482045465E-2</v>
      </c>
      <c r="F108" s="302">
        <f t="shared" si="28"/>
        <v>5.8595730414306789E-2</v>
      </c>
      <c r="G108" s="302">
        <f t="shared" si="28"/>
        <v>6.3349521334723088E-2</v>
      </c>
      <c r="H108" s="302">
        <f t="shared" si="28"/>
        <v>6.4066694509641336E-2</v>
      </c>
      <c r="I108" s="302">
        <f t="shared" si="28"/>
        <v>6.5242822571719289E-2</v>
      </c>
      <c r="J108" s="302">
        <f t="shared" si="28"/>
        <v>7.6592952640157461E-2</v>
      </c>
      <c r="K108" s="302">
        <f t="shared" si="28"/>
        <v>7.9404164065985938E-2</v>
      </c>
      <c r="L108" s="302">
        <f t="shared" si="28"/>
        <v>7.7414724619028374E-2</v>
      </c>
      <c r="M108" s="302">
        <f t="shared" si="28"/>
        <v>7.7845390064265899E-2</v>
      </c>
      <c r="N108" s="302">
        <f t="shared" si="28"/>
        <v>7.8399424215361085E-2</v>
      </c>
      <c r="O108" s="302">
        <f t="shared" si="28"/>
        <v>7.4131070205035232E-2</v>
      </c>
      <c r="P108" s="302">
        <f t="shared" si="28"/>
        <v>7.3375378629679036E-2</v>
      </c>
      <c r="Q108" s="302">
        <f t="shared" si="28"/>
        <v>7.3875756206525853E-2</v>
      </c>
      <c r="R108" s="302">
        <f t="shared" si="28"/>
        <v>7.4263086309226845E-2</v>
      </c>
      <c r="S108" s="302">
        <f t="shared" si="28"/>
        <v>7.5804059632180246E-2</v>
      </c>
      <c r="T108" s="302">
        <f t="shared" si="28"/>
        <v>8.011683519526154E-2</v>
      </c>
      <c r="U108" s="302">
        <f t="shared" si="28"/>
        <v>8.4729151832321867E-2</v>
      </c>
      <c r="V108" s="302">
        <f t="shared" si="28"/>
        <v>8.275147437070933E-2</v>
      </c>
      <c r="W108" s="302">
        <f t="shared" si="28"/>
        <v>8.5906083423410343E-2</v>
      </c>
      <c r="X108" s="302">
        <f t="shared" si="28"/>
        <v>8.7141089122159676E-2</v>
      </c>
      <c r="Y108" s="302">
        <f t="shared" si="28"/>
        <v>8.9254440877147623E-2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5.1075098644228434E-2</v>
      </c>
      <c r="C109" s="235">
        <f t="shared" si="29"/>
        <v>5.5129628294991136E-2</v>
      </c>
      <c r="D109" s="235">
        <f t="shared" si="29"/>
        <v>5.607417971535987E-2</v>
      </c>
      <c r="E109" s="235">
        <f t="shared" si="29"/>
        <v>5.2254939291730931E-2</v>
      </c>
      <c r="F109" s="235">
        <f t="shared" si="29"/>
        <v>5.6923219393022598E-2</v>
      </c>
      <c r="G109" s="235">
        <f t="shared" si="29"/>
        <v>6.1541321797380491E-2</v>
      </c>
      <c r="H109" s="235">
        <f t="shared" si="29"/>
        <v>6.22380245381777E-2</v>
      </c>
      <c r="I109" s="235">
        <f t="shared" si="29"/>
        <v>6.3380582114277273E-2</v>
      </c>
      <c r="J109" s="235">
        <f t="shared" si="29"/>
        <v>7.4406742884982488E-2</v>
      </c>
      <c r="K109" s="235">
        <f t="shared" si="29"/>
        <v>7.7137713275165276E-2</v>
      </c>
      <c r="L109" s="235">
        <f t="shared" si="29"/>
        <v>7.5205058842707728E-2</v>
      </c>
      <c r="M109" s="235">
        <f t="shared" si="29"/>
        <v>7.5623431707947511E-2</v>
      </c>
      <c r="N109" s="235">
        <f t="shared" si="29"/>
        <v>7.6161651938517677E-2</v>
      </c>
      <c r="O109" s="235">
        <f t="shared" si="29"/>
        <v>7.201513051009735E-2</v>
      </c>
      <c r="P109" s="235">
        <f t="shared" si="29"/>
        <v>7.1281008808169399E-2</v>
      </c>
      <c r="Q109" s="235">
        <f t="shared" si="29"/>
        <v>7.1767103996074832E-2</v>
      </c>
      <c r="R109" s="235">
        <f t="shared" si="29"/>
        <v>7.2143378449139609E-2</v>
      </c>
      <c r="S109" s="235">
        <f t="shared" si="29"/>
        <v>7.3640367426340836E-2</v>
      </c>
      <c r="T109" s="235">
        <f t="shared" si="29"/>
        <v>7.7830042473214206E-2</v>
      </c>
      <c r="U109" s="235">
        <f t="shared" si="29"/>
        <v>8.2310708726285958E-2</v>
      </c>
      <c r="V109" s="235">
        <f t="shared" si="29"/>
        <v>8.0389480554198506E-2</v>
      </c>
      <c r="W109" s="235">
        <f t="shared" si="29"/>
        <v>8.3454046896088013E-2</v>
      </c>
      <c r="X109" s="235">
        <f t="shared" si="29"/>
        <v>8.4653801551324417E-2</v>
      </c>
      <c r="Y109" s="235">
        <f t="shared" si="29"/>
        <v>8.670683143512696E-2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0.4689604934775683</v>
      </c>
      <c r="C113" s="322">
        <f>IF(C$5=0,0,C$5/FBT_fec!C$5)</f>
        <v>0.46814152868016745</v>
      </c>
      <c r="D113" s="322">
        <f>IF(D$5=0,0,D$5/FBT_fec!D$5)</f>
        <v>0.46951254418456789</v>
      </c>
      <c r="E113" s="322">
        <f>IF(E$5=0,0,E$5/FBT_fec!E$5)</f>
        <v>0.46800580810445291</v>
      </c>
      <c r="F113" s="322">
        <f>IF(F$5=0,0,F$5/FBT_fec!F$5)</f>
        <v>0.47374196654070144</v>
      </c>
      <c r="G113" s="322">
        <f>IF(G$5=0,0,G$5/FBT_fec!G$5)</f>
        <v>0.47574812636236752</v>
      </c>
      <c r="H113" s="322">
        <f>IF(H$5=0,0,H$5/FBT_fec!H$5)</f>
        <v>0.47889395449627314</v>
      </c>
      <c r="I113" s="322">
        <f>IF(I$5=0,0,I$5/FBT_fec!I$5)</f>
        <v>0.48138813986428169</v>
      </c>
      <c r="J113" s="322">
        <f>IF(J$5=0,0,J$5/FBT_fec!J$5)</f>
        <v>0.4849253710413422</v>
      </c>
      <c r="K113" s="322">
        <f>IF(K$5=0,0,K$5/FBT_fec!K$5)</f>
        <v>0.48529043601277705</v>
      </c>
      <c r="L113" s="322">
        <f>IF(L$5=0,0,L$5/FBT_fec!L$5)</f>
        <v>0.48414302801200465</v>
      </c>
      <c r="M113" s="322">
        <f>IF(M$5=0,0,M$5/FBT_fec!M$5)</f>
        <v>0.48616400301706697</v>
      </c>
      <c r="N113" s="322">
        <f>IF(N$5=0,0,N$5/FBT_fec!N$5)</f>
        <v>0.48490986366786376</v>
      </c>
      <c r="O113" s="322">
        <f>IF(O$5=0,0,O$5/FBT_fec!O$5)</f>
        <v>0.48433540018264637</v>
      </c>
      <c r="P113" s="322">
        <f>IF(P$5=0,0,P$5/FBT_fec!P$5)</f>
        <v>0.48378048889861264</v>
      </c>
      <c r="Q113" s="322">
        <f>IF(Q$5=0,0,Q$5/FBT_fec!Q$5)</f>
        <v>0.48251284413407575</v>
      </c>
      <c r="R113" s="322">
        <f>IF(R$5=0,0,R$5/FBT_fec!R$5)</f>
        <v>0.48344473655433917</v>
      </c>
      <c r="S113" s="322">
        <f>IF(S$5=0,0,S$5/FBT_fec!S$5)</f>
        <v>0.48517303820636182</v>
      </c>
      <c r="T113" s="322">
        <f>IF(T$5=0,0,T$5/FBT_fec!T$5)</f>
        <v>0.4868042290032033</v>
      </c>
      <c r="U113" s="322">
        <f>IF(U$5=0,0,U$5/FBT_fec!U$5)</f>
        <v>0.48976661008830591</v>
      </c>
      <c r="V113" s="322">
        <f>IF(V$5=0,0,V$5/FBT_fec!V$5)</f>
        <v>0.48904781839650296</v>
      </c>
      <c r="W113" s="322">
        <f>IF(W$5=0,0,W$5/FBT_fec!W$5)</f>
        <v>0.49025085753751529</v>
      </c>
      <c r="X113" s="322">
        <f>IF(X$5=0,0,X$5/FBT_fec!X$5)</f>
        <v>0.4910197196287594</v>
      </c>
      <c r="Y113" s="322">
        <f>IF(Y$5=0,0,Y$5/FBT_fec!Y$5)</f>
        <v>0.49168156767033344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0.47747049149211979</v>
      </c>
      <c r="C114" s="334">
        <f>IF(C$6=0,0,C$6/FBT_fec!C$6)</f>
        <v>0.47747049149211984</v>
      </c>
      <c r="D114" s="334">
        <f>IF(D$6=0,0,D$6/FBT_fec!D$6)</f>
        <v>0.47747049149211968</v>
      </c>
      <c r="E114" s="334">
        <f>IF(E$6=0,0,E$6/FBT_fec!E$6)</f>
        <v>0.47747049149211973</v>
      </c>
      <c r="F114" s="334">
        <f>IF(F$6=0,0,F$6/FBT_fec!F$6)</f>
        <v>0.47747049149211979</v>
      </c>
      <c r="G114" s="334">
        <f>IF(G$6=0,0,G$6/FBT_fec!G$6)</f>
        <v>0.47747049149211968</v>
      </c>
      <c r="H114" s="334">
        <f>IF(H$6=0,0,H$6/FBT_fec!H$6)</f>
        <v>0.47747049149211984</v>
      </c>
      <c r="I114" s="334">
        <f>IF(I$6=0,0,I$6/FBT_fec!I$6)</f>
        <v>0.47747049149211979</v>
      </c>
      <c r="J114" s="334">
        <f>IF(J$6=0,0,J$6/FBT_fec!J$6)</f>
        <v>0.47747049149211968</v>
      </c>
      <c r="K114" s="334">
        <f>IF(K$6=0,0,K$6/FBT_fec!K$6)</f>
        <v>0.47747049149211968</v>
      </c>
      <c r="L114" s="334">
        <f>IF(L$6=0,0,L$6/FBT_fec!L$6)</f>
        <v>0.47747049149211973</v>
      </c>
      <c r="M114" s="334">
        <f>IF(M$6=0,0,M$6/FBT_fec!M$6)</f>
        <v>0.47747049149211979</v>
      </c>
      <c r="N114" s="334">
        <f>IF(N$6=0,0,N$6/FBT_fec!N$6)</f>
        <v>0.47747049149211979</v>
      </c>
      <c r="O114" s="334">
        <f>IF(O$6=0,0,O$6/FBT_fec!O$6)</f>
        <v>0.47747049149211968</v>
      </c>
      <c r="P114" s="334">
        <f>IF(P$6=0,0,P$6/FBT_fec!P$6)</f>
        <v>0.47747049149211979</v>
      </c>
      <c r="Q114" s="334">
        <f>IF(Q$6=0,0,Q$6/FBT_fec!Q$6)</f>
        <v>0.47747049149211979</v>
      </c>
      <c r="R114" s="334">
        <f>IF(R$6=0,0,R$6/FBT_fec!R$6)</f>
        <v>0.47747049149211984</v>
      </c>
      <c r="S114" s="334">
        <f>IF(S$6=0,0,S$6/FBT_fec!S$6)</f>
        <v>0.47747049149211973</v>
      </c>
      <c r="T114" s="334">
        <f>IF(T$6=0,0,T$6/FBT_fec!T$6)</f>
        <v>0.47747049149211979</v>
      </c>
      <c r="U114" s="334">
        <f>IF(U$6=0,0,U$6/FBT_fec!U$6)</f>
        <v>0.47747049149211973</v>
      </c>
      <c r="V114" s="334">
        <f>IF(V$6=0,0,V$6/FBT_fec!V$6)</f>
        <v>0.47747049149211984</v>
      </c>
      <c r="W114" s="334">
        <f>IF(W$6=0,0,W$6/FBT_fec!W$6)</f>
        <v>0.47747049149211968</v>
      </c>
      <c r="X114" s="334">
        <f>IF(X$6=0,0,X$6/FBT_fec!X$6)</f>
        <v>0.47747049149211984</v>
      </c>
      <c r="Y114" s="334">
        <f>IF(Y$6=0,0,Y$6/FBT_fec!Y$6)</f>
        <v>0.47747049149211979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0.12373949955273332</v>
      </c>
      <c r="C115" s="335">
        <f>IF(C$7=0,0,C$7/FBT_fec!C$7)</f>
        <v>0.12373949955273333</v>
      </c>
      <c r="D115" s="335">
        <f>IF(D$7=0,0,D$7/FBT_fec!D$7)</f>
        <v>0.12373949955273328</v>
      </c>
      <c r="E115" s="335">
        <f>IF(E$7=0,0,E$7/FBT_fec!E$7)</f>
        <v>0.12373949955273333</v>
      </c>
      <c r="F115" s="335">
        <f>IF(F$7=0,0,F$7/FBT_fec!F$7)</f>
        <v>0.12373949955273333</v>
      </c>
      <c r="G115" s="335">
        <f>IF(G$7=0,0,G$7/FBT_fec!G$7)</f>
        <v>0.12373949955273331</v>
      </c>
      <c r="H115" s="335">
        <f>IF(H$7=0,0,H$7/FBT_fec!H$7)</f>
        <v>0.12373949955273336</v>
      </c>
      <c r="I115" s="335">
        <f>IF(I$7=0,0,I$7/FBT_fec!I$7)</f>
        <v>0.12373949955273325</v>
      </c>
      <c r="J115" s="335">
        <f>IF(J$7=0,0,J$7/FBT_fec!J$7)</f>
        <v>0.12373949955273338</v>
      </c>
      <c r="K115" s="335">
        <f>IF(K$7=0,0,K$7/FBT_fec!K$7)</f>
        <v>0.12373949955273332</v>
      </c>
      <c r="L115" s="335">
        <f>IF(L$7=0,0,L$7/FBT_fec!L$7)</f>
        <v>0.12373949955273332</v>
      </c>
      <c r="M115" s="335">
        <f>IF(M$7=0,0,M$7/FBT_fec!M$7)</f>
        <v>0.12373949955273332</v>
      </c>
      <c r="N115" s="335">
        <f>IF(N$7=0,0,N$7/FBT_fec!N$7)</f>
        <v>0.12373949955273335</v>
      </c>
      <c r="O115" s="335">
        <f>IF(O$7=0,0,O$7/FBT_fec!O$7)</f>
        <v>0.12373949955273332</v>
      </c>
      <c r="P115" s="335">
        <f>IF(P$7=0,0,P$7/FBT_fec!P$7)</f>
        <v>0.12373949955273332</v>
      </c>
      <c r="Q115" s="335">
        <f>IF(Q$7=0,0,Q$7/FBT_fec!Q$7)</f>
        <v>0.12373949955273335</v>
      </c>
      <c r="R115" s="335">
        <f>IF(R$7=0,0,R$7/FBT_fec!R$7)</f>
        <v>0.12373949955273332</v>
      </c>
      <c r="S115" s="335">
        <f>IF(S$7=0,0,S$7/FBT_fec!S$7)</f>
        <v>0.12373949955273333</v>
      </c>
      <c r="T115" s="335">
        <f>IF(T$7=0,0,T$7/FBT_fec!T$7)</f>
        <v>0.12373949955273336</v>
      </c>
      <c r="U115" s="335">
        <f>IF(U$7=0,0,U$7/FBT_fec!U$7)</f>
        <v>0.12373949955273336</v>
      </c>
      <c r="V115" s="335">
        <f>IF(V$7=0,0,V$7/FBT_fec!V$7)</f>
        <v>0.12373949955273336</v>
      </c>
      <c r="W115" s="335">
        <f>IF(W$7=0,0,W$7/FBT_fec!W$7)</f>
        <v>0.12373949955273326</v>
      </c>
      <c r="X115" s="335">
        <f>IF(X$7=0,0,X$7/FBT_fec!X$7)</f>
        <v>0.12373949955273329</v>
      </c>
      <c r="Y115" s="335">
        <f>IF(Y$7=0,0,Y$7/FBT_fec!Y$7)</f>
        <v>0.12373949955273332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0.67621626986204564</v>
      </c>
      <c r="C116" s="335">
        <f>IF(C$8=0,0,C$8/FBT_fec!C$8)</f>
        <v>0.67621626986204542</v>
      </c>
      <c r="D116" s="335">
        <f>IF(D$8=0,0,D$8/FBT_fec!D$8)</f>
        <v>0.67621626986204519</v>
      </c>
      <c r="E116" s="335">
        <f>IF(E$8=0,0,E$8/FBT_fec!E$8)</f>
        <v>0.6762162698620453</v>
      </c>
      <c r="F116" s="335">
        <f>IF(F$8=0,0,F$8/FBT_fec!F$8)</f>
        <v>0.67621626986204553</v>
      </c>
      <c r="G116" s="335">
        <f>IF(G$8=0,0,G$8/FBT_fec!G$8)</f>
        <v>0.67621626986204553</v>
      </c>
      <c r="H116" s="335">
        <f>IF(H$8=0,0,H$8/FBT_fec!H$8)</f>
        <v>0.6762162698620453</v>
      </c>
      <c r="I116" s="335">
        <f>IF(I$8=0,0,I$8/FBT_fec!I$8)</f>
        <v>0.67621626986204542</v>
      </c>
      <c r="J116" s="335">
        <f>IF(J$8=0,0,J$8/FBT_fec!J$8)</f>
        <v>0.67621626986204542</v>
      </c>
      <c r="K116" s="335">
        <f>IF(K$8=0,0,K$8/FBT_fec!K$8)</f>
        <v>0.6762162698620453</v>
      </c>
      <c r="L116" s="335">
        <f>IF(L$8=0,0,L$8/FBT_fec!L$8)</f>
        <v>0.67621626986204542</v>
      </c>
      <c r="M116" s="335">
        <f>IF(M$8=0,0,M$8/FBT_fec!M$8)</f>
        <v>0.67621626986204542</v>
      </c>
      <c r="N116" s="335">
        <f>IF(N$8=0,0,N$8/FBT_fec!N$8)</f>
        <v>0.67621626986204542</v>
      </c>
      <c r="O116" s="335">
        <f>IF(O$8=0,0,O$8/FBT_fec!O$8)</f>
        <v>0.67621626986204586</v>
      </c>
      <c r="P116" s="335">
        <f>IF(P$8=0,0,P$8/FBT_fec!P$8)</f>
        <v>0.67621626986204564</v>
      </c>
      <c r="Q116" s="335">
        <f>IF(Q$8=0,0,Q$8/FBT_fec!Q$8)</f>
        <v>0.67621626986204564</v>
      </c>
      <c r="R116" s="335">
        <f>IF(R$8=0,0,R$8/FBT_fec!R$8)</f>
        <v>0.67621626986204519</v>
      </c>
      <c r="S116" s="335">
        <f>IF(S$8=0,0,S$8/FBT_fec!S$8)</f>
        <v>0.67621626986204542</v>
      </c>
      <c r="T116" s="335">
        <f>IF(T$8=0,0,T$8/FBT_fec!T$8)</f>
        <v>0.67621626986204519</v>
      </c>
      <c r="U116" s="335">
        <f>IF(U$8=0,0,U$8/FBT_fec!U$8)</f>
        <v>0.67621626986204553</v>
      </c>
      <c r="V116" s="335">
        <f>IF(V$8=0,0,V$8/FBT_fec!V$8)</f>
        <v>0.67621626986204553</v>
      </c>
      <c r="W116" s="335">
        <f>IF(W$8=0,0,W$8/FBT_fec!W$8)</f>
        <v>0.67621626986204519</v>
      </c>
      <c r="X116" s="335">
        <f>IF(X$8=0,0,X$8/FBT_fec!X$8)</f>
        <v>0.67621626986204508</v>
      </c>
      <c r="Y116" s="335">
        <f>IF(Y$8=0,0,Y$8/FBT_fec!Y$8)</f>
        <v>0.67621626986204519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0.47788553804190065</v>
      </c>
      <c r="C117" s="335">
        <f>IF(C$9=0,0,C$9/FBT_fec!C$9)</f>
        <v>0.47788553804190054</v>
      </c>
      <c r="D117" s="335">
        <f>IF(D$9=0,0,D$9/FBT_fec!D$9)</f>
        <v>0.47788553804190048</v>
      </c>
      <c r="E117" s="335">
        <f>IF(E$9=0,0,E$9/FBT_fec!E$9)</f>
        <v>0.47788553804190081</v>
      </c>
      <c r="F117" s="335">
        <f>IF(F$9=0,0,F$9/FBT_fec!F$9)</f>
        <v>0.47788553804190076</v>
      </c>
      <c r="G117" s="335">
        <f>IF(G$9=0,0,G$9/FBT_fec!G$9)</f>
        <v>0.47788553804190054</v>
      </c>
      <c r="H117" s="335">
        <f>IF(H$9=0,0,H$9/FBT_fec!H$9)</f>
        <v>0.4778855380419007</v>
      </c>
      <c r="I117" s="335">
        <f>IF(I$9=0,0,I$9/FBT_fec!I$9)</f>
        <v>0.47788553804190059</v>
      </c>
      <c r="J117" s="335">
        <f>IF(J$9=0,0,J$9/FBT_fec!J$9)</f>
        <v>0.47788553804190048</v>
      </c>
      <c r="K117" s="335">
        <f>IF(K$9=0,0,K$9/FBT_fec!K$9)</f>
        <v>0.47788553804190059</v>
      </c>
      <c r="L117" s="335">
        <f>IF(L$9=0,0,L$9/FBT_fec!L$9)</f>
        <v>0.4778855380419007</v>
      </c>
      <c r="M117" s="335">
        <f>IF(M$9=0,0,M$9/FBT_fec!M$9)</f>
        <v>0.47788553804190065</v>
      </c>
      <c r="N117" s="335">
        <f>IF(N$9=0,0,N$9/FBT_fec!N$9)</f>
        <v>0.47788553804190065</v>
      </c>
      <c r="O117" s="335">
        <f>IF(O$9=0,0,O$9/FBT_fec!O$9)</f>
        <v>0.4778855380419007</v>
      </c>
      <c r="P117" s="335">
        <f>IF(P$9=0,0,P$9/FBT_fec!P$9)</f>
        <v>0.47788553804190048</v>
      </c>
      <c r="Q117" s="335">
        <f>IF(Q$9=0,0,Q$9/FBT_fec!Q$9)</f>
        <v>0.47788553804190065</v>
      </c>
      <c r="R117" s="335">
        <f>IF(R$9=0,0,R$9/FBT_fec!R$9)</f>
        <v>0.47788553804190065</v>
      </c>
      <c r="S117" s="335">
        <f>IF(S$9=0,0,S$9/FBT_fec!S$9)</f>
        <v>0.47788553804190065</v>
      </c>
      <c r="T117" s="335">
        <f>IF(T$9=0,0,T$9/FBT_fec!T$9)</f>
        <v>0.47788553804190065</v>
      </c>
      <c r="U117" s="335">
        <f>IF(U$9=0,0,U$9/FBT_fec!U$9)</f>
        <v>0.47788553804190081</v>
      </c>
      <c r="V117" s="335">
        <f>IF(V$9=0,0,V$9/FBT_fec!V$9)</f>
        <v>0.47788553804190059</v>
      </c>
      <c r="W117" s="335">
        <f>IF(W$9=0,0,W$9/FBT_fec!W$9)</f>
        <v>0.47788553804190065</v>
      </c>
      <c r="X117" s="335">
        <f>IF(X$9=0,0,X$9/FBT_fec!X$9)</f>
        <v>0.47788553804190054</v>
      </c>
      <c r="Y117" s="335">
        <f>IF(Y$9=0,0,Y$9/FBT_fec!Y$9)</f>
        <v>0.47788553804190048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0.67799033355033778</v>
      </c>
      <c r="C118" s="336">
        <f>IF(C$10=0,0,C$10/FBT_fec!C$10)</f>
        <v>0.68333846707366441</v>
      </c>
      <c r="D118" s="336">
        <f>IF(D$10=0,0,D$10/FBT_fec!D$10)</f>
        <v>0.68557712505684398</v>
      </c>
      <c r="E118" s="336">
        <f>IF(E$10=0,0,E$10/FBT_fec!E$10)</f>
        <v>0.68495351121128312</v>
      </c>
      <c r="F118" s="336">
        <f>IF(F$10=0,0,F$10/FBT_fec!F$10)</f>
        <v>0.68867989398403551</v>
      </c>
      <c r="G118" s="336">
        <f>IF(G$10=0,0,G$10/FBT_fec!G$10)</f>
        <v>0.6929593876215685</v>
      </c>
      <c r="H118" s="336">
        <f>IF(H$10=0,0,H$10/FBT_fec!H$10)</f>
        <v>0.69478895937105967</v>
      </c>
      <c r="I118" s="336">
        <f>IF(I$10=0,0,I$10/FBT_fec!I$10)</f>
        <v>0.69384304638465644</v>
      </c>
      <c r="J118" s="336">
        <f>IF(J$10=0,0,J$10/FBT_fec!J$10)</f>
        <v>0.71400207776200453</v>
      </c>
      <c r="K118" s="336">
        <f>IF(K$10=0,0,K$10/FBT_fec!K$10)</f>
        <v>0.71614652303393633</v>
      </c>
      <c r="L118" s="336">
        <f>IF(L$10=0,0,L$10/FBT_fec!L$10)</f>
        <v>0.71313818791677108</v>
      </c>
      <c r="M118" s="336">
        <f>IF(M$10=0,0,M$10/FBT_fec!M$10)</f>
        <v>0.71708390235464325</v>
      </c>
      <c r="N118" s="336">
        <f>IF(N$10=0,0,N$10/FBT_fec!N$10)</f>
        <v>0.72004795763917739</v>
      </c>
      <c r="O118" s="336">
        <f>IF(O$10=0,0,O$10/FBT_fec!O$10)</f>
        <v>0.71628312556548457</v>
      </c>
      <c r="P118" s="336">
        <f>IF(P$10=0,0,P$10/FBT_fec!P$10)</f>
        <v>0.71737365166012446</v>
      </c>
      <c r="Q118" s="336">
        <f>IF(Q$10=0,0,Q$10/FBT_fec!Q$10)</f>
        <v>0.72219193210768673</v>
      </c>
      <c r="R118" s="336">
        <f>IF(R$10=0,0,R$10/FBT_fec!R$10)</f>
        <v>0.72636580347079838</v>
      </c>
      <c r="S118" s="336">
        <f>IF(S$10=0,0,S$10/FBT_fec!S$10)</f>
        <v>0.72968568308069737</v>
      </c>
      <c r="T118" s="336">
        <f>IF(T$10=0,0,T$10/FBT_fec!T$10)</f>
        <v>0.74176911148519675</v>
      </c>
      <c r="U118" s="336">
        <f>IF(U$10=0,0,U$10/FBT_fec!U$10)</f>
        <v>0.75583522070205256</v>
      </c>
      <c r="V118" s="336">
        <f>IF(V$10=0,0,V$10/FBT_fec!V$10)</f>
        <v>0.75639956779671902</v>
      </c>
      <c r="W118" s="336">
        <f>IF(W$10=0,0,W$10/FBT_fec!W$10)</f>
        <v>0.76452218915926129</v>
      </c>
      <c r="X118" s="336">
        <f>IF(X$10=0,0,X$10/FBT_fec!X$10)</f>
        <v>0.78662651564746477</v>
      </c>
      <c r="Y118" s="336">
        <f>IF(Y$10=0,0,Y$10/FBT_fec!Y$10)</f>
        <v>0.80729031409750218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0.51616371174562847</v>
      </c>
      <c r="C119" s="349">
        <f>IF(C$16=0,0,C$16/FBT_fec!C$16)</f>
        <v>0.51538211296701386</v>
      </c>
      <c r="D119" s="349">
        <f>IF(D$16=0,0,D$16/FBT_fec!D$16)</f>
        <v>0.51752896340772492</v>
      </c>
      <c r="E119" s="349">
        <f>IF(E$16=0,0,E$16/FBT_fec!E$16)</f>
        <v>0.51521949920658594</v>
      </c>
      <c r="F119" s="349">
        <f>IF(F$16=0,0,F$16/FBT_fec!F$16)</f>
        <v>0.52471585521654462</v>
      </c>
      <c r="G119" s="349">
        <f>IF(G$16=0,0,G$16/FBT_fec!G$16)</f>
        <v>0.52937684722689882</v>
      </c>
      <c r="H119" s="349">
        <f>IF(H$16=0,0,H$16/FBT_fec!H$16)</f>
        <v>0.534420509764439</v>
      </c>
      <c r="I119" s="349">
        <f>IF(I$16=0,0,I$16/FBT_fec!I$16)</f>
        <v>0.53870213526801392</v>
      </c>
      <c r="J119" s="349">
        <f>IF(J$16=0,0,J$16/FBT_fec!J$16)</f>
        <v>0.55059748835088496</v>
      </c>
      <c r="K119" s="349">
        <f>IF(K$16=0,0,K$16/FBT_fec!K$16)</f>
        <v>0.55276183642911103</v>
      </c>
      <c r="L119" s="349">
        <f>IF(L$16=0,0,L$16/FBT_fec!L$16)</f>
        <v>0.54936841047249163</v>
      </c>
      <c r="M119" s="349">
        <f>IF(M$16=0,0,M$16/FBT_fec!M$16)</f>
        <v>0.55285867309618952</v>
      </c>
      <c r="N119" s="349">
        <f>IF(N$16=0,0,N$16/FBT_fec!N$16)</f>
        <v>0.55111345661633171</v>
      </c>
      <c r="O119" s="349">
        <f>IF(O$16=0,0,O$16/FBT_fec!O$16)</f>
        <v>0.54746677470228811</v>
      </c>
      <c r="P119" s="349">
        <f>IF(P$16=0,0,P$16/FBT_fec!P$16)</f>
        <v>0.54621330731376749</v>
      </c>
      <c r="Q119" s="349">
        <f>IF(Q$16=0,0,Q$16/FBT_fec!Q$16)</f>
        <v>0.54627476991473645</v>
      </c>
      <c r="R119" s="349">
        <f>IF(R$16=0,0,R$16/FBT_fec!R$16)</f>
        <v>0.546858415026095</v>
      </c>
      <c r="S119" s="349">
        <f>IF(S$16=0,0,S$16/FBT_fec!S$16)</f>
        <v>0.54922550671140058</v>
      </c>
      <c r="T119" s="349">
        <f>IF(T$16=0,0,T$16/FBT_fec!T$16)</f>
        <v>0.55501615834523277</v>
      </c>
      <c r="U119" s="349">
        <f>IF(U$16=0,0,U$16/FBT_fec!U$16)</f>
        <v>0.56397031576960366</v>
      </c>
      <c r="V119" s="349">
        <f>IF(V$16=0,0,V$16/FBT_fec!V$16)</f>
        <v>0.56020635366928029</v>
      </c>
      <c r="W119" s="349">
        <f>IF(W$16=0,0,W$16/FBT_fec!W$16)</f>
        <v>0.56499329515056385</v>
      </c>
      <c r="X119" s="349">
        <f>IF(X$16=0,0,X$16/FBT_fec!X$16)</f>
        <v>0.56636546620567019</v>
      </c>
      <c r="Y119" s="349">
        <f>IF(Y$16=0,0,Y$16/FBT_fec!Y$16)</f>
        <v>0.56912558874655095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0.28154384277034278</v>
      </c>
      <c r="C120" s="349">
        <f>IF(C$25=0,0,C$25/FBT_fec!C$25)</f>
        <v>0.28111751616382574</v>
      </c>
      <c r="D120" s="349">
        <f>IF(D$25=0,0,D$25/FBT_fec!D$25)</f>
        <v>0.28228852549512262</v>
      </c>
      <c r="E120" s="349">
        <f>IF(E$25=0,0,E$25/FBT_fec!E$25)</f>
        <v>0.28102881774904698</v>
      </c>
      <c r="F120" s="349">
        <f>IF(F$25=0,0,F$25/FBT_fec!F$25)</f>
        <v>0.28620864829993337</v>
      </c>
      <c r="G120" s="349">
        <f>IF(G$25=0,0,G$25/FBT_fec!G$25)</f>
        <v>0.28875100757830846</v>
      </c>
      <c r="H120" s="349">
        <f>IF(H$25=0,0,H$25/FBT_fec!H$25)</f>
        <v>0.29150209623514861</v>
      </c>
      <c r="I120" s="349">
        <f>IF(I$25=0,0,I$25/FBT_fec!I$25)</f>
        <v>0.29383752832800752</v>
      </c>
      <c r="J120" s="349">
        <f>IF(J$25=0,0,J$25/FBT_fec!J$25)</f>
        <v>0.30032590273684634</v>
      </c>
      <c r="K120" s="349">
        <f>IF(K$25=0,0,K$25/FBT_fec!K$25)</f>
        <v>0.30150645623406047</v>
      </c>
      <c r="L120" s="349">
        <f>IF(L$25=0,0,L$25/FBT_fec!L$25)</f>
        <v>0.29965549662135921</v>
      </c>
      <c r="M120" s="349">
        <f>IF(M$25=0,0,M$25/FBT_fec!M$25)</f>
        <v>0.30155927623428513</v>
      </c>
      <c r="N120" s="349">
        <f>IF(N$25=0,0,N$25/FBT_fec!N$25)</f>
        <v>0.30060733997254457</v>
      </c>
      <c r="O120" s="349">
        <f>IF(O$25=0,0,O$25/FBT_fec!O$25)</f>
        <v>0.29861824074670251</v>
      </c>
      <c r="P120" s="349">
        <f>IF(P$25=0,0,P$25/FBT_fec!P$25)</f>
        <v>0.29793453126205494</v>
      </c>
      <c r="Q120" s="349">
        <f>IF(Q$25=0,0,Q$25/FBT_fec!Q$25)</f>
        <v>0.29796805631712903</v>
      </c>
      <c r="R120" s="349">
        <f>IF(R$25=0,0,R$25/FBT_fec!R$25)</f>
        <v>0.29828640819605173</v>
      </c>
      <c r="S120" s="349">
        <f>IF(S$25=0,0,S$25/FBT_fec!S$25)</f>
        <v>0.29957754911530921</v>
      </c>
      <c r="T120" s="349">
        <f>IF(T$25=0,0,T$25/FBT_fec!T$25)</f>
        <v>0.30273608637012689</v>
      </c>
      <c r="U120" s="349">
        <f>IF(U$25=0,0,U$25/FBT_fec!U$25)</f>
        <v>0.30762017223796573</v>
      </c>
      <c r="V120" s="349">
        <f>IF(V$25=0,0,V$25/FBT_fec!V$25)</f>
        <v>0.30556710200142545</v>
      </c>
      <c r="W120" s="349">
        <f>IF(W$25=0,0,W$25/FBT_fec!W$25)</f>
        <v>0.30817816099121659</v>
      </c>
      <c r="X120" s="349">
        <f>IF(X$25=0,0,X$25/FBT_fec!X$25)</f>
        <v>0.30892661793036535</v>
      </c>
      <c r="Y120" s="349">
        <f>IF(Y$25=0,0,Y$25/FBT_fec!Y$25)</f>
        <v>0.31043213931630054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0.46243730779039866</v>
      </c>
      <c r="C121" s="349">
        <f>IF(C$34=0,0,C$34/FBT_fec!C$34)</f>
        <v>0.45966423793396988</v>
      </c>
      <c r="D121" s="349">
        <f>IF(D$34=0,0,D$34/FBT_fec!D$34)</f>
        <v>0.46083859890148277</v>
      </c>
      <c r="E121" s="349">
        <f>IF(E$34=0,0,E$34/FBT_fec!E$34)</f>
        <v>0.46056366341038713</v>
      </c>
      <c r="F121" s="349">
        <f>IF(F$34=0,0,F$34/FBT_fec!F$34)</f>
        <v>0.46530310392941027</v>
      </c>
      <c r="G121" s="349">
        <f>IF(G$34=0,0,G$34/FBT_fec!G$34)</f>
        <v>0.46552223179255747</v>
      </c>
      <c r="H121" s="349">
        <f>IF(H$34=0,0,H$34/FBT_fec!H$34)</f>
        <v>0.46902365448264605</v>
      </c>
      <c r="I121" s="349">
        <f>IF(I$34=0,0,I$34/FBT_fec!I$34)</f>
        <v>0.47166933150911511</v>
      </c>
      <c r="J121" s="349">
        <f>IF(J$34=0,0,J$34/FBT_fec!J$34)</f>
        <v>0.47047088246835445</v>
      </c>
      <c r="K121" s="349">
        <f>IF(K$34=0,0,K$34/FBT_fec!K$34)</f>
        <v>0.46938058826954399</v>
      </c>
      <c r="L121" s="349">
        <f>IF(L$34=0,0,L$34/FBT_fec!L$34)</f>
        <v>0.46890489721628653</v>
      </c>
      <c r="M121" s="349">
        <f>IF(M$34=0,0,M$34/FBT_fec!M$34)</f>
        <v>0.47118451123849969</v>
      </c>
      <c r="N121" s="349">
        <f>IF(N$34=0,0,N$34/FBT_fec!N$34)</f>
        <v>0.46917288747374947</v>
      </c>
      <c r="O121" s="349">
        <f>IF(O$34=0,0,O$34/FBT_fec!O$34)</f>
        <v>0.47052810492763292</v>
      </c>
      <c r="P121" s="349">
        <f>IF(P$34=0,0,P$34/FBT_fec!P$34)</f>
        <v>0.47007071745029816</v>
      </c>
      <c r="Q121" s="349">
        <f>IF(Q$34=0,0,Q$34/FBT_fec!Q$34)</f>
        <v>0.4676925724679179</v>
      </c>
      <c r="R121" s="349">
        <f>IF(R$34=0,0,R$34/FBT_fec!R$34)</f>
        <v>0.46873569999139802</v>
      </c>
      <c r="S121" s="349">
        <f>IF(S$34=0,0,S$34/FBT_fec!S$34)</f>
        <v>0.47034755475477913</v>
      </c>
      <c r="T121" s="349">
        <f>IF(T$34=0,0,T$34/FBT_fec!T$34)</f>
        <v>0.46986019248113842</v>
      </c>
      <c r="U121" s="349">
        <f>IF(U$34=0,0,U$34/FBT_fec!U$34)</f>
        <v>0.47078160659288232</v>
      </c>
      <c r="V121" s="349">
        <f>IF(V$34=0,0,V$34/FBT_fec!V$34)</f>
        <v>0.4708415576360831</v>
      </c>
      <c r="W121" s="349">
        <f>IF(W$34=0,0,W$34/FBT_fec!W$34)</f>
        <v>0.47037359408485407</v>
      </c>
      <c r="X121" s="349">
        <f>IF(X$34=0,0,X$34/FBT_fec!X$34)</f>
        <v>0.46952855558755902</v>
      </c>
      <c r="Y121" s="349">
        <f>IF(Y$34=0,0,Y$34/FBT_fec!Y$34)</f>
        <v>0.46790546330939009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0.41297808338470932</v>
      </c>
      <c r="C122" s="349">
        <f>IF(C$45=0,0,C$45/FBT_fec!C$45)</f>
        <v>0.41053534734424924</v>
      </c>
      <c r="D122" s="349">
        <f>IF(D$45=0,0,D$45/FBT_fec!D$45)</f>
        <v>0.41153210510820853</v>
      </c>
      <c r="E122" s="349">
        <f>IF(E$45=0,0,E$45/FBT_fec!E$45)</f>
        <v>0.41158715309770028</v>
      </c>
      <c r="F122" s="349">
        <f>IF(F$45=0,0,F$45/FBT_fec!F$45)</f>
        <v>0.41580034460136667</v>
      </c>
      <c r="G122" s="349">
        <f>IF(G$45=0,0,G$45/FBT_fec!G$45)</f>
        <v>0.41623904287272007</v>
      </c>
      <c r="H122" s="349">
        <f>IF(H$45=0,0,H$45/FBT_fec!H$45)</f>
        <v>0.4191470594584773</v>
      </c>
      <c r="I122" s="349">
        <f>IF(I$45=0,0,I$45/FBT_fec!I$45)</f>
        <v>0.42131602146932795</v>
      </c>
      <c r="J122" s="349">
        <f>IF(J$45=0,0,J$45/FBT_fec!J$45)</f>
        <v>0.41930048217232907</v>
      </c>
      <c r="K122" s="349">
        <f>IF(K$45=0,0,K$45/FBT_fec!K$45)</f>
        <v>0.41908278740589289</v>
      </c>
      <c r="L122" s="349">
        <f>IF(L$45=0,0,L$45/FBT_fec!L$45)</f>
        <v>0.41913486923041221</v>
      </c>
      <c r="M122" s="349">
        <f>IF(M$45=0,0,M$45/FBT_fec!M$45)</f>
        <v>0.42077981556305366</v>
      </c>
      <c r="N122" s="349">
        <f>IF(N$45=0,0,N$45/FBT_fec!N$45)</f>
        <v>0.41908966123541253</v>
      </c>
      <c r="O122" s="349">
        <f>IF(O$45=0,0,O$45/FBT_fec!O$45)</f>
        <v>0.42052971204394379</v>
      </c>
      <c r="P122" s="349">
        <f>IF(P$45=0,0,P$45/FBT_fec!P$45)</f>
        <v>0.42032268155784996</v>
      </c>
      <c r="Q122" s="349">
        <f>IF(Q$45=0,0,Q$45/FBT_fec!Q$45)</f>
        <v>0.41883291858322641</v>
      </c>
      <c r="R122" s="349">
        <f>IF(R$45=0,0,R$45/FBT_fec!R$45)</f>
        <v>0.41921606576544507</v>
      </c>
      <c r="S122" s="349">
        <f>IF(S$45=0,0,S$45/FBT_fec!S$45)</f>
        <v>0.42003685834912768</v>
      </c>
      <c r="T122" s="349">
        <f>IF(T$45=0,0,T$45/FBT_fec!T$45)</f>
        <v>0.419345576931832</v>
      </c>
      <c r="U122" s="349">
        <f>IF(U$45=0,0,U$45/FBT_fec!U$45)</f>
        <v>0.4196036376982929</v>
      </c>
      <c r="V122" s="349">
        <f>IF(V$45=0,0,V$45/FBT_fec!V$45)</f>
        <v>0.41986460334417308</v>
      </c>
      <c r="W122" s="349">
        <f>IF(W$45=0,0,W$45/FBT_fec!W$45)</f>
        <v>0.41937562629512815</v>
      </c>
      <c r="X122" s="349">
        <f>IF(X$45=0,0,X$45/FBT_fec!X$45)</f>
        <v>0.4183786411677729</v>
      </c>
      <c r="Y122" s="349">
        <f>IF(Y$45=0,0,Y$45/FBT_fec!Y$45)</f>
        <v>0.41670258522100034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0.60812902731472185</v>
      </c>
      <c r="C123" s="349">
        <f>IF(C$66=0,0,C$66/FBT_fec!C$66)</f>
        <v>0.61378549102913593</v>
      </c>
      <c r="D123" s="349">
        <f>IF(D$66=0,0,D$66/FBT_fec!D$66)</f>
        <v>0.61549646211374076</v>
      </c>
      <c r="E123" s="349">
        <f>IF(E$66=0,0,E$66/FBT_fec!E$66)</f>
        <v>0.60957420373574311</v>
      </c>
      <c r="F123" s="349">
        <f>IF(F$66=0,0,F$66/FBT_fec!F$66)</f>
        <v>0.61777329247777213</v>
      </c>
      <c r="G123" s="349">
        <f>IF(G$66=0,0,G$66/FBT_fec!G$66)</f>
        <v>0.62415977156991442</v>
      </c>
      <c r="H123" s="349">
        <f>IF(H$66=0,0,H$66/FBT_fec!H$66)</f>
        <v>0.62600046700381595</v>
      </c>
      <c r="I123" s="349">
        <f>IF(I$66=0,0,I$66/FBT_fec!I$66)</f>
        <v>0.62811414512322139</v>
      </c>
      <c r="J123" s="349">
        <f>IF(J$66=0,0,J$66/FBT_fec!J$66)</f>
        <v>0.64152317255694946</v>
      </c>
      <c r="K123" s="349">
        <f>IF(K$66=0,0,K$66/FBT_fec!K$66)</f>
        <v>0.643937356496742</v>
      </c>
      <c r="L123" s="349">
        <f>IF(L$66=0,0,L$66/FBT_fec!L$66)</f>
        <v>0.64155714474294323</v>
      </c>
      <c r="M123" s="349">
        <f>IF(M$66=0,0,M$66/FBT_fec!M$66)</f>
        <v>0.64262260532888871</v>
      </c>
      <c r="N123" s="349">
        <f>IF(N$66=0,0,N$66/FBT_fec!N$66)</f>
        <v>0.64280249110977616</v>
      </c>
      <c r="O123" s="349">
        <f>IF(O$66=0,0,O$66/FBT_fec!O$66)</f>
        <v>0.63839274358567366</v>
      </c>
      <c r="P123" s="349">
        <f>IF(P$66=0,0,P$66/FBT_fec!P$66)</f>
        <v>0.63742766710560195</v>
      </c>
      <c r="Q123" s="349">
        <f>IF(Q$66=0,0,Q$66/FBT_fec!Q$66)</f>
        <v>0.63775291194784611</v>
      </c>
      <c r="R123" s="349">
        <f>IF(R$66=0,0,R$66/FBT_fec!R$66)</f>
        <v>0.63841982551157583</v>
      </c>
      <c r="S123" s="349">
        <f>IF(S$66=0,0,S$66/FBT_fec!S$66)</f>
        <v>0.64038821344989649</v>
      </c>
      <c r="T123" s="349">
        <f>IF(T$66=0,0,T$66/FBT_fec!T$66)</f>
        <v>0.64506999669805987</v>
      </c>
      <c r="U123" s="349">
        <f>IF(U$66=0,0,U$66/FBT_fec!U$66)</f>
        <v>0.65017369928191437</v>
      </c>
      <c r="V123" s="349">
        <f>IF(V$66=0,0,V$66/FBT_fec!V$66)</f>
        <v>0.64811795752223922</v>
      </c>
      <c r="W123" s="349">
        <f>IF(W$66=0,0,W$66/FBT_fec!W$66)</f>
        <v>0.65122269227276208</v>
      </c>
      <c r="X123" s="349">
        <f>IF(X$66=0,0,X$66/FBT_fec!X$66)</f>
        <v>0.65252680044844835</v>
      </c>
      <c r="Y123" s="349">
        <f>IF(Y$66=0,0,Y$66/FBT_fec!Y$66)</f>
        <v>0.65459818059746477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0.51870702578690941</v>
      </c>
      <c r="C124" s="337">
        <f>IF(C$80=0,0,C$80/FBT_fec!C$80)</f>
        <v>0.51870702578690919</v>
      </c>
      <c r="D124" s="337">
        <f>IF(D$80=0,0,D$80/FBT_fec!D$80)</f>
        <v>0.51870702578690953</v>
      </c>
      <c r="E124" s="337">
        <f>IF(E$80=0,0,E$80/FBT_fec!E$80)</f>
        <v>0.5187070257869093</v>
      </c>
      <c r="F124" s="337">
        <f>IF(F$80=0,0,F$80/FBT_fec!F$80)</f>
        <v>0.5187070257869093</v>
      </c>
      <c r="G124" s="337">
        <f>IF(G$80=0,0,G$80/FBT_fec!G$80)</f>
        <v>0.51870702578690941</v>
      </c>
      <c r="H124" s="337">
        <f>IF(H$80=0,0,H$80/FBT_fec!H$80)</f>
        <v>0.5187070257869093</v>
      </c>
      <c r="I124" s="337">
        <f>IF(I$80=0,0,I$80/FBT_fec!I$80)</f>
        <v>0.5187070257869093</v>
      </c>
      <c r="J124" s="337">
        <f>IF(J$80=0,0,J$80/FBT_fec!J$80)</f>
        <v>0.51870702578690941</v>
      </c>
      <c r="K124" s="337">
        <f>IF(K$80=0,0,K$80/FBT_fec!K$80)</f>
        <v>0.51870702578690919</v>
      </c>
      <c r="L124" s="337">
        <f>IF(L$80=0,0,L$80/FBT_fec!L$80)</f>
        <v>0.5187070257869093</v>
      </c>
      <c r="M124" s="337">
        <f>IF(M$80=0,0,M$80/FBT_fec!M$80)</f>
        <v>0.51870702578690941</v>
      </c>
      <c r="N124" s="337">
        <f>IF(N$80=0,0,N$80/FBT_fec!N$80)</f>
        <v>0.5187070257869093</v>
      </c>
      <c r="O124" s="337">
        <f>IF(O$80=0,0,O$80/FBT_fec!O$80)</f>
        <v>0.5187070257869093</v>
      </c>
      <c r="P124" s="337">
        <f>IF(P$80=0,0,P$80/FBT_fec!P$80)</f>
        <v>0.5187070257869093</v>
      </c>
      <c r="Q124" s="337">
        <f>IF(Q$80=0,0,Q$80/FBT_fec!Q$80)</f>
        <v>0.51870702578690941</v>
      </c>
      <c r="R124" s="337">
        <f>IF(R$80=0,0,R$80/FBT_fec!R$80)</f>
        <v>0.51870702578690953</v>
      </c>
      <c r="S124" s="337">
        <f>IF(S$80=0,0,S$80/FBT_fec!S$80)</f>
        <v>0.51870702578690953</v>
      </c>
      <c r="T124" s="337">
        <f>IF(T$80=0,0,T$80/FBT_fec!T$80)</f>
        <v>0.5187070257869093</v>
      </c>
      <c r="U124" s="337">
        <f>IF(U$80=0,0,U$80/FBT_fec!U$80)</f>
        <v>0.51870702578690941</v>
      </c>
      <c r="V124" s="337">
        <f>IF(V$80=0,0,V$80/FBT_fec!V$80)</f>
        <v>0.5187070257869093</v>
      </c>
      <c r="W124" s="337">
        <f>IF(W$80=0,0,W$80/FBT_fec!W$80)</f>
        <v>0.51870702578690941</v>
      </c>
      <c r="X124" s="337">
        <f>IF(X$80=0,0,X$80/FBT_fec!X$80)</f>
        <v>0.51870702578690941</v>
      </c>
      <c r="Y124" s="337">
        <f>IF(Y$80=0,0,Y$80/FBT_fec!Y$80)</f>
        <v>0.51870702578690919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CZ: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1492.2811416835509</v>
      </c>
      <c r="C5" s="223">
        <v>1528.032392075648</v>
      </c>
      <c r="D5" s="223">
        <v>1457.6548243699781</v>
      </c>
      <c r="E5" s="223">
        <v>1633.1625288622411</v>
      </c>
      <c r="F5" s="223">
        <v>1392.1334935216339</v>
      </c>
      <c r="G5" s="223">
        <v>1267.678387050506</v>
      </c>
      <c r="H5" s="223">
        <v>1181.5145467690879</v>
      </c>
      <c r="I5" s="223">
        <v>1090.7714015645829</v>
      </c>
      <c r="J5" s="223">
        <v>883.12845708022712</v>
      </c>
      <c r="K5" s="223">
        <v>858.03121680913273</v>
      </c>
      <c r="L5" s="223">
        <v>909.25172795552362</v>
      </c>
      <c r="M5" s="223">
        <v>876.07130219753117</v>
      </c>
      <c r="N5" s="223">
        <v>891.20847364010103</v>
      </c>
      <c r="O5" s="223">
        <v>874.99655621452462</v>
      </c>
      <c r="P5" s="223">
        <v>905.00609066869993</v>
      </c>
      <c r="Q5" s="223">
        <v>929.73672743118618</v>
      </c>
      <c r="R5" s="223">
        <v>915.21160892826413</v>
      </c>
      <c r="S5" s="223">
        <v>942.3283908637901</v>
      </c>
      <c r="T5" s="223">
        <v>891.88928737296112</v>
      </c>
      <c r="U5" s="223">
        <v>803.68178707139464</v>
      </c>
      <c r="V5" s="223">
        <v>860.21285303060097</v>
      </c>
      <c r="W5" s="223">
        <v>856.14921154034369</v>
      </c>
      <c r="X5" s="223">
        <v>809.73371320991737</v>
      </c>
      <c r="Y5" s="223">
        <v>751.00377678334439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36.108116267160128</v>
      </c>
      <c r="C10" s="260">
        <v>35.211223774905783</v>
      </c>
      <c r="D10" s="260">
        <v>33.777652585171268</v>
      </c>
      <c r="E10" s="260">
        <v>37.951562339731161</v>
      </c>
      <c r="F10" s="260">
        <v>33.787161454252029</v>
      </c>
      <c r="G10" s="260">
        <v>29.738850481592191</v>
      </c>
      <c r="H10" s="260">
        <v>29.027110205804579</v>
      </c>
      <c r="I10" s="260">
        <v>27.56000026798721</v>
      </c>
      <c r="J10" s="260">
        <v>20.445025881276401</v>
      </c>
      <c r="K10" s="260">
        <v>18.706592214377501</v>
      </c>
      <c r="L10" s="260">
        <v>19.789922892385</v>
      </c>
      <c r="M10" s="260">
        <v>19.49898942243653</v>
      </c>
      <c r="N10" s="260">
        <v>19.067856172893311</v>
      </c>
      <c r="O10" s="260">
        <v>19.621043935536999</v>
      </c>
      <c r="P10" s="260">
        <v>20.16007583511859</v>
      </c>
      <c r="Q10" s="260">
        <v>20.670238508228479</v>
      </c>
      <c r="R10" s="260">
        <v>20.237542671782631</v>
      </c>
      <c r="S10" s="260">
        <v>20.401548413750241</v>
      </c>
      <c r="T10" s="260">
        <v>18.35503127318373</v>
      </c>
      <c r="U10" s="260">
        <v>15.79439099380919</v>
      </c>
      <c r="V10" s="260">
        <v>16.968561374423</v>
      </c>
      <c r="W10" s="260">
        <v>16.090998491863431</v>
      </c>
      <c r="X10" s="260">
        <v>13.93177407736848</v>
      </c>
      <c r="Y10" s="260">
        <v>11.537591244993161</v>
      </c>
      <c r="DA10" s="68" t="s">
        <v>2305</v>
      </c>
    </row>
    <row r="11" spans="1:105" ht="12" customHeight="1" x14ac:dyDescent="0.25">
      <c r="A11" s="37" t="s">
        <v>159</v>
      </c>
      <c r="B11" s="226">
        <v>3.8716366184484441</v>
      </c>
      <c r="C11" s="226">
        <v>3.0743991219235971</v>
      </c>
      <c r="D11" s="226">
        <v>2.2656425508235358</v>
      </c>
      <c r="E11" s="226">
        <v>0.64676196760959148</v>
      </c>
      <c r="F11" s="226">
        <v>0.58100788753382571</v>
      </c>
      <c r="G11" s="226">
        <v>0.54281443769401505</v>
      </c>
      <c r="H11" s="226">
        <v>0.32140190002851249</v>
      </c>
      <c r="I11" s="226">
        <v>0.20683906797002641</v>
      </c>
      <c r="J11" s="226">
        <v>0.20252869143292171</v>
      </c>
      <c r="K11" s="226">
        <v>0.1859509462787719</v>
      </c>
      <c r="L11" s="226">
        <v>9.2189337154991044E-2</v>
      </c>
      <c r="M11" s="226">
        <v>9.0315157589473311E-2</v>
      </c>
      <c r="N11" s="226">
        <v>0.18205686527749479</v>
      </c>
      <c r="O11" s="226">
        <v>9.1954772382296296E-2</v>
      </c>
      <c r="P11" s="226">
        <v>0</v>
      </c>
      <c r="Q11" s="226">
        <v>9.5221651963704856E-2</v>
      </c>
      <c r="R11" s="226">
        <v>0.18773090738739981</v>
      </c>
      <c r="S11" s="226">
        <v>9.0583957561589407E-2</v>
      </c>
      <c r="T11" s="226">
        <v>8.7758710547897203E-2</v>
      </c>
      <c r="U11" s="226">
        <v>8.3429320561416581E-2</v>
      </c>
      <c r="V11" s="226">
        <v>8.3187920883190075E-2</v>
      </c>
      <c r="W11" s="226">
        <v>8.0205722060280996E-2</v>
      </c>
      <c r="X11" s="226">
        <v>7.582870076661527E-2</v>
      </c>
      <c r="Y11" s="226">
        <v>0.14589689002663139</v>
      </c>
      <c r="DA11" s="69" t="s">
        <v>2306</v>
      </c>
    </row>
    <row r="12" spans="1:105" ht="12" customHeight="1" x14ac:dyDescent="0.25">
      <c r="A12" s="37" t="s">
        <v>35</v>
      </c>
      <c r="B12" s="226">
        <v>32.236479648711693</v>
      </c>
      <c r="C12" s="226">
        <v>32.136824652982177</v>
      </c>
      <c r="D12" s="226">
        <v>31.512010034347739</v>
      </c>
      <c r="E12" s="226">
        <v>37.304800372121569</v>
      </c>
      <c r="F12" s="226">
        <v>33.2061535667182</v>
      </c>
      <c r="G12" s="226">
        <v>29.196036043898172</v>
      </c>
      <c r="H12" s="226">
        <v>28.70570830577606</v>
      </c>
      <c r="I12" s="226">
        <v>27.35316120001718</v>
      </c>
      <c r="J12" s="226">
        <v>20.24249718984348</v>
      </c>
      <c r="K12" s="226">
        <v>18.520641268098721</v>
      </c>
      <c r="L12" s="226">
        <v>19.697733555230009</v>
      </c>
      <c r="M12" s="226">
        <v>19.408674264847061</v>
      </c>
      <c r="N12" s="226">
        <v>18.885799307615809</v>
      </c>
      <c r="O12" s="226">
        <v>19.529089163154701</v>
      </c>
      <c r="P12" s="226">
        <v>20.16007583511859</v>
      </c>
      <c r="Q12" s="226">
        <v>20.575016856264771</v>
      </c>
      <c r="R12" s="226">
        <v>20.04981176439523</v>
      </c>
      <c r="S12" s="226">
        <v>20.31096445618865</v>
      </c>
      <c r="T12" s="226">
        <v>18.267272562635831</v>
      </c>
      <c r="U12" s="226">
        <v>15.71096167324777</v>
      </c>
      <c r="V12" s="226">
        <v>16.88537345353981</v>
      </c>
      <c r="W12" s="226">
        <v>16.01079276980315</v>
      </c>
      <c r="X12" s="226">
        <v>13.855945376601859</v>
      </c>
      <c r="Y12" s="226">
        <v>11.391694354966519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133.8518907046452</v>
      </c>
      <c r="C16" s="261">
        <f t="shared" si="0"/>
        <v>134.60790119038029</v>
      </c>
      <c r="D16" s="261">
        <f t="shared" si="0"/>
        <v>128.44273689565941</v>
      </c>
      <c r="E16" s="261">
        <f t="shared" si="0"/>
        <v>145.565859210014</v>
      </c>
      <c r="F16" s="261">
        <f t="shared" si="0"/>
        <v>122.016501031366</v>
      </c>
      <c r="G16" s="261">
        <f t="shared" si="0"/>
        <v>106.8415771570242</v>
      </c>
      <c r="H16" s="261">
        <f t="shared" si="0"/>
        <v>100.6556546670316</v>
      </c>
      <c r="I16" s="261">
        <f t="shared" si="0"/>
        <v>92.770748030382862</v>
      </c>
      <c r="J16" s="261">
        <f t="shared" si="0"/>
        <v>72.117573710614295</v>
      </c>
      <c r="K16" s="261">
        <f t="shared" si="0"/>
        <v>65.331257900991744</v>
      </c>
      <c r="L16" s="261">
        <f t="shared" si="0"/>
        <v>68.776044901789973</v>
      </c>
      <c r="M16" s="261">
        <f t="shared" si="0"/>
        <v>66.986715800519235</v>
      </c>
      <c r="N16" s="261">
        <f t="shared" si="0"/>
        <v>67.725863337287279</v>
      </c>
      <c r="O16" s="261">
        <f t="shared" si="0"/>
        <v>68.498707297430599</v>
      </c>
      <c r="P16" s="261">
        <f t="shared" si="0"/>
        <v>70.912134279373959</v>
      </c>
      <c r="Q16" s="261">
        <f t="shared" si="0"/>
        <v>74.505502089973263</v>
      </c>
      <c r="R16" s="261">
        <f t="shared" si="0"/>
        <v>73.430043390627389</v>
      </c>
      <c r="S16" s="261">
        <f t="shared" si="0"/>
        <v>73.856539058281399</v>
      </c>
      <c r="T16" s="261">
        <f t="shared" si="0"/>
        <v>68.156116697218266</v>
      </c>
      <c r="U16" s="261">
        <f t="shared" si="0"/>
        <v>59.564057922090001</v>
      </c>
      <c r="V16" s="261">
        <f t="shared" si="0"/>
        <v>64.2286890932494</v>
      </c>
      <c r="W16" s="261">
        <f t="shared" si="0"/>
        <v>61.808405519969469</v>
      </c>
      <c r="X16" s="261">
        <f t="shared" si="0"/>
        <v>57.811681153668239</v>
      </c>
      <c r="Y16" s="261">
        <f t="shared" si="0"/>
        <v>52.726932935478338</v>
      </c>
      <c r="DA16" s="70"/>
    </row>
    <row r="17" spans="1:105" ht="12" customHeight="1" x14ac:dyDescent="0.25">
      <c r="A17" s="60" t="s">
        <v>2148</v>
      </c>
      <c r="B17" s="329">
        <v>133.8518907046452</v>
      </c>
      <c r="C17" s="329">
        <v>134.60790119038029</v>
      </c>
      <c r="D17" s="329">
        <v>128.44273689565941</v>
      </c>
      <c r="E17" s="329">
        <v>145.565859210014</v>
      </c>
      <c r="F17" s="329">
        <v>122.016501031366</v>
      </c>
      <c r="G17" s="329">
        <v>106.8415771570242</v>
      </c>
      <c r="H17" s="329">
        <v>100.6556546670316</v>
      </c>
      <c r="I17" s="329">
        <v>92.770748030382862</v>
      </c>
      <c r="J17" s="329">
        <v>72.117573710614295</v>
      </c>
      <c r="K17" s="329">
        <v>65.331257900991744</v>
      </c>
      <c r="L17" s="329">
        <v>68.776044901789973</v>
      </c>
      <c r="M17" s="329">
        <v>66.986715800519235</v>
      </c>
      <c r="N17" s="329">
        <v>67.725863337287279</v>
      </c>
      <c r="O17" s="329">
        <v>68.498707297430599</v>
      </c>
      <c r="P17" s="329">
        <v>70.912134279373959</v>
      </c>
      <c r="Q17" s="329">
        <v>74.505502089973263</v>
      </c>
      <c r="R17" s="329">
        <v>73.430043390627389</v>
      </c>
      <c r="S17" s="329">
        <v>73.856539058281399</v>
      </c>
      <c r="T17" s="329">
        <v>68.156116697218266</v>
      </c>
      <c r="U17" s="329">
        <v>59.564057922090001</v>
      </c>
      <c r="V17" s="329">
        <v>64.2286890932494</v>
      </c>
      <c r="W17" s="329">
        <v>61.808405519969469</v>
      </c>
      <c r="X17" s="329">
        <v>57.811681153668239</v>
      </c>
      <c r="Y17" s="329">
        <v>52.726932935478338</v>
      </c>
      <c r="DA17" s="72" t="s">
        <v>2311</v>
      </c>
    </row>
    <row r="18" spans="1:105" ht="12" customHeight="1" x14ac:dyDescent="0.25">
      <c r="A18" s="59" t="s">
        <v>28</v>
      </c>
      <c r="B18" s="230">
        <v>46.120604604968712</v>
      </c>
      <c r="C18" s="230">
        <v>37.854428209943443</v>
      </c>
      <c r="D18" s="230">
        <v>36.355197352914317</v>
      </c>
      <c r="E18" s="230">
        <v>42.057700927536388</v>
      </c>
      <c r="F18" s="230">
        <v>22.82630511337792</v>
      </c>
      <c r="G18" s="230">
        <v>20.957488565152481</v>
      </c>
      <c r="H18" s="230">
        <v>15.16602817157372</v>
      </c>
      <c r="I18" s="230">
        <v>13.296946055621531</v>
      </c>
      <c r="J18" s="230">
        <v>12.36437865594533</v>
      </c>
      <c r="K18" s="230">
        <v>11.18513873394744</v>
      </c>
      <c r="L18" s="230">
        <v>11.67324280354431</v>
      </c>
      <c r="M18" s="230">
        <v>11.86716003993129</v>
      </c>
      <c r="N18" s="230">
        <v>15.16332919593086</v>
      </c>
      <c r="O18" s="230">
        <v>13.796326181060341</v>
      </c>
      <c r="P18" s="230">
        <v>14.32509669720992</v>
      </c>
      <c r="Q18" s="230">
        <v>16.690953121103231</v>
      </c>
      <c r="R18" s="230">
        <v>16.00673438108619</v>
      </c>
      <c r="S18" s="230">
        <v>15.55761812009688</v>
      </c>
      <c r="T18" s="230">
        <v>15.33507893532915</v>
      </c>
      <c r="U18" s="230">
        <v>13.016648481381541</v>
      </c>
      <c r="V18" s="230">
        <v>13.48159550604908</v>
      </c>
      <c r="W18" s="230">
        <v>12.867071597961569</v>
      </c>
      <c r="X18" s="230">
        <v>13.400871819993551</v>
      </c>
      <c r="Y18" s="230">
        <v>13.527978612858959</v>
      </c>
      <c r="DA18" s="71" t="s">
        <v>2312</v>
      </c>
    </row>
    <row r="19" spans="1:105" ht="12" customHeight="1" x14ac:dyDescent="0.25">
      <c r="A19" s="59" t="s">
        <v>31</v>
      </c>
      <c r="B19" s="230">
        <v>1.0940808742302</v>
      </c>
      <c r="C19" s="230">
        <v>1.0338305733136171</v>
      </c>
      <c r="D19" s="230">
        <v>1.03512619586721</v>
      </c>
      <c r="E19" s="230">
        <v>0.78606460819384916</v>
      </c>
      <c r="F19" s="230">
        <v>0.25802159953908271</v>
      </c>
      <c r="G19" s="230">
        <v>0.24782106335801241</v>
      </c>
      <c r="H19" s="230">
        <v>0.25944182937341892</v>
      </c>
      <c r="I19" s="230">
        <v>0.2594073568168464</v>
      </c>
      <c r="J19" s="230">
        <v>0.47615713963060868</v>
      </c>
      <c r="K19" s="230">
        <v>0.44244978061533868</v>
      </c>
      <c r="L19" s="230">
        <v>0.22034403516370121</v>
      </c>
      <c r="M19" s="230">
        <v>0.2230721579416742</v>
      </c>
      <c r="N19" s="230">
        <v>0.22125005160315511</v>
      </c>
      <c r="O19" s="230">
        <v>0.22823404217651769</v>
      </c>
      <c r="P19" s="230">
        <v>0.45662208647749991</v>
      </c>
      <c r="Q19" s="230">
        <v>0.46875262767464643</v>
      </c>
      <c r="R19" s="230">
        <v>0.4662624064877427</v>
      </c>
      <c r="S19" s="230">
        <v>0.4551507897052367</v>
      </c>
      <c r="T19" s="230">
        <v>0.66519427258916131</v>
      </c>
      <c r="U19" s="230">
        <v>0.64518090304894382</v>
      </c>
      <c r="V19" s="230">
        <v>0.86623033048227704</v>
      </c>
      <c r="W19" s="230">
        <v>0.83674816336724389</v>
      </c>
      <c r="X19" s="230">
        <v>0.6195137313771728</v>
      </c>
      <c r="Y19" s="230">
        <v>1.621341907866475</v>
      </c>
      <c r="DA19" s="71" t="s">
        <v>2313</v>
      </c>
    </row>
    <row r="20" spans="1:105" ht="12" customHeight="1" x14ac:dyDescent="0.25">
      <c r="A20" s="59" t="s">
        <v>159</v>
      </c>
      <c r="B20" s="230">
        <v>8.8761748413165442</v>
      </c>
      <c r="C20" s="230">
        <v>6.6055367651055983</v>
      </c>
      <c r="D20" s="230">
        <v>4.9644222412889976</v>
      </c>
      <c r="E20" s="230">
        <v>1.393407827364554</v>
      </c>
      <c r="F20" s="230">
        <v>1.3772102101116419</v>
      </c>
      <c r="G20" s="230">
        <v>1.324705835241982</v>
      </c>
      <c r="H20" s="230">
        <v>0.82481200814355082</v>
      </c>
      <c r="I20" s="230">
        <v>0.55006135655796995</v>
      </c>
      <c r="J20" s="230">
        <v>0.52953345888793868</v>
      </c>
      <c r="K20" s="230">
        <v>0.49473436574732588</v>
      </c>
      <c r="L20" s="230">
        <v>0.24677588010092361</v>
      </c>
      <c r="M20" s="230">
        <v>0.24970068168875431</v>
      </c>
      <c r="N20" s="230">
        <v>0.49507181604755701</v>
      </c>
      <c r="O20" s="230">
        <v>0.25529517243752731</v>
      </c>
      <c r="P20" s="230">
        <v>0</v>
      </c>
      <c r="Q20" s="230">
        <v>0.26178633581103528</v>
      </c>
      <c r="R20" s="230">
        <v>0.52117753704793957</v>
      </c>
      <c r="S20" s="230">
        <v>0.25459390621661099</v>
      </c>
      <c r="T20" s="230">
        <v>0.24819377852757399</v>
      </c>
      <c r="U20" s="230">
        <v>0.241208685365908</v>
      </c>
      <c r="V20" s="230">
        <v>0.24336511096897029</v>
      </c>
      <c r="W20" s="230">
        <v>0.23631742132494779</v>
      </c>
      <c r="X20" s="230">
        <v>0.2333765162263074</v>
      </c>
      <c r="Y20" s="230">
        <v>0.45817223977695709</v>
      </c>
      <c r="DA20" s="71" t="s">
        <v>2314</v>
      </c>
    </row>
    <row r="21" spans="1:105" ht="12" customHeight="1" x14ac:dyDescent="0.25">
      <c r="A21" s="59" t="s">
        <v>32</v>
      </c>
      <c r="B21" s="230">
        <v>3.8551714853220558</v>
      </c>
      <c r="C21" s="230">
        <v>20.066149166475451</v>
      </c>
      <c r="D21" s="230">
        <v>17.039621835964109</v>
      </c>
      <c r="E21" s="230">
        <v>20.957848599167189</v>
      </c>
      <c r="F21" s="230">
        <v>18.84371988627505</v>
      </c>
      <c r="G21" s="230">
        <v>13.06039991947798</v>
      </c>
      <c r="H21" s="230">
        <v>10.73806418599438</v>
      </c>
      <c r="I21" s="230">
        <v>5.9221907662819948</v>
      </c>
      <c r="J21" s="230">
        <v>5.8212771763114066</v>
      </c>
      <c r="K21" s="230">
        <v>3.9335863635686201</v>
      </c>
      <c r="L21" s="230">
        <v>3.908049203984064</v>
      </c>
      <c r="M21" s="230">
        <v>0.98625323848306379</v>
      </c>
      <c r="N21" s="230">
        <v>0.48958286849291671</v>
      </c>
      <c r="O21" s="230">
        <v>0</v>
      </c>
      <c r="P21" s="230">
        <v>0.25255656284707978</v>
      </c>
      <c r="Q21" s="230">
        <v>0.51853187122116651</v>
      </c>
      <c r="R21" s="230">
        <v>0.77368930527600566</v>
      </c>
      <c r="S21" s="230">
        <v>0.5034855843783318</v>
      </c>
      <c r="T21" s="230">
        <v>0.24527486036726071</v>
      </c>
      <c r="U21" s="230">
        <v>0.23789539752199509</v>
      </c>
      <c r="V21" s="230">
        <v>0.23957185253891539</v>
      </c>
      <c r="W21" s="230">
        <v>0.69421187929519912</v>
      </c>
      <c r="X21" s="230">
        <v>0.91374572794057951</v>
      </c>
      <c r="Y21" s="230">
        <v>1.3451469976723589</v>
      </c>
      <c r="DA21" s="71" t="s">
        <v>2315</v>
      </c>
    </row>
    <row r="22" spans="1:105" ht="12" customHeight="1" x14ac:dyDescent="0.25">
      <c r="A22" s="59" t="s">
        <v>35</v>
      </c>
      <c r="B22" s="230">
        <v>73.905858898807651</v>
      </c>
      <c r="C22" s="230">
        <v>69.047956475542179</v>
      </c>
      <c r="D22" s="230">
        <v>69.048369269624743</v>
      </c>
      <c r="E22" s="230">
        <v>80.370837247752021</v>
      </c>
      <c r="F22" s="230">
        <v>78.711244222062263</v>
      </c>
      <c r="G22" s="230">
        <v>71.25116177379374</v>
      </c>
      <c r="H22" s="230">
        <v>73.667308471946555</v>
      </c>
      <c r="I22" s="230">
        <v>72.742142495104531</v>
      </c>
      <c r="J22" s="230">
        <v>52.926227279838997</v>
      </c>
      <c r="K22" s="230">
        <v>49.275348657113007</v>
      </c>
      <c r="L22" s="230">
        <v>52.727632978996979</v>
      </c>
      <c r="M22" s="230">
        <v>53.660529682474447</v>
      </c>
      <c r="N22" s="230">
        <v>51.3566294052128</v>
      </c>
      <c r="O22" s="230">
        <v>54.21885190175621</v>
      </c>
      <c r="P22" s="230">
        <v>55.877858932839459</v>
      </c>
      <c r="Q22" s="230">
        <v>56.565478134163179</v>
      </c>
      <c r="R22" s="230">
        <v>55.662179760729501</v>
      </c>
      <c r="S22" s="230">
        <v>57.085690657884342</v>
      </c>
      <c r="T22" s="230">
        <v>51.662374850405122</v>
      </c>
      <c r="U22" s="230">
        <v>45.423124454771617</v>
      </c>
      <c r="V22" s="230">
        <v>49.397926293210148</v>
      </c>
      <c r="W22" s="230">
        <v>47.174056458020509</v>
      </c>
      <c r="X22" s="230">
        <v>42.644173358130629</v>
      </c>
      <c r="Y22" s="230">
        <v>35.774293177303591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111.543242253871</v>
      </c>
      <c r="C25" s="261">
        <f t="shared" si="1"/>
        <v>112.17325099198359</v>
      </c>
      <c r="D25" s="261">
        <f t="shared" si="1"/>
        <v>107.0356140797162</v>
      </c>
      <c r="E25" s="261">
        <f t="shared" si="1"/>
        <v>121.3048826750117</v>
      </c>
      <c r="F25" s="261">
        <f t="shared" si="1"/>
        <v>101.6804175261383</v>
      </c>
      <c r="G25" s="261">
        <f t="shared" si="1"/>
        <v>89.034647630853499</v>
      </c>
      <c r="H25" s="261">
        <f t="shared" si="1"/>
        <v>83.879712222526337</v>
      </c>
      <c r="I25" s="261">
        <f t="shared" si="1"/>
        <v>77.308956691985742</v>
      </c>
      <c r="J25" s="261">
        <f t="shared" si="1"/>
        <v>60.097978092178593</v>
      </c>
      <c r="K25" s="261">
        <f t="shared" si="1"/>
        <v>54.442714917493113</v>
      </c>
      <c r="L25" s="261">
        <f t="shared" si="1"/>
        <v>57.313370751491647</v>
      </c>
      <c r="M25" s="261">
        <f t="shared" si="1"/>
        <v>55.822263167099379</v>
      </c>
      <c r="N25" s="261">
        <f t="shared" si="1"/>
        <v>56.438219447739421</v>
      </c>
      <c r="O25" s="261">
        <f t="shared" si="1"/>
        <v>57.08225608119217</v>
      </c>
      <c r="P25" s="261">
        <f t="shared" si="1"/>
        <v>59.093445232811632</v>
      </c>
      <c r="Q25" s="261">
        <f t="shared" si="1"/>
        <v>62.08791840831104</v>
      </c>
      <c r="R25" s="261">
        <f t="shared" si="1"/>
        <v>61.191702825522817</v>
      </c>
      <c r="S25" s="261">
        <f t="shared" si="1"/>
        <v>61.547115881901163</v>
      </c>
      <c r="T25" s="261">
        <f t="shared" si="1"/>
        <v>56.796763914348567</v>
      </c>
      <c r="U25" s="261">
        <f t="shared" si="1"/>
        <v>49.636714935075013</v>
      </c>
      <c r="V25" s="261">
        <f t="shared" si="1"/>
        <v>53.523907577707817</v>
      </c>
      <c r="W25" s="261">
        <f t="shared" si="1"/>
        <v>51.50700459997455</v>
      </c>
      <c r="X25" s="261">
        <f t="shared" si="1"/>
        <v>48.1764009613902</v>
      </c>
      <c r="Y25" s="261">
        <f t="shared" si="1"/>
        <v>43.939110779565269</v>
      </c>
      <c r="DA25" s="70"/>
    </row>
    <row r="26" spans="1:105" ht="12" customHeight="1" x14ac:dyDescent="0.25">
      <c r="A26" s="60" t="s">
        <v>2160</v>
      </c>
      <c r="B26" s="329">
        <v>111.543242253871</v>
      </c>
      <c r="C26" s="329">
        <v>112.17325099198359</v>
      </c>
      <c r="D26" s="329">
        <v>107.0356140797162</v>
      </c>
      <c r="E26" s="329">
        <v>121.3048826750117</v>
      </c>
      <c r="F26" s="329">
        <v>101.6804175261383</v>
      </c>
      <c r="G26" s="329">
        <v>89.034647630853499</v>
      </c>
      <c r="H26" s="329">
        <v>83.879712222526337</v>
      </c>
      <c r="I26" s="329">
        <v>77.308956691985742</v>
      </c>
      <c r="J26" s="329">
        <v>60.097978092178593</v>
      </c>
      <c r="K26" s="329">
        <v>54.442714917493113</v>
      </c>
      <c r="L26" s="329">
        <v>57.313370751491647</v>
      </c>
      <c r="M26" s="329">
        <v>55.822263167099379</v>
      </c>
      <c r="N26" s="329">
        <v>56.438219447739421</v>
      </c>
      <c r="O26" s="329">
        <v>57.08225608119217</v>
      </c>
      <c r="P26" s="329">
        <v>59.093445232811632</v>
      </c>
      <c r="Q26" s="329">
        <v>62.08791840831104</v>
      </c>
      <c r="R26" s="329">
        <v>61.191702825522817</v>
      </c>
      <c r="S26" s="329">
        <v>61.547115881901163</v>
      </c>
      <c r="T26" s="329">
        <v>56.796763914348567</v>
      </c>
      <c r="U26" s="329">
        <v>49.636714935075013</v>
      </c>
      <c r="V26" s="329">
        <v>53.523907577707817</v>
      </c>
      <c r="W26" s="329">
        <v>51.50700459997455</v>
      </c>
      <c r="X26" s="329">
        <v>48.1764009613902</v>
      </c>
      <c r="Y26" s="329">
        <v>43.939110779565269</v>
      </c>
      <c r="DA26" s="72" t="s">
        <v>2319</v>
      </c>
    </row>
    <row r="27" spans="1:105" ht="12" customHeight="1" x14ac:dyDescent="0.25">
      <c r="A27" s="59" t="s">
        <v>28</v>
      </c>
      <c r="B27" s="230">
        <v>38.433837170807273</v>
      </c>
      <c r="C27" s="230">
        <v>31.54535684161954</v>
      </c>
      <c r="D27" s="230">
        <v>30.295997794095271</v>
      </c>
      <c r="E27" s="230">
        <v>35.048084106280342</v>
      </c>
      <c r="F27" s="230">
        <v>19.021920927814929</v>
      </c>
      <c r="G27" s="230">
        <v>17.464573804293739</v>
      </c>
      <c r="H27" s="230">
        <v>12.638356809644771</v>
      </c>
      <c r="I27" s="230">
        <v>11.080788379684609</v>
      </c>
      <c r="J27" s="230">
        <v>10.30364887995445</v>
      </c>
      <c r="K27" s="230">
        <v>9.3209489449561982</v>
      </c>
      <c r="L27" s="230">
        <v>9.7277023362869244</v>
      </c>
      <c r="M27" s="230">
        <v>9.8893000332760757</v>
      </c>
      <c r="N27" s="230">
        <v>12.636107663275711</v>
      </c>
      <c r="O27" s="230">
        <v>11.496938484216949</v>
      </c>
      <c r="P27" s="230">
        <v>11.93758058100827</v>
      </c>
      <c r="Q27" s="230">
        <v>13.90912760091936</v>
      </c>
      <c r="R27" s="230">
        <v>13.338945317571831</v>
      </c>
      <c r="S27" s="230">
        <v>12.9646817667474</v>
      </c>
      <c r="T27" s="230">
        <v>12.779232446107629</v>
      </c>
      <c r="U27" s="230">
        <v>10.84720706781795</v>
      </c>
      <c r="V27" s="230">
        <v>11.234662921707571</v>
      </c>
      <c r="W27" s="230">
        <v>10.72255966496798</v>
      </c>
      <c r="X27" s="230">
        <v>11.16739318332796</v>
      </c>
      <c r="Y27" s="230">
        <v>11.27331551071579</v>
      </c>
      <c r="DA27" s="71" t="s">
        <v>2320</v>
      </c>
    </row>
    <row r="28" spans="1:105" ht="12" customHeight="1" x14ac:dyDescent="0.25">
      <c r="A28" s="59" t="s">
        <v>31</v>
      </c>
      <c r="B28" s="230">
        <v>0.91173406185850014</v>
      </c>
      <c r="C28" s="230">
        <v>0.86152547776134802</v>
      </c>
      <c r="D28" s="230">
        <v>0.86260516322267511</v>
      </c>
      <c r="E28" s="230">
        <v>0.65505384016154111</v>
      </c>
      <c r="F28" s="230">
        <v>0.21501799961590229</v>
      </c>
      <c r="G28" s="230">
        <v>0.20651755279834361</v>
      </c>
      <c r="H28" s="230">
        <v>0.2162015244778491</v>
      </c>
      <c r="I28" s="230">
        <v>0.21617279734737199</v>
      </c>
      <c r="J28" s="230">
        <v>0.39679761635884059</v>
      </c>
      <c r="K28" s="230">
        <v>0.36870815051278222</v>
      </c>
      <c r="L28" s="230">
        <v>0.1836200293030843</v>
      </c>
      <c r="M28" s="230">
        <v>0.18589346495139519</v>
      </c>
      <c r="N28" s="230">
        <v>0.1843750430026293</v>
      </c>
      <c r="O28" s="230">
        <v>0.19019503514709821</v>
      </c>
      <c r="P28" s="230">
        <v>0.38051840539791648</v>
      </c>
      <c r="Q28" s="230">
        <v>0.39062718972887212</v>
      </c>
      <c r="R28" s="230">
        <v>0.38855200540645218</v>
      </c>
      <c r="S28" s="230">
        <v>0.37929232475436409</v>
      </c>
      <c r="T28" s="230">
        <v>0.55432856049096801</v>
      </c>
      <c r="U28" s="230">
        <v>0.53765075254078654</v>
      </c>
      <c r="V28" s="230">
        <v>0.72185860873523078</v>
      </c>
      <c r="W28" s="230">
        <v>0.69729013613936996</v>
      </c>
      <c r="X28" s="230">
        <v>0.51626144281431074</v>
      </c>
      <c r="Y28" s="230">
        <v>1.351118256555395</v>
      </c>
      <c r="DA28" s="71" t="s">
        <v>2321</v>
      </c>
    </row>
    <row r="29" spans="1:105" ht="12" customHeight="1" x14ac:dyDescent="0.25">
      <c r="A29" s="59" t="s">
        <v>159</v>
      </c>
      <c r="B29" s="230">
        <v>7.3968123677637889</v>
      </c>
      <c r="C29" s="230">
        <v>5.5046139709213344</v>
      </c>
      <c r="D29" s="230">
        <v>4.1370185344074999</v>
      </c>
      <c r="E29" s="230">
        <v>1.161173189470462</v>
      </c>
      <c r="F29" s="230">
        <v>1.147675175093035</v>
      </c>
      <c r="G29" s="230">
        <v>1.1039215293683191</v>
      </c>
      <c r="H29" s="230">
        <v>0.68734334011962572</v>
      </c>
      <c r="I29" s="230">
        <v>0.45838446379830822</v>
      </c>
      <c r="J29" s="230">
        <v>0.44127788240661558</v>
      </c>
      <c r="K29" s="230">
        <v>0.41227863812277171</v>
      </c>
      <c r="L29" s="230">
        <v>0.2056465667507697</v>
      </c>
      <c r="M29" s="230">
        <v>0.2080839014072953</v>
      </c>
      <c r="N29" s="230">
        <v>0.41255984670629758</v>
      </c>
      <c r="O29" s="230">
        <v>0.21274597703127271</v>
      </c>
      <c r="P29" s="230">
        <v>0</v>
      </c>
      <c r="Q29" s="230">
        <v>0.21815527984252939</v>
      </c>
      <c r="R29" s="230">
        <v>0.43431461420661632</v>
      </c>
      <c r="S29" s="230">
        <v>0.21216158851384259</v>
      </c>
      <c r="T29" s="230">
        <v>0.20682814877297839</v>
      </c>
      <c r="U29" s="230">
        <v>0.2010072378049233</v>
      </c>
      <c r="V29" s="230">
        <v>0.20280425914080849</v>
      </c>
      <c r="W29" s="230">
        <v>0.1969311844374565</v>
      </c>
      <c r="X29" s="230">
        <v>0.19448043018858949</v>
      </c>
      <c r="Y29" s="230">
        <v>0.38181019981413078</v>
      </c>
      <c r="DA29" s="71" t="s">
        <v>2322</v>
      </c>
    </row>
    <row r="30" spans="1:105" ht="12" customHeight="1" x14ac:dyDescent="0.25">
      <c r="A30" s="59" t="s">
        <v>32</v>
      </c>
      <c r="B30" s="230">
        <v>3.212642904435048</v>
      </c>
      <c r="C30" s="230">
        <v>16.72179097206288</v>
      </c>
      <c r="D30" s="230">
        <v>14.19968486330343</v>
      </c>
      <c r="E30" s="230">
        <v>17.464873832639331</v>
      </c>
      <c r="F30" s="230">
        <v>15.703099905229211</v>
      </c>
      <c r="G30" s="230">
        <v>10.883666599564989</v>
      </c>
      <c r="H30" s="230">
        <v>8.9483868216619893</v>
      </c>
      <c r="I30" s="230">
        <v>4.9351589719016626</v>
      </c>
      <c r="J30" s="230">
        <v>4.8510643135928389</v>
      </c>
      <c r="K30" s="230">
        <v>3.2779886363071831</v>
      </c>
      <c r="L30" s="230">
        <v>3.2567076699867199</v>
      </c>
      <c r="M30" s="230">
        <v>0.82187769873588679</v>
      </c>
      <c r="N30" s="230">
        <v>0.40798572374409731</v>
      </c>
      <c r="O30" s="230">
        <v>0</v>
      </c>
      <c r="P30" s="230">
        <v>0.21046380237256651</v>
      </c>
      <c r="Q30" s="230">
        <v>0.43210989268430561</v>
      </c>
      <c r="R30" s="230">
        <v>0.64474108773000482</v>
      </c>
      <c r="S30" s="230">
        <v>0.41957132031527661</v>
      </c>
      <c r="T30" s="230">
        <v>0.20439571697271741</v>
      </c>
      <c r="U30" s="230">
        <v>0.19824616460166261</v>
      </c>
      <c r="V30" s="230">
        <v>0.19964321044909611</v>
      </c>
      <c r="W30" s="230">
        <v>0.57850989941266584</v>
      </c>
      <c r="X30" s="230">
        <v>0.76145477328381628</v>
      </c>
      <c r="Y30" s="230">
        <v>1.120955831393633</v>
      </c>
      <c r="DA30" s="71" t="s">
        <v>2323</v>
      </c>
    </row>
    <row r="31" spans="1:105" ht="12" customHeight="1" x14ac:dyDescent="0.25">
      <c r="A31" s="59" t="s">
        <v>35</v>
      </c>
      <c r="B31" s="230">
        <v>61.58821574900638</v>
      </c>
      <c r="C31" s="230">
        <v>57.539963729618513</v>
      </c>
      <c r="D31" s="230">
        <v>57.540307724687288</v>
      </c>
      <c r="E31" s="230">
        <v>66.975697706460053</v>
      </c>
      <c r="F31" s="230">
        <v>65.592703518385235</v>
      </c>
      <c r="G31" s="230">
        <v>59.375968144828107</v>
      </c>
      <c r="H31" s="230">
        <v>61.389423726622113</v>
      </c>
      <c r="I31" s="230">
        <v>60.618452079253792</v>
      </c>
      <c r="J31" s="230">
        <v>44.10518939986585</v>
      </c>
      <c r="K31" s="230">
        <v>41.062790547594183</v>
      </c>
      <c r="L31" s="230">
        <v>43.939694149164147</v>
      </c>
      <c r="M31" s="230">
        <v>44.717108068728727</v>
      </c>
      <c r="N31" s="230">
        <v>42.797191171010681</v>
      </c>
      <c r="O31" s="230">
        <v>45.182376584796842</v>
      </c>
      <c r="P31" s="230">
        <v>46.564882444032882</v>
      </c>
      <c r="Q31" s="230">
        <v>47.137898445135967</v>
      </c>
      <c r="R31" s="230">
        <v>46.385149800607927</v>
      </c>
      <c r="S31" s="230">
        <v>47.571408881570292</v>
      </c>
      <c r="T31" s="230">
        <v>43.05197904200427</v>
      </c>
      <c r="U31" s="230">
        <v>37.852603712309687</v>
      </c>
      <c r="V31" s="230">
        <v>41.164938577675123</v>
      </c>
      <c r="W31" s="230">
        <v>39.311713715017078</v>
      </c>
      <c r="X31" s="230">
        <v>35.536811131775522</v>
      </c>
      <c r="Y31" s="230">
        <v>29.811910981086321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982.73432586547688</v>
      </c>
      <c r="C34" s="261">
        <v>1012.54940721616</v>
      </c>
      <c r="D34" s="261">
        <v>964.54220943467919</v>
      </c>
      <c r="E34" s="261">
        <v>1078.691791922357</v>
      </c>
      <c r="F34" s="261">
        <v>919.02824814005373</v>
      </c>
      <c r="G34" s="261">
        <v>846.92165136103881</v>
      </c>
      <c r="H34" s="261">
        <v>783.18574961064382</v>
      </c>
      <c r="I34" s="261">
        <v>721.16880222052225</v>
      </c>
      <c r="J34" s="261">
        <v>585.90359529913951</v>
      </c>
      <c r="K34" s="261">
        <v>583.83224011409959</v>
      </c>
      <c r="L34" s="261">
        <v>622.27612454845439</v>
      </c>
      <c r="M34" s="261">
        <v>595.74639856299859</v>
      </c>
      <c r="N34" s="261">
        <v>608.35996299498095</v>
      </c>
      <c r="O34" s="261">
        <v>593.23729848858773</v>
      </c>
      <c r="P34" s="261">
        <v>614.21326199706436</v>
      </c>
      <c r="Q34" s="261">
        <v>625.48722013460326</v>
      </c>
      <c r="R34" s="261">
        <v>615.24529091730074</v>
      </c>
      <c r="S34" s="261">
        <v>637.88749446773079</v>
      </c>
      <c r="T34" s="261">
        <v>606.02697686494491</v>
      </c>
      <c r="U34" s="261">
        <v>547.28534656989063</v>
      </c>
      <c r="V34" s="261">
        <v>586.8182349951328</v>
      </c>
      <c r="W34" s="261">
        <v>588.1949057829404</v>
      </c>
      <c r="X34" s="261">
        <v>558.20913014789869</v>
      </c>
      <c r="Y34" s="261">
        <v>519.53064779949386</v>
      </c>
      <c r="DA34" s="70" t="s">
        <v>2327</v>
      </c>
    </row>
    <row r="35" spans="1:105" ht="12" customHeight="1" x14ac:dyDescent="0.25">
      <c r="A35" s="64" t="s">
        <v>28</v>
      </c>
      <c r="B35" s="229">
        <v>338.56991155472508</v>
      </c>
      <c r="C35" s="229">
        <v>284.71203748721268</v>
      </c>
      <c r="D35" s="229">
        <v>272.97246838131008</v>
      </c>
      <c r="E35" s="229">
        <v>311.43331908693392</v>
      </c>
      <c r="F35" s="229">
        <v>171.92772307464691</v>
      </c>
      <c r="G35" s="229">
        <v>166.12775004147451</v>
      </c>
      <c r="H35" s="229">
        <v>118.0044696094011</v>
      </c>
      <c r="I35" s="229">
        <v>103.3660163760124</v>
      </c>
      <c r="J35" s="229">
        <v>100.4517142690851</v>
      </c>
      <c r="K35" s="229">
        <v>99.955898796927769</v>
      </c>
      <c r="L35" s="229">
        <v>105.1616661868033</v>
      </c>
      <c r="M35" s="229">
        <v>105.0599762048612</v>
      </c>
      <c r="N35" s="229">
        <v>135.59752018985839</v>
      </c>
      <c r="O35" s="229">
        <v>118.9376679015036</v>
      </c>
      <c r="P35" s="229">
        <v>123.5341824984055</v>
      </c>
      <c r="Q35" s="229">
        <v>138.93080855873649</v>
      </c>
      <c r="R35" s="229">
        <v>134.1149684270014</v>
      </c>
      <c r="S35" s="229">
        <v>134.3687393025981</v>
      </c>
      <c r="T35" s="229">
        <v>136.35564902338589</v>
      </c>
      <c r="U35" s="229">
        <v>119.59932254161249</v>
      </c>
      <c r="V35" s="229">
        <v>123.17308964989491</v>
      </c>
      <c r="W35" s="229">
        <v>122.4484906639458</v>
      </c>
      <c r="X35" s="229">
        <v>129.39407490984959</v>
      </c>
      <c r="Y35" s="229">
        <v>133.29429763640309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8.0316133752923111</v>
      </c>
      <c r="C37" s="229">
        <v>7.7756823405768998</v>
      </c>
      <c r="D37" s="229">
        <v>7.7722299243515778</v>
      </c>
      <c r="E37" s="229">
        <v>5.8207344801935834</v>
      </c>
      <c r="F37" s="229">
        <v>1.943418608158094</v>
      </c>
      <c r="G37" s="229">
        <v>1.9644508234163389</v>
      </c>
      <c r="H37" s="229">
        <v>2.0186758934739739</v>
      </c>
      <c r="I37" s="229">
        <v>2.016546128759555</v>
      </c>
      <c r="J37" s="229">
        <v>3.868435468397728</v>
      </c>
      <c r="K37" s="229">
        <v>3.953948765935575</v>
      </c>
      <c r="L37" s="229">
        <v>1.985030746135326</v>
      </c>
      <c r="M37" s="229">
        <v>1.974857971617531</v>
      </c>
      <c r="N37" s="229">
        <v>1.9785205446385019</v>
      </c>
      <c r="O37" s="229">
        <v>1.9675980660325401</v>
      </c>
      <c r="P37" s="229">
        <v>3.9377351061581858</v>
      </c>
      <c r="Q37" s="229">
        <v>3.9017652919132089</v>
      </c>
      <c r="R37" s="229">
        <v>3.9066536893803279</v>
      </c>
      <c r="S37" s="229">
        <v>3.931066910960646</v>
      </c>
      <c r="T37" s="229">
        <v>5.9147394772498663</v>
      </c>
      <c r="U37" s="229">
        <v>5.9280389289002047</v>
      </c>
      <c r="V37" s="229">
        <v>7.9142165410672556</v>
      </c>
      <c r="W37" s="229">
        <v>7.9628491137314734</v>
      </c>
      <c r="X37" s="229">
        <v>5.9818053065697399</v>
      </c>
      <c r="Y37" s="229">
        <v>15.97545627637966</v>
      </c>
      <c r="DA37" s="73" t="s">
        <v>2330</v>
      </c>
    </row>
    <row r="38" spans="1:105" ht="12" customHeight="1" x14ac:dyDescent="0.25">
      <c r="A38" s="64" t="s">
        <v>159</v>
      </c>
      <c r="B38" s="229">
        <v>65.15972105545768</v>
      </c>
      <c r="C38" s="229">
        <v>49.681792065634703</v>
      </c>
      <c r="D38" s="229">
        <v>37.275291896692238</v>
      </c>
      <c r="E38" s="229">
        <v>10.318053886624471</v>
      </c>
      <c r="F38" s="229">
        <v>10.373146877848381</v>
      </c>
      <c r="G38" s="229">
        <v>10.50080018850587</v>
      </c>
      <c r="H38" s="229">
        <v>6.4177319498111576</v>
      </c>
      <c r="I38" s="229">
        <v>4.2759932206948452</v>
      </c>
      <c r="J38" s="229">
        <v>4.3020798042734052</v>
      </c>
      <c r="K38" s="229">
        <v>4.4211895239094261</v>
      </c>
      <c r="L38" s="229">
        <v>2.2231493992610498</v>
      </c>
      <c r="M38" s="229">
        <v>2.2106003111347619</v>
      </c>
      <c r="N38" s="229">
        <v>4.4271617205246194</v>
      </c>
      <c r="O38" s="229">
        <v>2.2008911675280509</v>
      </c>
      <c r="P38" s="229">
        <v>0</v>
      </c>
      <c r="Q38" s="229">
        <v>2.179035974756371</v>
      </c>
      <c r="R38" s="229">
        <v>4.3667688400351672</v>
      </c>
      <c r="S38" s="229">
        <v>2.198888155524215</v>
      </c>
      <c r="T38" s="229">
        <v>2.2068763974032621</v>
      </c>
      <c r="U38" s="229">
        <v>2.2162690651267951</v>
      </c>
      <c r="V38" s="229">
        <v>2.2234781200480032</v>
      </c>
      <c r="W38" s="229">
        <v>2.2488964438046501</v>
      </c>
      <c r="X38" s="229">
        <v>2.253401034530683</v>
      </c>
      <c r="Y38" s="229">
        <v>4.5144768960172419</v>
      </c>
      <c r="DA38" s="73" t="s">
        <v>2331</v>
      </c>
    </row>
    <row r="39" spans="1:105" ht="12" customHeight="1" x14ac:dyDescent="0.25">
      <c r="A39" s="64" t="s">
        <v>32</v>
      </c>
      <c r="B39" s="229">
        <v>28.3006929330924</v>
      </c>
      <c r="C39" s="229">
        <v>150.92221660368051</v>
      </c>
      <c r="D39" s="229">
        <v>127.9417517031945</v>
      </c>
      <c r="E39" s="229">
        <v>155.19089741509589</v>
      </c>
      <c r="F39" s="229">
        <v>141.9308923722821</v>
      </c>
      <c r="G39" s="229">
        <v>103.52838063204</v>
      </c>
      <c r="H39" s="229">
        <v>83.551181269399351</v>
      </c>
      <c r="I39" s="229">
        <v>46.03713252416896</v>
      </c>
      <c r="J39" s="229">
        <v>47.293704590226483</v>
      </c>
      <c r="K39" s="229">
        <v>35.152461656331909</v>
      </c>
      <c r="L39" s="229">
        <v>35.206752120858049</v>
      </c>
      <c r="M39" s="229">
        <v>8.7313006160147708</v>
      </c>
      <c r="N39" s="229">
        <v>4.3780770065251922</v>
      </c>
      <c r="O39" s="229">
        <v>0</v>
      </c>
      <c r="P39" s="229">
        <v>2.1779516875441289</v>
      </c>
      <c r="Q39" s="229">
        <v>4.3161137419496658</v>
      </c>
      <c r="R39" s="229">
        <v>6.4824788291613391</v>
      </c>
      <c r="S39" s="229">
        <v>4.3485270500730779</v>
      </c>
      <c r="T39" s="229">
        <v>2.1809221142936579</v>
      </c>
      <c r="U39" s="229">
        <v>2.1858259766402202</v>
      </c>
      <c r="V39" s="229">
        <v>2.188821438614359</v>
      </c>
      <c r="W39" s="229">
        <v>6.6064136018443467</v>
      </c>
      <c r="X39" s="229">
        <v>8.82280531877778</v>
      </c>
      <c r="Y39" s="229">
        <v>13.254044037445491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2.6879263646027538</v>
      </c>
      <c r="M40" s="229">
        <v>2.712956327134219</v>
      </c>
      <c r="N40" s="229">
        <v>2.7238917476575741</v>
      </c>
      <c r="O40" s="229">
        <v>2.712227299096674</v>
      </c>
      <c r="P40" s="229">
        <v>2.694001598228136</v>
      </c>
      <c r="Q40" s="229">
        <v>5.3243347480774679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542.54059167406422</v>
      </c>
      <c r="C41" s="229">
        <v>519.32588344620967</v>
      </c>
      <c r="D41" s="229">
        <v>518.44867225628582</v>
      </c>
      <c r="E41" s="229">
        <v>595.1384895001529</v>
      </c>
      <c r="F41" s="229">
        <v>592.85306720711822</v>
      </c>
      <c r="G41" s="229">
        <v>564.80026967560207</v>
      </c>
      <c r="H41" s="229">
        <v>573.19369088855831</v>
      </c>
      <c r="I41" s="229">
        <v>565.4731139708864</v>
      </c>
      <c r="J41" s="229">
        <v>429.98766116715677</v>
      </c>
      <c r="K41" s="229">
        <v>440.3487413709949</v>
      </c>
      <c r="L41" s="229">
        <v>475.01159973079388</v>
      </c>
      <c r="M41" s="229">
        <v>475.05670713223611</v>
      </c>
      <c r="N41" s="229">
        <v>459.25479178577672</v>
      </c>
      <c r="O41" s="229">
        <v>467.41891405442692</v>
      </c>
      <c r="P41" s="229">
        <v>481.8693911067283</v>
      </c>
      <c r="Q41" s="229">
        <v>470.83516181917003</v>
      </c>
      <c r="R41" s="229">
        <v>466.37442113172261</v>
      </c>
      <c r="S41" s="229">
        <v>493.04027304857482</v>
      </c>
      <c r="T41" s="229">
        <v>459.36878985261228</v>
      </c>
      <c r="U41" s="229">
        <v>417.35589005761079</v>
      </c>
      <c r="V41" s="229">
        <v>451.31862924550819</v>
      </c>
      <c r="W41" s="229">
        <v>448.92825595961409</v>
      </c>
      <c r="X41" s="229">
        <v>411.75704357817091</v>
      </c>
      <c r="Y41" s="229">
        <v>352.49237295324838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0.13179527284513001</v>
      </c>
      <c r="C43" s="229">
        <v>0.13179527284506271</v>
      </c>
      <c r="D43" s="229">
        <v>0.1317952728450825</v>
      </c>
      <c r="E43" s="229">
        <v>0.7902975533555876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179.07021801092745</v>
      </c>
      <c r="C45" s="261">
        <f t="shared" si="2"/>
        <v>183.57369479495958</v>
      </c>
      <c r="D45" s="261">
        <f t="shared" si="2"/>
        <v>175.67846259502406</v>
      </c>
      <c r="E45" s="261">
        <f t="shared" si="2"/>
        <v>195.92415991863737</v>
      </c>
      <c r="F45" s="261">
        <f t="shared" si="2"/>
        <v>167.77658222128511</v>
      </c>
      <c r="G45" s="261">
        <f t="shared" si="2"/>
        <v>151.82905948555444</v>
      </c>
      <c r="H45" s="261">
        <f t="shared" si="2"/>
        <v>142.9112864158908</v>
      </c>
      <c r="I45" s="261">
        <f t="shared" si="2"/>
        <v>132.52839855289329</v>
      </c>
      <c r="J45" s="261">
        <f t="shared" si="2"/>
        <v>111.5998174258005</v>
      </c>
      <c r="K45" s="261">
        <f t="shared" si="2"/>
        <v>104.95867580081955</v>
      </c>
      <c r="L45" s="261">
        <f t="shared" si="2"/>
        <v>109.19045404906743</v>
      </c>
      <c r="M45" s="261">
        <f t="shared" si="2"/>
        <v>106.51624818733168</v>
      </c>
      <c r="N45" s="261">
        <f t="shared" si="2"/>
        <v>108.18348134829219</v>
      </c>
      <c r="O45" s="261">
        <f t="shared" si="2"/>
        <v>105.55273996573302</v>
      </c>
      <c r="P45" s="261">
        <f t="shared" si="2"/>
        <v>108.74790305854593</v>
      </c>
      <c r="Q45" s="261">
        <f t="shared" si="2"/>
        <v>113.74745637223775</v>
      </c>
      <c r="R45" s="261">
        <f t="shared" si="2"/>
        <v>112.26167757966309</v>
      </c>
      <c r="S45" s="261">
        <f t="shared" si="2"/>
        <v>114.96047714213267</v>
      </c>
      <c r="T45" s="261">
        <f t="shared" si="2"/>
        <v>110.30467003492942</v>
      </c>
      <c r="U45" s="261">
        <f t="shared" si="2"/>
        <v>101.53230525964474</v>
      </c>
      <c r="V45" s="261">
        <f t="shared" si="2"/>
        <v>107.15414936913811</v>
      </c>
      <c r="W45" s="261">
        <f t="shared" si="2"/>
        <v>107.10087441455204</v>
      </c>
      <c r="X45" s="261">
        <f t="shared" si="2"/>
        <v>101.9336077387765</v>
      </c>
      <c r="Y45" s="261">
        <f t="shared" si="2"/>
        <v>95.765495649236072</v>
      </c>
      <c r="DA45" s="70"/>
    </row>
    <row r="46" spans="1:105" ht="12" customHeight="1" x14ac:dyDescent="0.25">
      <c r="A46" s="165" t="s">
        <v>2184</v>
      </c>
      <c r="B46" s="346">
        <v>108.04719712296981</v>
      </c>
      <c r="C46" s="346">
        <v>110.39591336815459</v>
      </c>
      <c r="D46" s="346">
        <v>105.97020097745499</v>
      </c>
      <c r="E46" s="346">
        <v>117.96621375460251</v>
      </c>
      <c r="F46" s="346">
        <v>101.3576521541074</v>
      </c>
      <c r="G46" s="346">
        <v>90.621332685022935</v>
      </c>
      <c r="H46" s="346">
        <v>86.30980584304092</v>
      </c>
      <c r="I46" s="346">
        <v>80.408933957267863</v>
      </c>
      <c r="J46" s="346">
        <v>69.256080983489156</v>
      </c>
      <c r="K46" s="346">
        <v>62.764637907446051</v>
      </c>
      <c r="L46" s="346">
        <v>64.218044895698711</v>
      </c>
      <c r="M46" s="346">
        <v>63.461164228803838</v>
      </c>
      <c r="N46" s="346">
        <v>64.216804676916638</v>
      </c>
      <c r="O46" s="346">
        <v>62.678990740616371</v>
      </c>
      <c r="P46" s="346">
        <v>64.358203636924699</v>
      </c>
      <c r="Q46" s="346">
        <v>68.54297869039118</v>
      </c>
      <c r="R46" s="346">
        <v>67.797392576130505</v>
      </c>
      <c r="S46" s="346">
        <v>68.859821398934159</v>
      </c>
      <c r="T46" s="346">
        <v>66.506600196839059</v>
      </c>
      <c r="U46" s="346">
        <v>61.979541528842468</v>
      </c>
      <c r="V46" s="346">
        <v>64.744311161045601</v>
      </c>
      <c r="W46" s="346">
        <v>64.591543072308355</v>
      </c>
      <c r="X46" s="346">
        <v>61.591373152203388</v>
      </c>
      <c r="Y46" s="346">
        <v>58.218586907545777</v>
      </c>
      <c r="DA46" s="167" t="s">
        <v>2338</v>
      </c>
    </row>
    <row r="47" spans="1:105" ht="12" customHeight="1" x14ac:dyDescent="0.25">
      <c r="A47" s="59" t="s">
        <v>28</v>
      </c>
      <c r="B47" s="230">
        <v>37.22922426385022</v>
      </c>
      <c r="C47" s="230">
        <v>31.045534031137489</v>
      </c>
      <c r="D47" s="230">
        <v>29.994436923226019</v>
      </c>
      <c r="E47" s="230">
        <v>34.083457237640452</v>
      </c>
      <c r="F47" s="230">
        <v>18.961539415480651</v>
      </c>
      <c r="G47" s="230">
        <v>17.77580969919617</v>
      </c>
      <c r="H47" s="230">
        <v>13.004504826169031</v>
      </c>
      <c r="I47" s="230">
        <v>11.525111955221689</v>
      </c>
      <c r="J47" s="230">
        <v>11.87378284442538</v>
      </c>
      <c r="K47" s="230">
        <v>10.74571660084481</v>
      </c>
      <c r="L47" s="230">
        <v>10.89962110363938</v>
      </c>
      <c r="M47" s="230">
        <v>11.24258419335345</v>
      </c>
      <c r="N47" s="230">
        <v>14.3776764332626</v>
      </c>
      <c r="O47" s="230">
        <v>12.624176938148461</v>
      </c>
      <c r="P47" s="230">
        <v>13.001124556842379</v>
      </c>
      <c r="Q47" s="230">
        <v>15.355210179250101</v>
      </c>
      <c r="R47" s="230">
        <v>14.778894367844851</v>
      </c>
      <c r="S47" s="230">
        <v>14.505077259270401</v>
      </c>
      <c r="T47" s="230">
        <v>14.963938868021369</v>
      </c>
      <c r="U47" s="230">
        <v>13.544508773619549</v>
      </c>
      <c r="V47" s="230">
        <v>13.589824527225719</v>
      </c>
      <c r="W47" s="230">
        <v>13.44645606600694</v>
      </c>
      <c r="X47" s="230">
        <v>14.27701254070343</v>
      </c>
      <c r="Y47" s="230">
        <v>14.93695450709995</v>
      </c>
      <c r="DA47" s="71" t="s">
        <v>2339</v>
      </c>
    </row>
    <row r="48" spans="1:105" ht="12" customHeight="1" x14ac:dyDescent="0.25">
      <c r="A48" s="59" t="s">
        <v>31</v>
      </c>
      <c r="B48" s="230">
        <v>0.88315802835588242</v>
      </c>
      <c r="C48" s="230">
        <v>0.84787497167392134</v>
      </c>
      <c r="D48" s="230">
        <v>0.854018947775814</v>
      </c>
      <c r="E48" s="230">
        <v>0.63702482229256319</v>
      </c>
      <c r="F48" s="230">
        <v>0.21433546539419221</v>
      </c>
      <c r="G48" s="230">
        <v>0.21019789885651369</v>
      </c>
      <c r="H48" s="230">
        <v>0.2224651361600794</v>
      </c>
      <c r="I48" s="230">
        <v>0.2248410136294676</v>
      </c>
      <c r="J48" s="230">
        <v>0.4572640998080395</v>
      </c>
      <c r="K48" s="230">
        <v>0.42506758885059093</v>
      </c>
      <c r="L48" s="230">
        <v>0.2057411583182461</v>
      </c>
      <c r="M48" s="230">
        <v>0.21133173467060051</v>
      </c>
      <c r="N48" s="230">
        <v>0.20978649290595561</v>
      </c>
      <c r="O48" s="230">
        <v>0.2088430567625035</v>
      </c>
      <c r="P48" s="230">
        <v>0.41441958453624222</v>
      </c>
      <c r="Q48" s="230">
        <v>0.43123931076886318</v>
      </c>
      <c r="R48" s="230">
        <v>0.43049648286297632</v>
      </c>
      <c r="S48" s="230">
        <v>0.42435784953251432</v>
      </c>
      <c r="T48" s="230">
        <v>0.64909521968290418</v>
      </c>
      <c r="U48" s="230">
        <v>0.67134473320206922</v>
      </c>
      <c r="V48" s="230">
        <v>0.87318434870211958</v>
      </c>
      <c r="W48" s="230">
        <v>0.87442564777614895</v>
      </c>
      <c r="X48" s="230">
        <v>0.66001715640722647</v>
      </c>
      <c r="Y48" s="230">
        <v>1.790209092675231</v>
      </c>
      <c r="DA48" s="71" t="s">
        <v>2340</v>
      </c>
    </row>
    <row r="49" spans="1:105" ht="12" customHeight="1" x14ac:dyDescent="0.25">
      <c r="A49" s="59" t="s">
        <v>159</v>
      </c>
      <c r="B49" s="230">
        <v>7.1649777057978543</v>
      </c>
      <c r="C49" s="230">
        <v>5.417395695364065</v>
      </c>
      <c r="D49" s="230">
        <v>4.0958394017538362</v>
      </c>
      <c r="E49" s="230">
        <v>1.1292142711366979</v>
      </c>
      <c r="F49" s="230">
        <v>1.1440320959842749</v>
      </c>
      <c r="G49" s="230">
        <v>1.123594497569268</v>
      </c>
      <c r="H49" s="230">
        <v>0.70725648266232621</v>
      </c>
      <c r="I49" s="230">
        <v>0.47676501732452847</v>
      </c>
      <c r="J49" s="230">
        <v>0.50852254485667203</v>
      </c>
      <c r="K49" s="230">
        <v>0.47529810880971152</v>
      </c>
      <c r="L49" s="230">
        <v>0.2304212836042891</v>
      </c>
      <c r="M49" s="230">
        <v>0.23655878302622321</v>
      </c>
      <c r="N49" s="230">
        <v>0.46942081718239159</v>
      </c>
      <c r="O49" s="230">
        <v>0.2336050471705188</v>
      </c>
      <c r="P49" s="230">
        <v>0</v>
      </c>
      <c r="Q49" s="230">
        <v>0.24083610919449369</v>
      </c>
      <c r="R49" s="230">
        <v>0.48119919925867899</v>
      </c>
      <c r="S49" s="230">
        <v>0.2373695157513217</v>
      </c>
      <c r="T49" s="230">
        <v>0.24218698481907319</v>
      </c>
      <c r="U49" s="230">
        <v>0.25099034977281859</v>
      </c>
      <c r="V49" s="230">
        <v>0.2453188239205937</v>
      </c>
      <c r="W49" s="230">
        <v>0.24695843178345009</v>
      </c>
      <c r="X49" s="230">
        <v>0.24863452868025959</v>
      </c>
      <c r="Y49" s="230">
        <v>0.50589212903243752</v>
      </c>
      <c r="DA49" s="71" t="s">
        <v>2341</v>
      </c>
    </row>
    <row r="50" spans="1:105" ht="12" customHeight="1" x14ac:dyDescent="0.25">
      <c r="A50" s="59" t="s">
        <v>32</v>
      </c>
      <c r="B50" s="230">
        <v>3.1119506136568091</v>
      </c>
      <c r="C50" s="230">
        <v>16.45684128067365</v>
      </c>
      <c r="D50" s="230">
        <v>14.05834377387805</v>
      </c>
      <c r="E50" s="230">
        <v>16.984188882635149</v>
      </c>
      <c r="F50" s="230">
        <v>15.653253366374789</v>
      </c>
      <c r="G50" s="230">
        <v>11.077624250744689</v>
      </c>
      <c r="H50" s="230">
        <v>9.2076320807721821</v>
      </c>
      <c r="I50" s="230">
        <v>5.1330517034567142</v>
      </c>
      <c r="J50" s="230">
        <v>5.59029960114455</v>
      </c>
      <c r="K50" s="230">
        <v>3.7790505145516882</v>
      </c>
      <c r="L50" s="230">
        <v>3.6490507646146502</v>
      </c>
      <c r="M50" s="230">
        <v>0.93434613102913444</v>
      </c>
      <c r="N50" s="230">
        <v>0.46421626672516431</v>
      </c>
      <c r="O50" s="230">
        <v>0</v>
      </c>
      <c r="P50" s="230">
        <v>0.22921446190743011</v>
      </c>
      <c r="Q50" s="230">
        <v>0.47703482296489591</v>
      </c>
      <c r="R50" s="230">
        <v>0.7143413668259696</v>
      </c>
      <c r="S50" s="230">
        <v>0.4694225840974125</v>
      </c>
      <c r="T50" s="230">
        <v>0.23933871040875651</v>
      </c>
      <c r="U50" s="230">
        <v>0.2475426991478826</v>
      </c>
      <c r="V50" s="230">
        <v>0.24149511355725159</v>
      </c>
      <c r="W50" s="230">
        <v>0.72547117379232007</v>
      </c>
      <c r="X50" s="230">
        <v>0.9734858591333142</v>
      </c>
      <c r="Y50" s="230">
        <v>1.485247728769719</v>
      </c>
      <c r="DA50" s="71" t="s">
        <v>2342</v>
      </c>
    </row>
    <row r="51" spans="1:105" ht="12" customHeight="1" x14ac:dyDescent="0.25">
      <c r="A51" s="59" t="s">
        <v>35</v>
      </c>
      <c r="B51" s="230">
        <v>59.657886511309023</v>
      </c>
      <c r="C51" s="230">
        <v>56.628267389305456</v>
      </c>
      <c r="D51" s="230">
        <v>56.967561930821297</v>
      </c>
      <c r="E51" s="230">
        <v>65.132328540897646</v>
      </c>
      <c r="F51" s="230">
        <v>65.384491810873499</v>
      </c>
      <c r="G51" s="230">
        <v>60.434106338656292</v>
      </c>
      <c r="H51" s="230">
        <v>63.167947317277303</v>
      </c>
      <c r="I51" s="230">
        <v>63.049164267635447</v>
      </c>
      <c r="J51" s="230">
        <v>50.826211893254523</v>
      </c>
      <c r="K51" s="230">
        <v>47.339505094389253</v>
      </c>
      <c r="L51" s="230">
        <v>49.233210585522137</v>
      </c>
      <c r="M51" s="230">
        <v>50.836343386724423</v>
      </c>
      <c r="N51" s="230">
        <v>48.69570466684052</v>
      </c>
      <c r="O51" s="230">
        <v>49.612365698534887</v>
      </c>
      <c r="P51" s="230">
        <v>50.713445033638642</v>
      </c>
      <c r="Q51" s="230">
        <v>52.038658268212821</v>
      </c>
      <c r="R51" s="230">
        <v>51.392461159338033</v>
      </c>
      <c r="S51" s="230">
        <v>53.223594190282512</v>
      </c>
      <c r="T51" s="230">
        <v>50.412040413906958</v>
      </c>
      <c r="U51" s="230">
        <v>47.265154973100152</v>
      </c>
      <c r="V51" s="230">
        <v>49.79448834763992</v>
      </c>
      <c r="W51" s="230">
        <v>49.298231752949491</v>
      </c>
      <c r="X51" s="230">
        <v>45.43222306727916</v>
      </c>
      <c r="Y51" s="230">
        <v>39.500283449968443</v>
      </c>
      <c r="DA51" s="71" t="s">
        <v>2343</v>
      </c>
    </row>
    <row r="52" spans="1:105" ht="12" customHeight="1" x14ac:dyDescent="0.25">
      <c r="A52" s="165" t="s">
        <v>2191</v>
      </c>
      <c r="B52" s="346">
        <v>71.023020887957642</v>
      </c>
      <c r="C52" s="346">
        <v>73.177781426804998</v>
      </c>
      <c r="D52" s="346">
        <v>69.708261617569065</v>
      </c>
      <c r="E52" s="346">
        <v>77.957946164034865</v>
      </c>
      <c r="F52" s="346">
        <v>66.418930067177712</v>
      </c>
      <c r="G52" s="346">
        <v>61.207726800531503</v>
      </c>
      <c r="H52" s="346">
        <v>56.601480572849887</v>
      </c>
      <c r="I52" s="346">
        <v>52.119464595625423</v>
      </c>
      <c r="J52" s="346">
        <v>42.343736442311339</v>
      </c>
      <c r="K52" s="346">
        <v>42.194037893373498</v>
      </c>
      <c r="L52" s="346">
        <v>44.972409153368709</v>
      </c>
      <c r="M52" s="346">
        <v>43.055083958527852</v>
      </c>
      <c r="N52" s="346">
        <v>43.966676671375559</v>
      </c>
      <c r="O52" s="346">
        <v>42.873749225116661</v>
      </c>
      <c r="P52" s="346">
        <v>44.389699421621231</v>
      </c>
      <c r="Q52" s="346">
        <v>45.204477681846569</v>
      </c>
      <c r="R52" s="346">
        <v>44.464285003532588</v>
      </c>
      <c r="S52" s="346">
        <v>46.100655743198523</v>
      </c>
      <c r="T52" s="346">
        <v>43.798069838090363</v>
      </c>
      <c r="U52" s="346">
        <v>39.552763730802283</v>
      </c>
      <c r="V52" s="346">
        <v>42.409838208092509</v>
      </c>
      <c r="W52" s="346">
        <v>42.509331342243676</v>
      </c>
      <c r="X52" s="346">
        <v>40.342234586573113</v>
      </c>
      <c r="Y52" s="346">
        <v>37.546908741690302</v>
      </c>
      <c r="DA52" s="167" t="s">
        <v>2344</v>
      </c>
    </row>
    <row r="53" spans="1:105" ht="12" customHeight="1" x14ac:dyDescent="0.25">
      <c r="A53" s="64" t="s">
        <v>28</v>
      </c>
      <c r="B53" s="229">
        <v>24.46872696667851</v>
      </c>
      <c r="C53" s="229">
        <v>20.576373953050741</v>
      </c>
      <c r="D53" s="229">
        <v>19.727945603822342</v>
      </c>
      <c r="E53" s="229">
        <v>22.507543030246261</v>
      </c>
      <c r="F53" s="229">
        <v>12.425358457277641</v>
      </c>
      <c r="G53" s="229">
        <v>12.006189618820899</v>
      </c>
      <c r="H53" s="229">
        <v>8.5282804206109581</v>
      </c>
      <c r="I53" s="229">
        <v>7.4703473227243684</v>
      </c>
      <c r="J53" s="229">
        <v>7.2597283039658329</v>
      </c>
      <c r="K53" s="229">
        <v>7.2238953105425177</v>
      </c>
      <c r="L53" s="229">
        <v>7.6001204166955549</v>
      </c>
      <c r="M53" s="229">
        <v>7.5927711977647858</v>
      </c>
      <c r="N53" s="229">
        <v>9.7997447075211408</v>
      </c>
      <c r="O53" s="229">
        <v>8.5957234314513826</v>
      </c>
      <c r="P53" s="229">
        <v>8.9279173353735448</v>
      </c>
      <c r="Q53" s="229">
        <v>10.04064420926586</v>
      </c>
      <c r="R53" s="229">
        <v>9.6925994679080514</v>
      </c>
      <c r="S53" s="229">
        <v>9.710939698552167</v>
      </c>
      <c r="T53" s="229">
        <v>9.8545353040864665</v>
      </c>
      <c r="U53" s="229">
        <v>8.6435417584276824</v>
      </c>
      <c r="V53" s="229">
        <v>8.9018208571624289</v>
      </c>
      <c r="W53" s="229">
        <v>8.8494534903574351</v>
      </c>
      <c r="X53" s="229">
        <v>9.3514165967559606</v>
      </c>
      <c r="Y53" s="229">
        <v>9.6332889124825307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0.58045132799754284</v>
      </c>
      <c r="C55" s="229">
        <v>0.56195498087090578</v>
      </c>
      <c r="D55" s="229">
        <v>0.56170547190064668</v>
      </c>
      <c r="E55" s="229">
        <v>0.42066928536963882</v>
      </c>
      <c r="F55" s="229">
        <v>0.1404524669266024</v>
      </c>
      <c r="G55" s="229">
        <v>0.1419724824834934</v>
      </c>
      <c r="H55" s="229">
        <v>0.14589137305441419</v>
      </c>
      <c r="I55" s="229">
        <v>0.14573745320057641</v>
      </c>
      <c r="J55" s="229">
        <v>0.27957502434217141</v>
      </c>
      <c r="K55" s="229">
        <v>0.28575514093866838</v>
      </c>
      <c r="L55" s="229">
        <v>0.143459810485246</v>
      </c>
      <c r="M55" s="229">
        <v>0.1427246156741464</v>
      </c>
      <c r="N55" s="229">
        <v>0.14298931284949229</v>
      </c>
      <c r="O55" s="229">
        <v>0.14219993630512839</v>
      </c>
      <c r="P55" s="229">
        <v>0.28458336636365728</v>
      </c>
      <c r="Q55" s="229">
        <v>0.28198379819836811</v>
      </c>
      <c r="R55" s="229">
        <v>0.28233708671824359</v>
      </c>
      <c r="S55" s="229">
        <v>0.28410145039274359</v>
      </c>
      <c r="T55" s="229">
        <v>0.42746310409945781</v>
      </c>
      <c r="U55" s="229">
        <v>0.42842426644771348</v>
      </c>
      <c r="V55" s="229">
        <v>0.57196696188770579</v>
      </c>
      <c r="W55" s="229">
        <v>0.575481678055907</v>
      </c>
      <c r="X55" s="229">
        <v>0.43231000694113753</v>
      </c>
      <c r="Y55" s="229">
        <v>1.154559411377762</v>
      </c>
      <c r="DA55" s="73" t="s">
        <v>2347</v>
      </c>
    </row>
    <row r="56" spans="1:105" ht="12" customHeight="1" x14ac:dyDescent="0.25">
      <c r="A56" s="64" t="s">
        <v>159</v>
      </c>
      <c r="B56" s="229">
        <v>4.709146824091655</v>
      </c>
      <c r="C56" s="229">
        <v>3.590544120376796</v>
      </c>
      <c r="D56" s="229">
        <v>2.6939161127316571</v>
      </c>
      <c r="E56" s="229">
        <v>0.74569427099986652</v>
      </c>
      <c r="F56" s="229">
        <v>0.74967588694986409</v>
      </c>
      <c r="G56" s="229">
        <v>0.75890149707725918</v>
      </c>
      <c r="H56" s="229">
        <v>0.46381478526592618</v>
      </c>
      <c r="I56" s="229">
        <v>0.30902955950248018</v>
      </c>
      <c r="J56" s="229">
        <v>0.31091485842980099</v>
      </c>
      <c r="K56" s="229">
        <v>0.31952301618211909</v>
      </c>
      <c r="L56" s="229">
        <v>0.1606688420918978</v>
      </c>
      <c r="M56" s="229">
        <v>0.15976190913488211</v>
      </c>
      <c r="N56" s="229">
        <v>0.31995463176100331</v>
      </c>
      <c r="O56" s="229">
        <v>0.15906022131241149</v>
      </c>
      <c r="P56" s="229">
        <v>0</v>
      </c>
      <c r="Q56" s="229">
        <v>0.15748072849133149</v>
      </c>
      <c r="R56" s="229">
        <v>0.3155899884392096</v>
      </c>
      <c r="S56" s="229">
        <v>0.15891546198159029</v>
      </c>
      <c r="T56" s="229">
        <v>0.15949277881575499</v>
      </c>
      <c r="U56" s="229">
        <v>0.1601715946649262</v>
      </c>
      <c r="V56" s="229">
        <v>0.16069259901449989</v>
      </c>
      <c r="W56" s="229">
        <v>0.1625296022529035</v>
      </c>
      <c r="X56" s="229">
        <v>0.16285515274280329</v>
      </c>
      <c r="Y56" s="229">
        <v>0.32626497156457801</v>
      </c>
      <c r="DA56" s="73" t="s">
        <v>2348</v>
      </c>
    </row>
    <row r="57" spans="1:105" ht="12" customHeight="1" x14ac:dyDescent="0.25">
      <c r="A57" s="64" t="s">
        <v>32</v>
      </c>
      <c r="B57" s="229">
        <v>2.045314437918432</v>
      </c>
      <c r="C57" s="229">
        <v>10.907273166488901</v>
      </c>
      <c r="D57" s="229">
        <v>9.2464559998504932</v>
      </c>
      <c r="E57" s="229">
        <v>11.21577425213702</v>
      </c>
      <c r="F57" s="229">
        <v>10.25746274276668</v>
      </c>
      <c r="G57" s="229">
        <v>7.4820815215243801</v>
      </c>
      <c r="H57" s="229">
        <v>6.0383128342281784</v>
      </c>
      <c r="I57" s="229">
        <v>3.327141566980639</v>
      </c>
      <c r="J57" s="229">
        <v>3.417955067380384</v>
      </c>
      <c r="K57" s="229">
        <v>2.5404974190578411</v>
      </c>
      <c r="L57" s="229">
        <v>2.5444210357409758</v>
      </c>
      <c r="M57" s="229">
        <v>0.6310183024126309</v>
      </c>
      <c r="N57" s="229">
        <v>0.31640723896530482</v>
      </c>
      <c r="O57" s="229">
        <v>0</v>
      </c>
      <c r="P57" s="229">
        <v>0.15740236615952249</v>
      </c>
      <c r="Q57" s="229">
        <v>0.31192910268940138</v>
      </c>
      <c r="R57" s="229">
        <v>0.46849409567921452</v>
      </c>
      <c r="S57" s="229">
        <v>0.31427163922171358</v>
      </c>
      <c r="T57" s="229">
        <v>0.15761704135252769</v>
      </c>
      <c r="U57" s="229">
        <v>0.1579714475320052</v>
      </c>
      <c r="V57" s="229">
        <v>0.1581879320413572</v>
      </c>
      <c r="W57" s="229">
        <v>0.47745096399787962</v>
      </c>
      <c r="X57" s="229">
        <v>0.63763142281010943</v>
      </c>
      <c r="Y57" s="229">
        <v>0.95788070259210456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0.19425865700818681</v>
      </c>
      <c r="M58" s="229">
        <v>0.1960675930602897</v>
      </c>
      <c r="N58" s="229">
        <v>0.196857904927706</v>
      </c>
      <c r="O58" s="229">
        <v>0.19601490560227011</v>
      </c>
      <c r="P58" s="229">
        <v>0.194697719156845</v>
      </c>
      <c r="Q58" s="229">
        <v>0.38479406699685009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39.209856378117998</v>
      </c>
      <c r="C59" s="229">
        <v>37.532110252864143</v>
      </c>
      <c r="D59" s="229">
        <v>37.46871347611043</v>
      </c>
      <c r="E59" s="229">
        <v>43.011149868782439</v>
      </c>
      <c r="F59" s="229">
        <v>42.845980513256933</v>
      </c>
      <c r="G59" s="229">
        <v>40.818581680625471</v>
      </c>
      <c r="H59" s="229">
        <v>41.42518115969041</v>
      </c>
      <c r="I59" s="229">
        <v>40.867208693217357</v>
      </c>
      <c r="J59" s="229">
        <v>31.075563188193151</v>
      </c>
      <c r="K59" s="229">
        <v>31.824367006652359</v>
      </c>
      <c r="L59" s="229">
        <v>34.329480391346841</v>
      </c>
      <c r="M59" s="229">
        <v>34.332740340481109</v>
      </c>
      <c r="N59" s="229">
        <v>33.190722875350907</v>
      </c>
      <c r="O59" s="229">
        <v>33.780750730445469</v>
      </c>
      <c r="P59" s="229">
        <v>34.825098634567659</v>
      </c>
      <c r="Q59" s="229">
        <v>34.027645776204757</v>
      </c>
      <c r="R59" s="229">
        <v>33.705264364787872</v>
      </c>
      <c r="S59" s="229">
        <v>35.632427493050301</v>
      </c>
      <c r="T59" s="229">
        <v>33.198961609736152</v>
      </c>
      <c r="U59" s="229">
        <v>30.162654663729949</v>
      </c>
      <c r="V59" s="229">
        <v>32.617169857986518</v>
      </c>
      <c r="W59" s="229">
        <v>32.444415607579558</v>
      </c>
      <c r="X59" s="229">
        <v>29.758021407323099</v>
      </c>
      <c r="Y59" s="229">
        <v>25.47491474367332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9.5249531535088229E-3</v>
      </c>
      <c r="C61" s="229">
        <v>9.5249531535039622E-3</v>
      </c>
      <c r="D61" s="229">
        <v>9.5249531535053934E-3</v>
      </c>
      <c r="E61" s="229">
        <v>5.7115456499643058E-2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48.973348581470816</v>
      </c>
      <c r="C66" s="261">
        <f t="shared" si="3"/>
        <v>49.91691410725916</v>
      </c>
      <c r="D66" s="261">
        <f t="shared" si="3"/>
        <v>48.178148779728033</v>
      </c>
      <c r="E66" s="261">
        <f t="shared" si="3"/>
        <v>53.724272796490617</v>
      </c>
      <c r="F66" s="261">
        <f t="shared" si="3"/>
        <v>47.844583148538639</v>
      </c>
      <c r="G66" s="261">
        <f t="shared" si="3"/>
        <v>43.312600934442578</v>
      </c>
      <c r="H66" s="261">
        <f t="shared" si="3"/>
        <v>41.855033647190872</v>
      </c>
      <c r="I66" s="261">
        <f t="shared" si="3"/>
        <v>39.434495800811284</v>
      </c>
      <c r="J66" s="261">
        <f t="shared" si="3"/>
        <v>32.964466671217941</v>
      </c>
      <c r="K66" s="261">
        <f t="shared" si="3"/>
        <v>30.7597358613511</v>
      </c>
      <c r="L66" s="261">
        <f t="shared" si="3"/>
        <v>31.905810812335176</v>
      </c>
      <c r="M66" s="261">
        <f t="shared" si="3"/>
        <v>31.500687057145718</v>
      </c>
      <c r="N66" s="261">
        <f t="shared" si="3"/>
        <v>31.433090338907871</v>
      </c>
      <c r="O66" s="261">
        <f t="shared" si="3"/>
        <v>31.004510446044044</v>
      </c>
      <c r="P66" s="261">
        <f t="shared" si="3"/>
        <v>31.87927026578555</v>
      </c>
      <c r="Q66" s="261">
        <f t="shared" si="3"/>
        <v>33.238391917832509</v>
      </c>
      <c r="R66" s="261">
        <f t="shared" si="3"/>
        <v>32.845351543367464</v>
      </c>
      <c r="S66" s="261">
        <f t="shared" si="3"/>
        <v>33.675215899993773</v>
      </c>
      <c r="T66" s="261">
        <f t="shared" si="3"/>
        <v>32.249728588336254</v>
      </c>
      <c r="U66" s="261">
        <f t="shared" si="3"/>
        <v>29.868971390885072</v>
      </c>
      <c r="V66" s="261">
        <f t="shared" si="3"/>
        <v>31.519310620949771</v>
      </c>
      <c r="W66" s="261">
        <f t="shared" si="3"/>
        <v>31.447022731043756</v>
      </c>
      <c r="X66" s="261">
        <f t="shared" si="3"/>
        <v>29.671119130815345</v>
      </c>
      <c r="Y66" s="261">
        <f t="shared" si="3"/>
        <v>27.503998374577719</v>
      </c>
      <c r="DA66" s="70"/>
    </row>
    <row r="67" spans="1:105" ht="12" customHeight="1" x14ac:dyDescent="0.25">
      <c r="A67" s="165" t="s">
        <v>2210</v>
      </c>
      <c r="B67" s="346">
        <v>35.595051018088213</v>
      </c>
      <c r="C67" s="346">
        <v>36.132733672293121</v>
      </c>
      <c r="D67" s="346">
        <v>35.047506702180392</v>
      </c>
      <c r="E67" s="346">
        <v>39.039673519054688</v>
      </c>
      <c r="F67" s="346">
        <v>35.333538149735077</v>
      </c>
      <c r="G67" s="346">
        <v>31.78316763129537</v>
      </c>
      <c r="H67" s="346">
        <v>31.193258913246851</v>
      </c>
      <c r="I67" s="346">
        <v>29.616978924072981</v>
      </c>
      <c r="J67" s="346">
        <v>24.988361191779791</v>
      </c>
      <c r="K67" s="346">
        <v>22.811828446532822</v>
      </c>
      <c r="L67" s="346">
        <v>23.434553686492869</v>
      </c>
      <c r="M67" s="346">
        <v>23.390588139749891</v>
      </c>
      <c r="N67" s="346">
        <v>23.151278666737401</v>
      </c>
      <c r="O67" s="346">
        <v>22.928568763750601</v>
      </c>
      <c r="P67" s="346">
        <v>23.517775637890139</v>
      </c>
      <c r="Q67" s="346">
        <v>24.723421052553931</v>
      </c>
      <c r="R67" s="346">
        <v>24.469807553782381</v>
      </c>
      <c r="S67" s="346">
        <v>24.991435870804029</v>
      </c>
      <c r="T67" s="346">
        <v>23.999676652075468</v>
      </c>
      <c r="U67" s="346">
        <v>22.41858930308852</v>
      </c>
      <c r="V67" s="346">
        <v>23.530753839370021</v>
      </c>
      <c r="W67" s="346">
        <v>23.43972486048262</v>
      </c>
      <c r="X67" s="346">
        <v>22.07202785135005</v>
      </c>
      <c r="Y67" s="346">
        <v>20.43145046755572</v>
      </c>
      <c r="DA67" s="167" t="s">
        <v>2358</v>
      </c>
    </row>
    <row r="68" spans="1:105" ht="12" customHeight="1" x14ac:dyDescent="0.25">
      <c r="A68" s="165" t="s">
        <v>2212</v>
      </c>
      <c r="B68" s="346">
        <v>13.378297563382599</v>
      </c>
      <c r="C68" s="346">
        <v>13.784180434966039</v>
      </c>
      <c r="D68" s="346">
        <v>13.130642077547639</v>
      </c>
      <c r="E68" s="346">
        <v>14.684599277435931</v>
      </c>
      <c r="F68" s="346">
        <v>12.511044998803561</v>
      </c>
      <c r="G68" s="346">
        <v>11.52943330314721</v>
      </c>
      <c r="H68" s="346">
        <v>10.66177473394402</v>
      </c>
      <c r="I68" s="346">
        <v>9.8175168767383045</v>
      </c>
      <c r="J68" s="346">
        <v>7.9761054794381474</v>
      </c>
      <c r="K68" s="346">
        <v>7.9479074148182773</v>
      </c>
      <c r="L68" s="346">
        <v>8.4712571258423051</v>
      </c>
      <c r="M68" s="346">
        <v>8.1100989173958276</v>
      </c>
      <c r="N68" s="346">
        <v>8.2818116721704698</v>
      </c>
      <c r="O68" s="346">
        <v>8.0759416822934433</v>
      </c>
      <c r="P68" s="346">
        <v>8.3614946278954125</v>
      </c>
      <c r="Q68" s="346">
        <v>8.5149708652785758</v>
      </c>
      <c r="R68" s="346">
        <v>8.3755439895850845</v>
      </c>
      <c r="S68" s="346">
        <v>8.6837800291897462</v>
      </c>
      <c r="T68" s="346">
        <v>8.2500519362607871</v>
      </c>
      <c r="U68" s="346">
        <v>7.4503820877965499</v>
      </c>
      <c r="V68" s="346">
        <v>7.9885567815797494</v>
      </c>
      <c r="W68" s="346">
        <v>8.0072978705611355</v>
      </c>
      <c r="X68" s="346">
        <v>7.5990912794652949</v>
      </c>
      <c r="Y68" s="346">
        <v>7.0725479070219972</v>
      </c>
      <c r="DA68" s="167" t="s">
        <v>2359</v>
      </c>
    </row>
    <row r="69" spans="1:105" ht="12" customHeight="1" x14ac:dyDescent="0.25">
      <c r="A69" s="64" t="s">
        <v>28</v>
      </c>
      <c r="B69" s="229">
        <v>4.6090676834740671</v>
      </c>
      <c r="C69" s="229">
        <v>3.875882074258866</v>
      </c>
      <c r="D69" s="229">
        <v>3.716067315955454</v>
      </c>
      <c r="E69" s="229">
        <v>4.239647994617024</v>
      </c>
      <c r="F69" s="229">
        <v>2.3405107343348468</v>
      </c>
      <c r="G69" s="229">
        <v>2.2615537232128009</v>
      </c>
      <c r="H69" s="229">
        <v>1.6064350930790721</v>
      </c>
      <c r="I69" s="229">
        <v>1.4071568364134539</v>
      </c>
      <c r="J69" s="229">
        <v>1.367483447838439</v>
      </c>
      <c r="K69" s="229">
        <v>1.3607337427060699</v>
      </c>
      <c r="L69" s="229">
        <v>1.431601629737667</v>
      </c>
      <c r="M69" s="229">
        <v>1.430217289329655</v>
      </c>
      <c r="N69" s="229">
        <v>1.8459352911674181</v>
      </c>
      <c r="O69" s="229">
        <v>1.6191390397193739</v>
      </c>
      <c r="P69" s="229">
        <v>1.681712960679782</v>
      </c>
      <c r="Q69" s="229">
        <v>1.891312482631796</v>
      </c>
      <c r="R69" s="229">
        <v>1.825752808359411</v>
      </c>
      <c r="S69" s="229">
        <v>1.8292074778436209</v>
      </c>
      <c r="T69" s="229">
        <v>1.8562559575564539</v>
      </c>
      <c r="U69" s="229">
        <v>1.6281463700085379</v>
      </c>
      <c r="V69" s="229">
        <v>1.6767972805735321</v>
      </c>
      <c r="W69" s="229">
        <v>1.666933067435749</v>
      </c>
      <c r="X69" s="229">
        <v>1.761485674735195</v>
      </c>
      <c r="Y69" s="229">
        <v>1.814580736977319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0.1093370922543848</v>
      </c>
      <c r="C71" s="229">
        <v>0.1058530157873174</v>
      </c>
      <c r="D71" s="229">
        <v>0.10580601686771179</v>
      </c>
      <c r="E71" s="229">
        <v>7.9239643781538596E-2</v>
      </c>
      <c r="F71" s="229">
        <v>2.6456420362905721E-2</v>
      </c>
      <c r="G71" s="229">
        <v>2.6742739082763312E-2</v>
      </c>
      <c r="H71" s="229">
        <v>2.7480923456233149E-2</v>
      </c>
      <c r="I71" s="229">
        <v>2.7451930242767861E-2</v>
      </c>
      <c r="J71" s="229">
        <v>5.2662331455035037E-2</v>
      </c>
      <c r="K71" s="229">
        <v>5.3826453140801811E-2</v>
      </c>
      <c r="L71" s="229">
        <v>2.7022900590018641E-2</v>
      </c>
      <c r="M71" s="229">
        <v>2.6884415140836442E-2</v>
      </c>
      <c r="N71" s="229">
        <v>2.6934274996580281E-2</v>
      </c>
      <c r="O71" s="229">
        <v>2.6785583569941089E-2</v>
      </c>
      <c r="P71" s="229">
        <v>5.3605731060190308E-2</v>
      </c>
      <c r="Q71" s="229">
        <v>5.3116061710495918E-2</v>
      </c>
      <c r="R71" s="229">
        <v>5.3182609132522339E-2</v>
      </c>
      <c r="S71" s="229">
        <v>5.3514954644616523E-2</v>
      </c>
      <c r="T71" s="229">
        <v>8.051936586914997E-2</v>
      </c>
      <c r="U71" s="229">
        <v>8.0700415840566517E-2</v>
      </c>
      <c r="V71" s="229">
        <v>0.1077389291090415</v>
      </c>
      <c r="W71" s="229">
        <v>0.1084009809080379</v>
      </c>
      <c r="X71" s="229">
        <v>8.1432355878109014E-2</v>
      </c>
      <c r="Y71" s="229">
        <v>0.21747933510716841</v>
      </c>
      <c r="DA71" s="73" t="s">
        <v>2362</v>
      </c>
    </row>
    <row r="72" spans="1:105" ht="12" customHeight="1" x14ac:dyDescent="0.25">
      <c r="A72" s="64" t="s">
        <v>159</v>
      </c>
      <c r="B72" s="229">
        <v>0.88704150703111506</v>
      </c>
      <c r="C72" s="229">
        <v>0.6763351805695903</v>
      </c>
      <c r="D72" s="229">
        <v>0.5074412622320017</v>
      </c>
      <c r="E72" s="229">
        <v>0.14046318678113831</v>
      </c>
      <c r="F72" s="229">
        <v>0.1412131864614703</v>
      </c>
      <c r="G72" s="229">
        <v>0.14295097451870811</v>
      </c>
      <c r="H72" s="229">
        <v>8.7366773955908528E-2</v>
      </c>
      <c r="I72" s="229">
        <v>5.8210554144511491E-2</v>
      </c>
      <c r="J72" s="229">
        <v>5.8565679704228442E-2</v>
      </c>
      <c r="K72" s="229">
        <v>6.0187160942892247E-2</v>
      </c>
      <c r="L72" s="229">
        <v>3.0264491031160821E-2</v>
      </c>
      <c r="M72" s="229">
        <v>3.0093656014326821E-2</v>
      </c>
      <c r="N72" s="229">
        <v>6.0268462492377363E-2</v>
      </c>
      <c r="O72" s="229">
        <v>2.996148213086975E-2</v>
      </c>
      <c r="P72" s="229">
        <v>0</v>
      </c>
      <c r="Q72" s="229">
        <v>2.9663959937425311E-2</v>
      </c>
      <c r="R72" s="229">
        <v>5.9446313611817868E-2</v>
      </c>
      <c r="S72" s="229">
        <v>2.9934214445285701E-2</v>
      </c>
      <c r="T72" s="229">
        <v>3.0042961106568809E-2</v>
      </c>
      <c r="U72" s="229">
        <v>3.0170826695886371E-2</v>
      </c>
      <c r="V72" s="229">
        <v>3.0268966019351789E-2</v>
      </c>
      <c r="W72" s="229">
        <v>3.0614994330186811E-2</v>
      </c>
      <c r="X72" s="229">
        <v>3.0676316860140228E-2</v>
      </c>
      <c r="Y72" s="229">
        <v>6.1457113757316661E-2</v>
      </c>
      <c r="DA72" s="73" t="s">
        <v>2363</v>
      </c>
    </row>
    <row r="73" spans="1:105" ht="12" customHeight="1" x14ac:dyDescent="0.25">
      <c r="A73" s="64" t="s">
        <v>32</v>
      </c>
      <c r="B73" s="229">
        <v>0.38526698553588201</v>
      </c>
      <c r="C73" s="229">
        <v>2.0545556103081579</v>
      </c>
      <c r="D73" s="229">
        <v>1.7417147035729461</v>
      </c>
      <c r="E73" s="229">
        <v>2.112666618131072</v>
      </c>
      <c r="F73" s="229">
        <v>1.9321536468369369</v>
      </c>
      <c r="G73" s="229">
        <v>1.409367156409024</v>
      </c>
      <c r="H73" s="229">
        <v>1.1374107277770531</v>
      </c>
      <c r="I73" s="229">
        <v>0.62671918713208719</v>
      </c>
      <c r="J73" s="229">
        <v>0.64382533125170649</v>
      </c>
      <c r="K73" s="229">
        <v>0.47854245012723878</v>
      </c>
      <c r="L73" s="229">
        <v>0.47928152473791252</v>
      </c>
      <c r="M73" s="229">
        <v>0.1188621733076424</v>
      </c>
      <c r="N73" s="229">
        <v>5.9600255539171018E-2</v>
      </c>
      <c r="O73" s="229">
        <v>0</v>
      </c>
      <c r="P73" s="229">
        <v>2.9649199165782639E-2</v>
      </c>
      <c r="Q73" s="229">
        <v>5.8756728484430192E-2</v>
      </c>
      <c r="R73" s="229">
        <v>8.8248195307996061E-2</v>
      </c>
      <c r="S73" s="229">
        <v>5.9197981903259062E-2</v>
      </c>
      <c r="T73" s="229">
        <v>2.9689636598260061E-2</v>
      </c>
      <c r="U73" s="229">
        <v>2.9756394548964959E-2</v>
      </c>
      <c r="V73" s="229">
        <v>2.979717279449387E-2</v>
      </c>
      <c r="W73" s="229">
        <v>8.9935361639489786E-2</v>
      </c>
      <c r="X73" s="229">
        <v>0.1201078580362533</v>
      </c>
      <c r="Y73" s="229">
        <v>0.18043182209491171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3.6591658383813577E-2</v>
      </c>
      <c r="M74" s="229">
        <v>3.6932399800830198E-2</v>
      </c>
      <c r="N74" s="229">
        <v>3.7081267410205017E-2</v>
      </c>
      <c r="O74" s="229">
        <v>3.6922475293502392E-2</v>
      </c>
      <c r="P74" s="229">
        <v>3.6674362611261682E-2</v>
      </c>
      <c r="Q74" s="229">
        <v>7.2481984919074247E-2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7.3857901210859396</v>
      </c>
      <c r="C75" s="229">
        <v>7.0697603800408917</v>
      </c>
      <c r="D75" s="229">
        <v>7.0578186049183076</v>
      </c>
      <c r="E75" s="229">
        <v>8.1018232439811761</v>
      </c>
      <c r="F75" s="229">
        <v>8.0707110108073987</v>
      </c>
      <c r="G75" s="229">
        <v>7.688818709923912</v>
      </c>
      <c r="H75" s="229">
        <v>7.8030812156757552</v>
      </c>
      <c r="I75" s="229">
        <v>7.6979783688054857</v>
      </c>
      <c r="J75" s="229">
        <v>5.8535686891887373</v>
      </c>
      <c r="K75" s="229">
        <v>5.994617607901275</v>
      </c>
      <c r="L75" s="229">
        <v>6.4664949213617327</v>
      </c>
      <c r="M75" s="229">
        <v>6.4671089838025368</v>
      </c>
      <c r="N75" s="229">
        <v>6.2519921205647169</v>
      </c>
      <c r="O75" s="229">
        <v>6.3631331015797556</v>
      </c>
      <c r="P75" s="229">
        <v>6.559852374378397</v>
      </c>
      <c r="Q75" s="229">
        <v>6.4096396475953554</v>
      </c>
      <c r="R75" s="229">
        <v>6.3489140631733374</v>
      </c>
      <c r="S75" s="229">
        <v>6.711925400352964</v>
      </c>
      <c r="T75" s="229">
        <v>6.2535440151303554</v>
      </c>
      <c r="U75" s="229">
        <v>5.6816080807025937</v>
      </c>
      <c r="V75" s="229">
        <v>6.1439544330833309</v>
      </c>
      <c r="W75" s="229">
        <v>6.1114134662476722</v>
      </c>
      <c r="X75" s="229">
        <v>5.6053890739555978</v>
      </c>
      <c r="Y75" s="229">
        <v>4.798598899085281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1.7941740012149591E-3</v>
      </c>
      <c r="C77" s="229">
        <v>1.7941740012140429E-3</v>
      </c>
      <c r="D77" s="229">
        <v>1.794174001214312E-3</v>
      </c>
      <c r="E77" s="229">
        <v>1.075859014397708E-2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1.0000000000000004</v>
      </c>
      <c r="C84" s="232">
        <f t="shared" si="4"/>
        <v>1.0000000000000004</v>
      </c>
      <c r="D84" s="232">
        <f t="shared" si="4"/>
        <v>1</v>
      </c>
      <c r="E84" s="232">
        <f t="shared" si="4"/>
        <v>1.0000000000000007</v>
      </c>
      <c r="F84" s="232">
        <f t="shared" si="4"/>
        <v>0.99999999999999978</v>
      </c>
      <c r="G84" s="232">
        <f t="shared" si="4"/>
        <v>0.99999999999999978</v>
      </c>
      <c r="H84" s="232">
        <f t="shared" si="4"/>
        <v>1</v>
      </c>
      <c r="I84" s="232">
        <f t="shared" si="4"/>
        <v>0.99999999999999978</v>
      </c>
      <c r="J84" s="232">
        <f t="shared" si="4"/>
        <v>1</v>
      </c>
      <c r="K84" s="232">
        <f t="shared" si="4"/>
        <v>0.99999999999999989</v>
      </c>
      <c r="L84" s="232">
        <f t="shared" si="4"/>
        <v>0.99999999999999989</v>
      </c>
      <c r="M84" s="232">
        <f t="shared" si="4"/>
        <v>0.99999999999999989</v>
      </c>
      <c r="N84" s="232">
        <f t="shared" si="4"/>
        <v>1</v>
      </c>
      <c r="O84" s="232">
        <f t="shared" si="4"/>
        <v>1</v>
      </c>
      <c r="P84" s="232">
        <f t="shared" si="4"/>
        <v>1.0000000000000002</v>
      </c>
      <c r="Q84" s="232">
        <f t="shared" si="4"/>
        <v>1.0000000000000002</v>
      </c>
      <c r="R84" s="232">
        <f t="shared" si="4"/>
        <v>1</v>
      </c>
      <c r="S84" s="232">
        <f t="shared" si="4"/>
        <v>1</v>
      </c>
      <c r="T84" s="232">
        <f t="shared" si="4"/>
        <v>1</v>
      </c>
      <c r="U84" s="232">
        <f t="shared" si="4"/>
        <v>1</v>
      </c>
      <c r="V84" s="232">
        <f t="shared" si="4"/>
        <v>1</v>
      </c>
      <c r="W84" s="232">
        <f t="shared" si="4"/>
        <v>0.99999999999999989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2.4196590882616085E-2</v>
      </c>
      <c r="C89" s="300">
        <f t="shared" si="9"/>
        <v>2.3043506117743733E-2</v>
      </c>
      <c r="D89" s="300">
        <f t="shared" si="9"/>
        <v>2.3172600275768656E-2</v>
      </c>
      <c r="E89" s="300">
        <f t="shared" si="9"/>
        <v>2.3238080514969013E-2</v>
      </c>
      <c r="F89" s="300">
        <f t="shared" si="9"/>
        <v>2.4270058590991708E-2</v>
      </c>
      <c r="G89" s="300">
        <f t="shared" si="9"/>
        <v>2.3459302284694828E-2</v>
      </c>
      <c r="H89" s="300">
        <f t="shared" si="9"/>
        <v>2.4567712928444851E-2</v>
      </c>
      <c r="I89" s="300">
        <f t="shared" si="9"/>
        <v>2.5266522599011708E-2</v>
      </c>
      <c r="J89" s="300">
        <f t="shared" si="9"/>
        <v>2.3150681780622417E-2</v>
      </c>
      <c r="K89" s="300">
        <f t="shared" si="9"/>
        <v>2.1801761809953756E-2</v>
      </c>
      <c r="L89" s="300">
        <f t="shared" si="9"/>
        <v>2.1765064925290997E-2</v>
      </c>
      <c r="M89" s="300">
        <f t="shared" si="9"/>
        <v>2.2257308707094275E-2</v>
      </c>
      <c r="N89" s="300">
        <f t="shared" si="9"/>
        <v>2.1395505919071335E-2</v>
      </c>
      <c r="O89" s="300">
        <f t="shared" si="9"/>
        <v>2.2424138467953547E-2</v>
      </c>
      <c r="P89" s="300">
        <f t="shared" si="9"/>
        <v>2.22761769705025E-2</v>
      </c>
      <c r="Q89" s="300">
        <f t="shared" si="9"/>
        <v>2.2232356642873801E-2</v>
      </c>
      <c r="R89" s="300">
        <f t="shared" si="9"/>
        <v>2.2112419110899721E-2</v>
      </c>
      <c r="S89" s="300">
        <f t="shared" si="9"/>
        <v>2.1650147243307674E-2</v>
      </c>
      <c r="T89" s="300">
        <f t="shared" si="9"/>
        <v>2.0579943646647045E-2</v>
      </c>
      <c r="U89" s="300">
        <f t="shared" si="9"/>
        <v>1.965254314318075E-2</v>
      </c>
      <c r="V89" s="300">
        <f t="shared" si="9"/>
        <v>1.9726003063824677E-2</v>
      </c>
      <c r="W89" s="300">
        <f t="shared" si="9"/>
        <v>1.8794619296457982E-2</v>
      </c>
      <c r="X89" s="300">
        <f t="shared" si="9"/>
        <v>1.7205377335890636E-2</v>
      </c>
      <c r="Y89" s="300">
        <f t="shared" si="9"/>
        <v>1.5362893771866634E-2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8.9696161779299274E-2</v>
      </c>
      <c r="C90" s="301">
        <f t="shared" si="10"/>
        <v>8.8092308702652347E-2</v>
      </c>
      <c r="D90" s="301">
        <f t="shared" si="10"/>
        <v>8.8116016733367886E-2</v>
      </c>
      <c r="E90" s="301">
        <f t="shared" si="10"/>
        <v>8.9131275447168076E-2</v>
      </c>
      <c r="F90" s="301">
        <f t="shared" si="10"/>
        <v>8.7647126945207612E-2</v>
      </c>
      <c r="G90" s="301">
        <f t="shared" si="10"/>
        <v>8.4281295830570549E-2</v>
      </c>
      <c r="H90" s="301">
        <f t="shared" si="10"/>
        <v>8.5192057044307781E-2</v>
      </c>
      <c r="I90" s="301">
        <f t="shared" si="10"/>
        <v>8.5050587040798986E-2</v>
      </c>
      <c r="J90" s="301">
        <f t="shared" si="10"/>
        <v>8.1661476461813112E-2</v>
      </c>
      <c r="K90" s="301">
        <f t="shared" si="10"/>
        <v>7.6140886976055727E-2</v>
      </c>
      <c r="L90" s="301">
        <f t="shared" si="10"/>
        <v>7.564026857164706E-2</v>
      </c>
      <c r="M90" s="301">
        <f t="shared" si="10"/>
        <v>7.6462629962298981E-2</v>
      </c>
      <c r="N90" s="301">
        <f t="shared" si="10"/>
        <v>7.5993289270089664E-2</v>
      </c>
      <c r="O90" s="301">
        <f t="shared" si="10"/>
        <v>7.8284545020125357E-2</v>
      </c>
      <c r="P90" s="301">
        <f t="shared" si="10"/>
        <v>7.8355422146361126E-2</v>
      </c>
      <c r="Q90" s="301">
        <f t="shared" si="10"/>
        <v>8.0136128746713123E-2</v>
      </c>
      <c r="R90" s="301">
        <f t="shared" si="10"/>
        <v>8.0232858362248943E-2</v>
      </c>
      <c r="S90" s="301">
        <f t="shared" si="10"/>
        <v>7.8376646373331096E-2</v>
      </c>
      <c r="T90" s="301">
        <f t="shared" si="10"/>
        <v>7.6417687331989934E-2</v>
      </c>
      <c r="U90" s="301">
        <f t="shared" si="10"/>
        <v>7.4113982524278185E-2</v>
      </c>
      <c r="V90" s="301">
        <f t="shared" si="10"/>
        <v>7.4666042092915053E-2</v>
      </c>
      <c r="W90" s="301">
        <f t="shared" si="10"/>
        <v>7.2193496982572311E-2</v>
      </c>
      <c r="X90" s="301">
        <f t="shared" si="10"/>
        <v>7.1395917213935983E-2</v>
      </c>
      <c r="Y90" s="301">
        <f t="shared" si="10"/>
        <v>7.0208612214062716E-2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8.9696161779299274E-2</v>
      </c>
      <c r="C91" s="302">
        <f t="shared" si="11"/>
        <v>8.8092308702652347E-2</v>
      </c>
      <c r="D91" s="302">
        <f t="shared" si="11"/>
        <v>8.8116016733367886E-2</v>
      </c>
      <c r="E91" s="302">
        <f t="shared" si="11"/>
        <v>8.9131275447168076E-2</v>
      </c>
      <c r="F91" s="302">
        <f t="shared" si="11"/>
        <v>8.7647126945207612E-2</v>
      </c>
      <c r="G91" s="302">
        <f t="shared" si="11"/>
        <v>8.4281295830570549E-2</v>
      </c>
      <c r="H91" s="302">
        <f t="shared" si="11"/>
        <v>8.5192057044307781E-2</v>
      </c>
      <c r="I91" s="302">
        <f t="shared" si="11"/>
        <v>8.5050587040798986E-2</v>
      </c>
      <c r="J91" s="302">
        <f t="shared" si="11"/>
        <v>8.1661476461813112E-2</v>
      </c>
      <c r="K91" s="302">
        <f t="shared" si="11"/>
        <v>7.6140886976055727E-2</v>
      </c>
      <c r="L91" s="302">
        <f t="shared" si="11"/>
        <v>7.564026857164706E-2</v>
      </c>
      <c r="M91" s="302">
        <f t="shared" si="11"/>
        <v>7.6462629962298981E-2</v>
      </c>
      <c r="N91" s="302">
        <f t="shared" si="11"/>
        <v>7.5993289270089664E-2</v>
      </c>
      <c r="O91" s="302">
        <f t="shared" si="11"/>
        <v>7.8284545020125357E-2</v>
      </c>
      <c r="P91" s="302">
        <f t="shared" si="11"/>
        <v>7.8355422146361126E-2</v>
      </c>
      <c r="Q91" s="302">
        <f t="shared" si="11"/>
        <v>8.0136128746713123E-2</v>
      </c>
      <c r="R91" s="302">
        <f t="shared" si="11"/>
        <v>8.0232858362248943E-2</v>
      </c>
      <c r="S91" s="302">
        <f t="shared" si="11"/>
        <v>7.8376646373331096E-2</v>
      </c>
      <c r="T91" s="302">
        <f t="shared" si="11"/>
        <v>7.6417687331989934E-2</v>
      </c>
      <c r="U91" s="302">
        <f t="shared" si="11"/>
        <v>7.4113982524278185E-2</v>
      </c>
      <c r="V91" s="302">
        <f t="shared" si="11"/>
        <v>7.4666042092915053E-2</v>
      </c>
      <c r="W91" s="302">
        <f t="shared" si="11"/>
        <v>7.2193496982572311E-2</v>
      </c>
      <c r="X91" s="302">
        <f t="shared" si="11"/>
        <v>7.1395917213935983E-2</v>
      </c>
      <c r="Y91" s="302">
        <f t="shared" si="11"/>
        <v>7.0208612214062716E-2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7.4746801482749398E-2</v>
      </c>
      <c r="C94" s="301">
        <f t="shared" si="14"/>
        <v>7.3410257252210301E-2</v>
      </c>
      <c r="D94" s="301">
        <f t="shared" si="14"/>
        <v>7.3430013944473252E-2</v>
      </c>
      <c r="E94" s="301">
        <f t="shared" si="14"/>
        <v>7.4276062872640089E-2</v>
      </c>
      <c r="F94" s="301">
        <f t="shared" si="14"/>
        <v>7.3039272454339652E-2</v>
      </c>
      <c r="G94" s="301">
        <f t="shared" si="14"/>
        <v>7.0234413192142117E-2</v>
      </c>
      <c r="H94" s="301">
        <f t="shared" si="14"/>
        <v>7.0993380870256487E-2</v>
      </c>
      <c r="I94" s="301">
        <f t="shared" si="14"/>
        <v>7.0875489200665845E-2</v>
      </c>
      <c r="J94" s="301">
        <f t="shared" si="14"/>
        <v>6.8051230384844272E-2</v>
      </c>
      <c r="K94" s="301">
        <f t="shared" si="14"/>
        <v>6.3450739146713106E-2</v>
      </c>
      <c r="L94" s="301">
        <f t="shared" si="14"/>
        <v>6.3033557143039223E-2</v>
      </c>
      <c r="M94" s="301">
        <f t="shared" si="14"/>
        <v>6.3718858301915843E-2</v>
      </c>
      <c r="N94" s="301">
        <f t="shared" si="14"/>
        <v>6.3327741058408077E-2</v>
      </c>
      <c r="O94" s="301">
        <f t="shared" si="14"/>
        <v>6.5237120850104469E-2</v>
      </c>
      <c r="P94" s="301">
        <f t="shared" si="14"/>
        <v>6.5296185121967609E-2</v>
      </c>
      <c r="Q94" s="301">
        <f t="shared" si="14"/>
        <v>6.6780107288927595E-2</v>
      </c>
      <c r="R94" s="301">
        <f t="shared" si="14"/>
        <v>6.686071530187411E-2</v>
      </c>
      <c r="S94" s="301">
        <f t="shared" si="14"/>
        <v>6.5313871977775911E-2</v>
      </c>
      <c r="T94" s="301">
        <f t="shared" si="14"/>
        <v>6.3681406109991637E-2</v>
      </c>
      <c r="U94" s="301">
        <f t="shared" si="14"/>
        <v>6.1761652103565164E-2</v>
      </c>
      <c r="V94" s="301">
        <f t="shared" si="14"/>
        <v>6.2221701744095859E-2</v>
      </c>
      <c r="W94" s="301">
        <f t="shared" si="14"/>
        <v>6.0161247485476924E-2</v>
      </c>
      <c r="X94" s="301">
        <f t="shared" si="14"/>
        <v>5.9496597678279986E-2</v>
      </c>
      <c r="Y94" s="301">
        <f t="shared" si="14"/>
        <v>5.8507176845052238E-2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7.4746801482749398E-2</v>
      </c>
      <c r="C95" s="302">
        <f t="shared" si="15"/>
        <v>7.3410257252210301E-2</v>
      </c>
      <c r="D95" s="302">
        <f t="shared" si="15"/>
        <v>7.3430013944473252E-2</v>
      </c>
      <c r="E95" s="302">
        <f t="shared" si="15"/>
        <v>7.4276062872640089E-2</v>
      </c>
      <c r="F95" s="302">
        <f t="shared" si="15"/>
        <v>7.3039272454339652E-2</v>
      </c>
      <c r="G95" s="302">
        <f t="shared" si="15"/>
        <v>7.0234413192142117E-2</v>
      </c>
      <c r="H95" s="302">
        <f t="shared" si="15"/>
        <v>7.0993380870256487E-2</v>
      </c>
      <c r="I95" s="302">
        <f t="shared" si="15"/>
        <v>7.0875489200665845E-2</v>
      </c>
      <c r="J95" s="302">
        <f t="shared" si="15"/>
        <v>6.8051230384844272E-2</v>
      </c>
      <c r="K95" s="302">
        <f t="shared" si="15"/>
        <v>6.3450739146713106E-2</v>
      </c>
      <c r="L95" s="302">
        <f t="shared" si="15"/>
        <v>6.3033557143039223E-2</v>
      </c>
      <c r="M95" s="302">
        <f t="shared" si="15"/>
        <v>6.3718858301915843E-2</v>
      </c>
      <c r="N95" s="302">
        <f t="shared" si="15"/>
        <v>6.3327741058408077E-2</v>
      </c>
      <c r="O95" s="302">
        <f t="shared" si="15"/>
        <v>6.5237120850104469E-2</v>
      </c>
      <c r="P95" s="302">
        <f t="shared" si="15"/>
        <v>6.5296185121967609E-2</v>
      </c>
      <c r="Q95" s="302">
        <f t="shared" si="15"/>
        <v>6.6780107288927595E-2</v>
      </c>
      <c r="R95" s="302">
        <f t="shared" si="15"/>
        <v>6.686071530187411E-2</v>
      </c>
      <c r="S95" s="302">
        <f t="shared" si="15"/>
        <v>6.5313871977775911E-2</v>
      </c>
      <c r="T95" s="302">
        <f t="shared" si="15"/>
        <v>6.3681406109991637E-2</v>
      </c>
      <c r="U95" s="302">
        <f t="shared" si="15"/>
        <v>6.1761652103565164E-2</v>
      </c>
      <c r="V95" s="302">
        <f t="shared" si="15"/>
        <v>6.2221701744095859E-2</v>
      </c>
      <c r="W95" s="302">
        <f t="shared" si="15"/>
        <v>6.0161247485476924E-2</v>
      </c>
      <c r="X95" s="302">
        <f t="shared" si="15"/>
        <v>5.9496597678279986E-2</v>
      </c>
      <c r="Y95" s="302">
        <f t="shared" si="15"/>
        <v>5.8507176845052238E-2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0.65854502775313695</v>
      </c>
      <c r="C98" s="301">
        <f t="shared" si="18"/>
        <v>0.66264917711641802</v>
      </c>
      <c r="D98" s="301">
        <f t="shared" si="18"/>
        <v>0.66170824073632784</v>
      </c>
      <c r="E98" s="301">
        <f t="shared" si="18"/>
        <v>0.6604926165394196</v>
      </c>
      <c r="F98" s="301">
        <f t="shared" si="18"/>
        <v>0.66015813312214655</v>
      </c>
      <c r="G98" s="301">
        <f t="shared" si="18"/>
        <v>0.66808873608042063</v>
      </c>
      <c r="H98" s="301">
        <f t="shared" si="18"/>
        <v>0.66286593910528258</v>
      </c>
      <c r="I98" s="301">
        <f t="shared" si="18"/>
        <v>0.66115484984854822</v>
      </c>
      <c r="J98" s="301">
        <f t="shared" si="18"/>
        <v>0.66344096445067169</v>
      </c>
      <c r="K98" s="301">
        <f t="shared" si="18"/>
        <v>0.68043239998338179</v>
      </c>
      <c r="L98" s="301">
        <f t="shared" si="18"/>
        <v>0.68438266919509583</v>
      </c>
      <c r="M98" s="301">
        <f t="shared" si="18"/>
        <v>0.68002044704424458</v>
      </c>
      <c r="N98" s="301">
        <f t="shared" si="18"/>
        <v>0.68262362958709533</v>
      </c>
      <c r="O98" s="301">
        <f t="shared" si="18"/>
        <v>0.67798815238210219</v>
      </c>
      <c r="P98" s="301">
        <f t="shared" si="18"/>
        <v>0.67868411973142451</v>
      </c>
      <c r="Q98" s="301">
        <f t="shared" si="18"/>
        <v>0.67275735343142962</v>
      </c>
      <c r="R98" s="301">
        <f t="shared" si="18"/>
        <v>0.67224375752594367</v>
      </c>
      <c r="S98" s="301">
        <f t="shared" si="18"/>
        <v>0.67692696161155452</v>
      </c>
      <c r="T98" s="301">
        <f t="shared" si="18"/>
        <v>0.67948677649216205</v>
      </c>
      <c r="U98" s="301">
        <f t="shared" si="18"/>
        <v>0.68097268766558827</v>
      </c>
      <c r="V98" s="301">
        <f t="shared" si="18"/>
        <v>0.68217794343309757</v>
      </c>
      <c r="W98" s="301">
        <f t="shared" si="18"/>
        <v>0.68702382464931266</v>
      </c>
      <c r="X98" s="301">
        <f t="shared" si="18"/>
        <v>0.68937370525807318</v>
      </c>
      <c r="Y98" s="301">
        <f t="shared" si="18"/>
        <v>0.69178167122503331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0.1199976418712263</v>
      </c>
      <c r="C99" s="301">
        <f t="shared" si="19"/>
        <v>0.12013730582346938</v>
      </c>
      <c r="D99" s="301">
        <f t="shared" si="19"/>
        <v>0.1205213056328031</v>
      </c>
      <c r="E99" s="301">
        <f t="shared" si="19"/>
        <v>0.11996611265330089</v>
      </c>
      <c r="F99" s="301">
        <f t="shared" si="19"/>
        <v>0.12051759619464815</v>
      </c>
      <c r="G99" s="301">
        <f t="shared" si="19"/>
        <v>0.11976938396718549</v>
      </c>
      <c r="H99" s="301">
        <f t="shared" si="19"/>
        <v>0.12095601091555667</v>
      </c>
      <c r="I99" s="301">
        <f t="shared" si="19"/>
        <v>0.12149970045308939</v>
      </c>
      <c r="J99" s="301">
        <f t="shared" si="19"/>
        <v>0.12636872533217702</v>
      </c>
      <c r="K99" s="301">
        <f t="shared" si="19"/>
        <v>0.12232500839671361</v>
      </c>
      <c r="L99" s="301">
        <f t="shared" si="19"/>
        <v>0.12008825575133636</v>
      </c>
      <c r="M99" s="301">
        <f t="shared" si="19"/>
        <v>0.12158399427095382</v>
      </c>
      <c r="N99" s="301">
        <f t="shared" si="19"/>
        <v>0.12138964624788812</v>
      </c>
      <c r="O99" s="301">
        <f t="shared" si="19"/>
        <v>0.12063217759665611</v>
      </c>
      <c r="P99" s="301">
        <f t="shared" si="19"/>
        <v>0.12016262009705724</v>
      </c>
      <c r="Q99" s="301">
        <f t="shared" si="19"/>
        <v>0.122343727010243</v>
      </c>
      <c r="R99" s="301">
        <f t="shared" si="19"/>
        <v>0.12266199039053312</v>
      </c>
      <c r="S99" s="301">
        <f t="shared" si="19"/>
        <v>0.12199619395607254</v>
      </c>
      <c r="T99" s="301">
        <f t="shared" si="19"/>
        <v>0.12367529422831081</v>
      </c>
      <c r="U99" s="301">
        <f t="shared" si="19"/>
        <v>0.1263339631343732</v>
      </c>
      <c r="V99" s="301">
        <f t="shared" si="19"/>
        <v>0.1245670173278918</v>
      </c>
      <c r="W99" s="301">
        <f t="shared" si="19"/>
        <v>0.12509603813319076</v>
      </c>
      <c r="X99" s="301">
        <f t="shared" si="19"/>
        <v>0.12588534486812331</v>
      </c>
      <c r="Y99" s="301">
        <f t="shared" si="19"/>
        <v>0.12751666317766505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7.2404049146579649E-2</v>
      </c>
      <c r="C100" s="302">
        <f t="shared" si="20"/>
        <v>7.224710283673702E-2</v>
      </c>
      <c r="D100" s="302">
        <f t="shared" si="20"/>
        <v>7.2699104894917099E-2</v>
      </c>
      <c r="E100" s="302">
        <f t="shared" si="20"/>
        <v>7.223176607951251E-2</v>
      </c>
      <c r="F100" s="302">
        <f t="shared" si="20"/>
        <v>7.280742301351166E-2</v>
      </c>
      <c r="G100" s="302">
        <f t="shared" si="20"/>
        <v>7.1486059564264279E-2</v>
      </c>
      <c r="H100" s="302">
        <f t="shared" si="20"/>
        <v>7.3050142360971779E-2</v>
      </c>
      <c r="I100" s="302">
        <f t="shared" si="20"/>
        <v>7.3717493731436975E-2</v>
      </c>
      <c r="J100" s="302">
        <f t="shared" si="20"/>
        <v>7.842129922124981E-2</v>
      </c>
      <c r="K100" s="302">
        <f t="shared" si="20"/>
        <v>7.3149597214955314E-2</v>
      </c>
      <c r="L100" s="302">
        <f t="shared" si="20"/>
        <v>7.0627355353060112E-2</v>
      </c>
      <c r="M100" s="302">
        <f t="shared" si="20"/>
        <v>7.243835526813662E-2</v>
      </c>
      <c r="N100" s="302">
        <f t="shared" si="20"/>
        <v>7.2055873094009057E-2</v>
      </c>
      <c r="O100" s="302">
        <f t="shared" si="20"/>
        <v>7.1633414206546023E-2</v>
      </c>
      <c r="P100" s="302">
        <f t="shared" si="20"/>
        <v>7.1113558572153998E-2</v>
      </c>
      <c r="Q100" s="302">
        <f t="shared" si="20"/>
        <v>7.3722997777846036E-2</v>
      </c>
      <c r="R100" s="302">
        <f t="shared" si="20"/>
        <v>7.4078379158152241E-2</v>
      </c>
      <c r="S100" s="302">
        <f t="shared" si="20"/>
        <v>7.307412369886622E-2</v>
      </c>
      <c r="T100" s="302">
        <f t="shared" si="20"/>
        <v>7.4568224036789005E-2</v>
      </c>
      <c r="U100" s="302">
        <f t="shared" si="20"/>
        <v>7.7119504915863613E-2</v>
      </c>
      <c r="V100" s="302">
        <f t="shared" si="20"/>
        <v>7.5265454280235455E-2</v>
      </c>
      <c r="W100" s="302">
        <f t="shared" si="20"/>
        <v>7.5444259250205079E-2</v>
      </c>
      <c r="X100" s="302">
        <f t="shared" si="20"/>
        <v>7.606373817393014E-2</v>
      </c>
      <c r="Y100" s="302">
        <f t="shared" si="20"/>
        <v>7.7521030795483128E-2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4.7593592724646645E-2</v>
      </c>
      <c r="C101" s="302">
        <f t="shared" si="21"/>
        <v>4.7890202986732362E-2</v>
      </c>
      <c r="D101" s="302">
        <f t="shared" si="21"/>
        <v>4.7822200737886005E-2</v>
      </c>
      <c r="E101" s="302">
        <f t="shared" si="21"/>
        <v>4.7734346573788368E-2</v>
      </c>
      <c r="F101" s="302">
        <f t="shared" si="21"/>
        <v>4.7710173181136496E-2</v>
      </c>
      <c r="G101" s="302">
        <f t="shared" si="21"/>
        <v>4.828332440292122E-2</v>
      </c>
      <c r="H101" s="302">
        <f t="shared" si="21"/>
        <v>4.7905868554584903E-2</v>
      </c>
      <c r="I101" s="302">
        <f t="shared" si="21"/>
        <v>4.7782206721652398E-2</v>
      </c>
      <c r="J101" s="302">
        <f t="shared" si="21"/>
        <v>4.7947426110927206E-2</v>
      </c>
      <c r="K101" s="302">
        <f t="shared" si="21"/>
        <v>4.9175411181758291E-2</v>
      </c>
      <c r="L101" s="302">
        <f t="shared" si="21"/>
        <v>4.9460900398276234E-2</v>
      </c>
      <c r="M101" s="302">
        <f t="shared" si="21"/>
        <v>4.914563900281721E-2</v>
      </c>
      <c r="N101" s="302">
        <f t="shared" si="21"/>
        <v>4.9333773153879067E-2</v>
      </c>
      <c r="O101" s="302">
        <f t="shared" si="21"/>
        <v>4.8998763390110098E-2</v>
      </c>
      <c r="P101" s="302">
        <f t="shared" si="21"/>
        <v>4.9049061524903251E-2</v>
      </c>
      <c r="Q101" s="302">
        <f t="shared" si="21"/>
        <v>4.8620729232396971E-2</v>
      </c>
      <c r="R101" s="302">
        <f t="shared" si="21"/>
        <v>4.8583611232380877E-2</v>
      </c>
      <c r="S101" s="302">
        <f t="shared" si="21"/>
        <v>4.8922070257206324E-2</v>
      </c>
      <c r="T101" s="302">
        <f t="shared" si="21"/>
        <v>4.9107070191521801E-2</v>
      </c>
      <c r="U101" s="302">
        <f t="shared" si="21"/>
        <v>4.9214458218509602E-2</v>
      </c>
      <c r="V101" s="302">
        <f t="shared" si="21"/>
        <v>4.9301563047656337E-2</v>
      </c>
      <c r="W101" s="302">
        <f t="shared" si="21"/>
        <v>4.9651778882985678E-2</v>
      </c>
      <c r="X101" s="302">
        <f t="shared" si="21"/>
        <v>4.9821606694193173E-2</v>
      </c>
      <c r="Y101" s="302">
        <f t="shared" si="21"/>
        <v>4.999563238218193E-2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3.2817776230972415E-2</v>
      </c>
      <c r="C105" s="301">
        <f t="shared" si="25"/>
        <v>3.2667444987506476E-2</v>
      </c>
      <c r="D105" s="301">
        <f t="shared" si="25"/>
        <v>3.3051822677259278E-2</v>
      </c>
      <c r="E105" s="301">
        <f t="shared" si="25"/>
        <v>3.2895851972502804E-2</v>
      </c>
      <c r="F105" s="301">
        <f t="shared" si="25"/>
        <v>3.4367812692666262E-2</v>
      </c>
      <c r="G105" s="301">
        <f t="shared" si="25"/>
        <v>3.4166868644986172E-2</v>
      </c>
      <c r="H105" s="301">
        <f t="shared" si="25"/>
        <v>3.5424899136151648E-2</v>
      </c>
      <c r="I105" s="301">
        <f t="shared" si="25"/>
        <v>3.6152850857885666E-2</v>
      </c>
      <c r="J105" s="301">
        <f t="shared" si="25"/>
        <v>3.7326921589871623E-2</v>
      </c>
      <c r="K105" s="301">
        <f t="shared" si="25"/>
        <v>3.5849203687181863E-2</v>
      </c>
      <c r="L105" s="301">
        <f t="shared" si="25"/>
        <v>3.5090184413590533E-2</v>
      </c>
      <c r="M105" s="301">
        <f t="shared" si="25"/>
        <v>3.5956761713492512E-2</v>
      </c>
      <c r="N105" s="301">
        <f t="shared" si="25"/>
        <v>3.5270187917447446E-2</v>
      </c>
      <c r="O105" s="301">
        <f t="shared" si="25"/>
        <v>3.5433865683058306E-2</v>
      </c>
      <c r="P105" s="301">
        <f t="shared" si="25"/>
        <v>3.5225475932687121E-2</v>
      </c>
      <c r="Q105" s="301">
        <f t="shared" si="25"/>
        <v>3.5750326879812999E-2</v>
      </c>
      <c r="R105" s="301">
        <f t="shared" si="25"/>
        <v>3.5888259308500467E-2</v>
      </c>
      <c r="S105" s="301">
        <f t="shared" si="25"/>
        <v>3.5736178837958196E-2</v>
      </c>
      <c r="T105" s="301">
        <f t="shared" si="25"/>
        <v>3.6158892190898566E-2</v>
      </c>
      <c r="U105" s="301">
        <f t="shared" si="25"/>
        <v>3.7165171429014453E-2</v>
      </c>
      <c r="V105" s="301">
        <f t="shared" si="25"/>
        <v>3.6641292338174945E-2</v>
      </c>
      <c r="W105" s="301">
        <f t="shared" si="25"/>
        <v>3.6730773452989279E-2</v>
      </c>
      <c r="X105" s="301">
        <f t="shared" si="25"/>
        <v>3.6643057645697072E-2</v>
      </c>
      <c r="Y105" s="301">
        <f t="shared" si="25"/>
        <v>3.6622982766320089E-2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2.3852778155415706E-2</v>
      </c>
      <c r="C106" s="302">
        <f t="shared" si="26"/>
        <v>2.3646575726847748E-2</v>
      </c>
      <c r="D106" s="302">
        <f t="shared" si="26"/>
        <v>2.4043762704471883E-2</v>
      </c>
      <c r="E106" s="302">
        <f t="shared" si="26"/>
        <v>2.3904340706526046E-2</v>
      </c>
      <c r="F106" s="302">
        <f t="shared" si="26"/>
        <v>2.5380854863532518E-2</v>
      </c>
      <c r="G106" s="302">
        <f t="shared" si="26"/>
        <v>2.5071948812856969E-2</v>
      </c>
      <c r="H106" s="302">
        <f t="shared" si="26"/>
        <v>2.6401079020606573E-2</v>
      </c>
      <c r="I106" s="302">
        <f t="shared" si="26"/>
        <v>2.715232438400101E-2</v>
      </c>
      <c r="J106" s="302">
        <f t="shared" si="26"/>
        <v>2.8295273458173415E-2</v>
      </c>
      <c r="K106" s="302">
        <f t="shared" si="26"/>
        <v>2.6586245348235699E-2</v>
      </c>
      <c r="L106" s="302">
        <f t="shared" si="26"/>
        <v>2.5773449712530191E-2</v>
      </c>
      <c r="M106" s="302">
        <f t="shared" si="26"/>
        <v>2.6699411430413371E-2</v>
      </c>
      <c r="N106" s="302">
        <f t="shared" si="26"/>
        <v>2.5977399622533929E-2</v>
      </c>
      <c r="O106" s="302">
        <f t="shared" si="26"/>
        <v>2.6204181720378292E-2</v>
      </c>
      <c r="P106" s="302">
        <f t="shared" si="26"/>
        <v>2.5986317529104241E-2</v>
      </c>
      <c r="Q106" s="302">
        <f t="shared" si="26"/>
        <v>2.6591851567339335E-2</v>
      </c>
      <c r="R106" s="302">
        <f t="shared" si="26"/>
        <v>2.673677575226252E-2</v>
      </c>
      <c r="S106" s="302">
        <f t="shared" si="26"/>
        <v>2.6520941227182491E-2</v>
      </c>
      <c r="T106" s="302">
        <f t="shared" si="26"/>
        <v>2.6908806947066211E-2</v>
      </c>
      <c r="U106" s="302">
        <f t="shared" si="26"/>
        <v>2.7894857969572199E-2</v>
      </c>
      <c r="V106" s="302">
        <f t="shared" si="26"/>
        <v>2.7354571320887883E-2</v>
      </c>
      <c r="W106" s="302">
        <f t="shared" si="26"/>
        <v>2.7378083801900561E-2</v>
      </c>
      <c r="X106" s="302">
        <f t="shared" si="26"/>
        <v>2.725837826839753E-2</v>
      </c>
      <c r="Y106" s="302">
        <f t="shared" si="26"/>
        <v>2.7205522927017115E-2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8.9649980755567068E-3</v>
      </c>
      <c r="C107" s="302">
        <f t="shared" si="27"/>
        <v>9.020869260658728E-3</v>
      </c>
      <c r="D107" s="302">
        <f t="shared" si="27"/>
        <v>9.0080599727873946E-3</v>
      </c>
      <c r="E107" s="302">
        <f t="shared" si="27"/>
        <v>8.9915112659767569E-3</v>
      </c>
      <c r="F107" s="302">
        <f t="shared" si="27"/>
        <v>8.9869578291337463E-3</v>
      </c>
      <c r="G107" s="302">
        <f t="shared" si="27"/>
        <v>9.0949198321292057E-3</v>
      </c>
      <c r="H107" s="302">
        <f t="shared" si="27"/>
        <v>9.0238201155450771E-3</v>
      </c>
      <c r="I107" s="302">
        <f t="shared" si="27"/>
        <v>9.0005264738846607E-3</v>
      </c>
      <c r="J107" s="302">
        <f t="shared" si="27"/>
        <v>9.0316481316982007E-3</v>
      </c>
      <c r="K107" s="302">
        <f t="shared" si="27"/>
        <v>9.262958338946161E-3</v>
      </c>
      <c r="L107" s="302">
        <f t="shared" si="27"/>
        <v>9.3167347010603419E-3</v>
      </c>
      <c r="M107" s="302">
        <f t="shared" si="27"/>
        <v>9.257350283079141E-3</v>
      </c>
      <c r="N107" s="302">
        <f t="shared" si="27"/>
        <v>9.2927882949135135E-3</v>
      </c>
      <c r="O107" s="302">
        <f t="shared" si="27"/>
        <v>9.229683962680018E-3</v>
      </c>
      <c r="P107" s="302">
        <f t="shared" si="27"/>
        <v>9.2391584035828849E-3</v>
      </c>
      <c r="Q107" s="302">
        <f t="shared" si="27"/>
        <v>9.158475312473666E-3</v>
      </c>
      <c r="R107" s="302">
        <f t="shared" si="27"/>
        <v>9.1514835562379482E-3</v>
      </c>
      <c r="S107" s="302">
        <f t="shared" si="27"/>
        <v>9.2152376107757037E-3</v>
      </c>
      <c r="T107" s="302">
        <f t="shared" si="27"/>
        <v>9.2500852438323605E-3</v>
      </c>
      <c r="U107" s="302">
        <f t="shared" si="27"/>
        <v>9.2703134594422504E-3</v>
      </c>
      <c r="V107" s="302">
        <f t="shared" si="27"/>
        <v>9.2867210172870637E-3</v>
      </c>
      <c r="W107" s="302">
        <f t="shared" si="27"/>
        <v>9.352689651088715E-3</v>
      </c>
      <c r="X107" s="302">
        <f t="shared" si="27"/>
        <v>9.384679377299544E-3</v>
      </c>
      <c r="Y107" s="302">
        <f t="shared" si="27"/>
        <v>9.4174598393029687E-3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1.9221538342968261</v>
      </c>
      <c r="C113" s="320">
        <f>IF(C$5=0,0,C$5/FBT_fec!C$5)</f>
        <v>1.907733314164658</v>
      </c>
      <c r="D113" s="320">
        <f>IF(D$5=0,0,D$5/FBT_fec!D$5)</f>
        <v>1.873500175310914</v>
      </c>
      <c r="E113" s="320">
        <f>IF(E$5=0,0,E$5/FBT_fec!E$5)</f>
        <v>1.9044351987194017</v>
      </c>
      <c r="F113" s="320">
        <f>IF(F$5=0,0,F$5/FBT_fec!F$5)</f>
        <v>1.7680317908277556</v>
      </c>
      <c r="G113" s="320">
        <f>IF(G$5=0,0,G$5/FBT_fec!G$5)</f>
        <v>1.7696856801311684</v>
      </c>
      <c r="H113" s="320">
        <f>IF(H$5=0,0,H$5/FBT_fec!H$5)</f>
        <v>1.6721196389014086</v>
      </c>
      <c r="I113" s="320">
        <f>IF(I$5=0,0,I$5/FBT_fec!I$5)</f>
        <v>1.6181351870577854</v>
      </c>
      <c r="J113" s="320">
        <f>IF(J$5=0,0,J$5/FBT_fec!J$5)</f>
        <v>1.4725810385505942</v>
      </c>
      <c r="K113" s="320">
        <f>IF(K$5=0,0,K$5/FBT_fec!K$5)</f>
        <v>1.5669876385508625</v>
      </c>
      <c r="L113" s="320">
        <f>IF(L$5=0,0,L$5/FBT_fec!L$5)</f>
        <v>1.6378821481661021</v>
      </c>
      <c r="M113" s="320">
        <f>IF(M$5=0,0,M$5/FBT_fec!M$5)</f>
        <v>1.5692123068848909</v>
      </c>
      <c r="N113" s="320">
        <f>IF(N$5=0,0,N$5/FBT_fec!N$5)</f>
        <v>1.6095593210261028</v>
      </c>
      <c r="O113" s="320">
        <f>IF(O$5=0,0,O$5/FBT_fec!O$5)</f>
        <v>1.6246875538420156</v>
      </c>
      <c r="P113" s="320">
        <f>IF(P$5=0,0,P$5/FBT_fec!P$5)</f>
        <v>1.6394915580250697</v>
      </c>
      <c r="Q113" s="320">
        <f>IF(Q$5=0,0,Q$5/FBT_fec!Q$5)</f>
        <v>1.5903535150986898</v>
      </c>
      <c r="R113" s="320">
        <f>IF(R$5=0,0,R$5/FBT_fec!R$5)</f>
        <v>1.5747526257021618</v>
      </c>
      <c r="S113" s="320">
        <f>IF(S$5=0,0,S$5/FBT_fec!S$5)</f>
        <v>1.5773583813462211</v>
      </c>
      <c r="T113" s="320">
        <f>IF(T$5=0,0,T$5/FBT_fec!T$5)</f>
        <v>1.5284428239117054</v>
      </c>
      <c r="U113" s="320">
        <f>IF(U$5=0,0,U$5/FBT_fec!U$5)</f>
        <v>1.4375350051205134</v>
      </c>
      <c r="V113" s="320">
        <f>IF(V$5=0,0,V$5/FBT_fec!V$5)</f>
        <v>1.4859284287193868</v>
      </c>
      <c r="W113" s="320">
        <f>IF(W$5=0,0,W$5/FBT_fec!W$5)</f>
        <v>1.4635633574973619</v>
      </c>
      <c r="X113" s="320">
        <f>IF(X$5=0,0,X$5/FBT_fec!X$5)</f>
        <v>1.4609623231099806</v>
      </c>
      <c r="Y113" s="320">
        <f>IF(Y$5=0,0,Y$5/FBT_fec!Y$5)</f>
        <v>1.4367657457711209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2.2533965391927255</v>
      </c>
      <c r="C118" s="332">
        <f>IF(C$10=0,0,C$10/FBT_fec!C$10)</f>
        <v>2.1778898265442757</v>
      </c>
      <c r="D118" s="332">
        <f>IF(D$10=0,0,D$10/FBT_fec!D$10)</f>
        <v>2.155381411760525</v>
      </c>
      <c r="E118" s="332">
        <f>IF(E$10=0,0,E$10/FBT_fec!E$10)</f>
        <v>2.1665058914019539</v>
      </c>
      <c r="F118" s="332">
        <f>IF(F$10=0,0,F$10/FBT_fec!F$10)</f>
        <v>2.1168511917036699</v>
      </c>
      <c r="G118" s="332">
        <f>IF(G$10=0,0,G$10/FBT_fec!G$10)</f>
        <v>2.0607155860018995</v>
      </c>
      <c r="H118" s="332">
        <f>IF(H$10=0,0,H$10/FBT_fec!H$10)</f>
        <v>2.0411920103558931</v>
      </c>
      <c r="I118" s="332">
        <f>IF(I$10=0,0,I$10/FBT_fec!I$10)</f>
        <v>2.0424074333668196</v>
      </c>
      <c r="J118" s="332">
        <f>IF(J$10=0,0,J$10/FBT_fec!J$10)</f>
        <v>1.7592508426459734</v>
      </c>
      <c r="K118" s="332">
        <f>IF(K$10=0,0,K$10/FBT_fec!K$10)</f>
        <v>1.738463210211356</v>
      </c>
      <c r="L118" s="332">
        <f>IF(L$10=0,0,L$10/FBT_fec!L$10)</f>
        <v>1.794394034578368</v>
      </c>
      <c r="M118" s="332">
        <f>IF(M$10=0,0,M$10/FBT_fec!M$10)</f>
        <v>1.7533098308391488</v>
      </c>
      <c r="N118" s="332">
        <f>IF(N$10=0,0,N$10/FBT_fec!N$10)</f>
        <v>1.7234803043469284</v>
      </c>
      <c r="O118" s="332">
        <f>IF(O$10=0,0,O$10/FBT_fec!O$10)</f>
        <v>1.7984419370460807</v>
      </c>
      <c r="P118" s="332">
        <f>IF(P$10=0,0,P$10/FBT_fec!P$10)</f>
        <v>1.7914440577650097</v>
      </c>
      <c r="Q118" s="332">
        <f>IF(Q$10=0,0,Q$10/FBT_fec!Q$10)</f>
        <v>1.7405008520046752</v>
      </c>
      <c r="R118" s="332">
        <f>IF(R$10=0,0,R$10/FBT_fec!R$10)</f>
        <v>1.7013982745589038</v>
      </c>
      <c r="S118" s="332">
        <f>IF(S$10=0,0,S$10/FBT_fec!S$10)</f>
        <v>1.6616455824854619</v>
      </c>
      <c r="T118" s="332">
        <f>IF(T$10=0,0,T$10/FBT_fec!T$10)</f>
        <v>1.5270315911354226</v>
      </c>
      <c r="U118" s="332">
        <f>IF(U$10=0,0,U$10/FBT_fec!U$10)</f>
        <v>1.3612615138716568</v>
      </c>
      <c r="V118" s="332">
        <f>IF(V$10=0,0,V$10/FBT_fec!V$10)</f>
        <v>1.3919024658437398</v>
      </c>
      <c r="W118" s="332">
        <f>IF(W$10=0,0,W$10/FBT_fec!W$10)</f>
        <v>1.2962355438688946</v>
      </c>
      <c r="X118" s="332">
        <f>IF(X$10=0,0,X$10/FBT_fec!X$10)</f>
        <v>1.1255637912535918</v>
      </c>
      <c r="Y118" s="332">
        <f>IF(Y$10=0,0,Y$10/FBT_fec!Y$10)</f>
        <v>0.94327543540698056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2.6694123985937872</v>
      </c>
      <c r="C119" s="348">
        <f>IF(C$16=0,0,C$16/FBT_fec!C$16)</f>
        <v>2.6336419482772109</v>
      </c>
      <c r="D119" s="348">
        <f>IF(D$16=0,0,D$16/FBT_fec!D$16)</f>
        <v>2.6001545974769509</v>
      </c>
      <c r="E119" s="348">
        <f>IF(E$16=0,0,E$16/FBT_fec!E$16)</f>
        <v>2.635585141650159</v>
      </c>
      <c r="F119" s="348">
        <f>IF(F$16=0,0,F$16/FBT_fec!F$16)</f>
        <v>2.4539123002999612</v>
      </c>
      <c r="G119" s="348">
        <f>IF(G$16=0,0,G$16/FBT_fec!G$16)</f>
        <v>2.3863055323574587</v>
      </c>
      <c r="H119" s="348">
        <f>IF(H$16=0,0,H$16/FBT_fec!H$16)</f>
        <v>2.2973660256652622</v>
      </c>
      <c r="I119" s="348">
        <f>IF(I$16=0,0,I$16/FBT_fec!I$16)</f>
        <v>2.2326166048666165</v>
      </c>
      <c r="J119" s="348">
        <f>IF(J$16=0,0,J$16/FBT_fec!J$16)</f>
        <v>2.0122915166499835</v>
      </c>
      <c r="K119" s="348">
        <f>IF(K$16=0,0,K$16/FBT_fec!K$16)</f>
        <v>1.9793746714155289</v>
      </c>
      <c r="L119" s="348">
        <f>IF(L$16=0,0,L$16/FBT_fec!L$16)</f>
        <v>2.0410478473000504</v>
      </c>
      <c r="M119" s="348">
        <f>IF(M$16=0,0,M$16/FBT_fec!M$16)</f>
        <v>1.9868408993658428</v>
      </c>
      <c r="N119" s="348">
        <f>IF(N$16=0,0,N$16/FBT_fec!N$16)</f>
        <v>2.0240808664141805</v>
      </c>
      <c r="O119" s="348">
        <f>IF(O$16=0,0,O$16/FBT_fec!O$16)</f>
        <v>2.0918972858384657</v>
      </c>
      <c r="P119" s="348">
        <f>IF(P$16=0,0,P$16/FBT_fec!P$16)</f>
        <v>2.1074514778942732</v>
      </c>
      <c r="Q119" s="348">
        <f>IF(Q$16=0,0,Q$16/FBT_fec!Q$16)</f>
        <v>2.1059864756096744</v>
      </c>
      <c r="R119" s="348">
        <f>IF(R$16=0,0,R$16/FBT_fec!R$16)</f>
        <v>2.0892011450205317</v>
      </c>
      <c r="S119" s="348">
        <f>IF(S$16=0,0,S$16/FBT_fec!S$16)</f>
        <v>2.0446299186949286</v>
      </c>
      <c r="T119" s="348">
        <f>IF(T$16=0,0,T$16/FBT_fec!T$16)</f>
        <v>1.9460563105814064</v>
      </c>
      <c r="U119" s="348">
        <f>IF(U$16=0,0,U$16/FBT_fec!U$16)</f>
        <v>1.7844669145724819</v>
      </c>
      <c r="V119" s="348">
        <f>IF(V$16=0,0,V$16/FBT_fec!V$16)</f>
        <v>1.8536335445733731</v>
      </c>
      <c r="W119" s="348">
        <f>IF(W$16=0,0,W$16/FBT_fec!W$16)</f>
        <v>1.7649478492472748</v>
      </c>
      <c r="X119" s="348">
        <f>IF(X$16=0,0,X$16/FBT_fec!X$16)</f>
        <v>1.743934577630162</v>
      </c>
      <c r="Y119" s="348">
        <f>IF(Y$16=0,0,Y$16/FBT_fec!Y$16)</f>
        <v>1.6871951736903528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2.6694123985937876</v>
      </c>
      <c r="C120" s="348">
        <f>IF(C$25=0,0,C$25/FBT_fec!C$25)</f>
        <v>2.6336419482772109</v>
      </c>
      <c r="D120" s="348">
        <f>IF(D$25=0,0,D$25/FBT_fec!D$25)</f>
        <v>2.6001545974769509</v>
      </c>
      <c r="E120" s="348">
        <f>IF(E$25=0,0,E$25/FBT_fec!E$25)</f>
        <v>2.635585141650159</v>
      </c>
      <c r="F120" s="348">
        <f>IF(F$25=0,0,F$25/FBT_fec!F$25)</f>
        <v>2.4539123002999599</v>
      </c>
      <c r="G120" s="348">
        <f>IF(G$25=0,0,G$25/FBT_fec!G$25)</f>
        <v>2.3863055323574582</v>
      </c>
      <c r="H120" s="348">
        <f>IF(H$25=0,0,H$25/FBT_fec!H$25)</f>
        <v>2.297366025665263</v>
      </c>
      <c r="I120" s="348">
        <f>IF(I$25=0,0,I$25/FBT_fec!I$25)</f>
        <v>2.2326166048666169</v>
      </c>
      <c r="J120" s="348">
        <f>IF(J$25=0,0,J$25/FBT_fec!J$25)</f>
        <v>2.012291516649984</v>
      </c>
      <c r="K120" s="348">
        <f>IF(K$25=0,0,K$25/FBT_fec!K$25)</f>
        <v>1.9793746714155285</v>
      </c>
      <c r="L120" s="348">
        <f>IF(L$25=0,0,L$25/FBT_fec!L$25)</f>
        <v>2.0410478473000513</v>
      </c>
      <c r="M120" s="348">
        <f>IF(M$25=0,0,M$25/FBT_fec!M$25)</f>
        <v>1.9868408993658428</v>
      </c>
      <c r="N120" s="348">
        <f>IF(N$25=0,0,N$25/FBT_fec!N$25)</f>
        <v>2.0240808664141809</v>
      </c>
      <c r="O120" s="348">
        <f>IF(O$25=0,0,O$25/FBT_fec!O$25)</f>
        <v>2.0918972858384657</v>
      </c>
      <c r="P120" s="348">
        <f>IF(P$25=0,0,P$25/FBT_fec!P$25)</f>
        <v>2.1074514778942728</v>
      </c>
      <c r="Q120" s="348">
        <f>IF(Q$25=0,0,Q$25/FBT_fec!Q$25)</f>
        <v>2.105986475609674</v>
      </c>
      <c r="R120" s="348">
        <f>IF(R$25=0,0,R$25/FBT_fec!R$25)</f>
        <v>2.0892011450205308</v>
      </c>
      <c r="S120" s="348">
        <f>IF(S$25=0,0,S$25/FBT_fec!S$25)</f>
        <v>2.0446299186949277</v>
      </c>
      <c r="T120" s="348">
        <f>IF(T$25=0,0,T$25/FBT_fec!T$25)</f>
        <v>1.9460563105814062</v>
      </c>
      <c r="U120" s="348">
        <f>IF(U$25=0,0,U$25/FBT_fec!U$25)</f>
        <v>1.7844669145724827</v>
      </c>
      <c r="V120" s="348">
        <f>IF(V$25=0,0,V$25/FBT_fec!V$25)</f>
        <v>1.8536335445733727</v>
      </c>
      <c r="W120" s="348">
        <f>IF(W$25=0,0,W$25/FBT_fec!W$25)</f>
        <v>1.7649478492472748</v>
      </c>
      <c r="X120" s="348">
        <f>IF(X$25=0,0,X$25/FBT_fec!X$25)</f>
        <v>1.7439345776301616</v>
      </c>
      <c r="Y120" s="348">
        <f>IF(Y$25=0,0,Y$25/FBT_fec!Y$25)</f>
        <v>1.6871951736903528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2.1217521762057232</v>
      </c>
      <c r="C121" s="348">
        <f>IF(C$34=0,0,C$34/FBT_fec!C$34)</f>
        <v>2.1470642690139723</v>
      </c>
      <c r="D121" s="348">
        <f>IF(D$34=0,0,D$34/FBT_fec!D$34)</f>
        <v>2.1128439201919336</v>
      </c>
      <c r="E121" s="348">
        <f>IF(E$34=0,0,E$34/FBT_fec!E$34)</f>
        <v>2.1158579549387944</v>
      </c>
      <c r="F121" s="348">
        <f>IF(F$34=0,0,F$34/FBT_fec!F$34)</f>
        <v>1.9988940054878237</v>
      </c>
      <c r="G121" s="348">
        <f>IF(G$34=0,0,G$34/FBT_fec!G$34)</f>
        <v>2.0630339852633117</v>
      </c>
      <c r="H121" s="348">
        <f>IF(H$34=0,0,H$34/FBT_fec!H$34)</f>
        <v>1.9396515322311929</v>
      </c>
      <c r="I121" s="348">
        <f>IF(I$34=0,0,I$34/FBT_fec!I$34)</f>
        <v>1.8814910501244682</v>
      </c>
      <c r="J121" s="348">
        <f>IF(J$34=0,0,J$34/FBT_fec!J$34)</f>
        <v>1.7944575016412774</v>
      </c>
      <c r="K121" s="348">
        <f>IF(K$34=0,0,K$34/FBT_fec!K$34)</f>
        <v>1.989756237832041</v>
      </c>
      <c r="L121" s="348">
        <f>IF(L$34=0,0,L$34/FBT_fec!L$34)</f>
        <v>2.0761620807363586</v>
      </c>
      <c r="M121" s="348">
        <f>IF(M$34=0,0,M$34/FBT_fec!M$34)</f>
        <v>1.9805999981929248</v>
      </c>
      <c r="N121" s="348">
        <f>IF(N$34=0,0,N$34/FBT_fec!N$34)</f>
        <v>2.043111201556175</v>
      </c>
      <c r="O121" s="348">
        <f>IF(O$34=0,0,O$34/FBT_fec!O$34)</f>
        <v>2.0126655821191242</v>
      </c>
      <c r="P121" s="348">
        <f>IF(P$34=0,0,P$34/FBT_fec!P$34)</f>
        <v>2.0272515701323077</v>
      </c>
      <c r="Q121" s="348">
        <f>IF(Q$34=0,0,Q$34/FBT_fec!Q$34)</f>
        <v>1.9478852311504899</v>
      </c>
      <c r="R121" s="348">
        <f>IF(R$34=0,0,R$34/FBT_fec!R$34)</f>
        <v>1.9320330864705184</v>
      </c>
      <c r="S121" s="348">
        <f>IF(S$34=0,0,S$34/FBT_fec!S$34)</f>
        <v>1.9648668845338688</v>
      </c>
      <c r="T121" s="348">
        <f>IF(T$34=0,0,T$34/FBT_fec!T$34)</f>
        <v>1.9473390411982656</v>
      </c>
      <c r="U121" s="348">
        <f>IF(U$34=0,0,U$34/FBT_fec!U$34)</f>
        <v>1.876498071993671</v>
      </c>
      <c r="V121" s="348">
        <f>IF(V$34=0,0,V$34/FBT_fec!V$34)</f>
        <v>1.9269905501039348</v>
      </c>
      <c r="W121" s="348">
        <f>IF(W$34=0,0,W$34/FBT_fec!W$34)</f>
        <v>1.941888355008303</v>
      </c>
      <c r="X121" s="348">
        <f>IF(X$34=0,0,X$34/FBT_fec!X$34)</f>
        <v>1.9605945158046603</v>
      </c>
      <c r="Y121" s="348">
        <f>IF(Y$34=0,0,Y$34/FBT_fec!Y$34)</f>
        <v>1.9581262332406486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2.2822977073381789</v>
      </c>
      <c r="C122" s="348">
        <f>IF(C$45=0,0,C$45/FBT_fec!C$45)</f>
        <v>2.2777508253281686</v>
      </c>
      <c r="D122" s="348">
        <f>IF(D$45=0,0,D$45/FBT_fec!D$45)</f>
        <v>2.2480381667146081</v>
      </c>
      <c r="E122" s="348">
        <f>IF(E$45=0,0,E$45/FBT_fec!E$45)</f>
        <v>2.2627941068836503</v>
      </c>
      <c r="F122" s="348">
        <f>IF(F$45=0,0,F$45/FBT_fec!F$45)</f>
        <v>2.1262780561806118</v>
      </c>
      <c r="G122" s="348">
        <f>IF(G$45=0,0,G$45/FBT_fec!G$45)</f>
        <v>2.1273145484787559</v>
      </c>
      <c r="H122" s="348">
        <f>IF(H$45=0,0,H$45/FBT_fec!H$45)</f>
        <v>2.0355936944639743</v>
      </c>
      <c r="I122" s="348">
        <f>IF(I$45=0,0,I$45/FBT_fec!I$45)</f>
        <v>1.9838887117000348</v>
      </c>
      <c r="J122" s="348">
        <f>IF(J$45=0,0,J$45/FBT_fec!J$45)</f>
        <v>1.9165444128329827</v>
      </c>
      <c r="K122" s="348">
        <f>IF(K$45=0,0,K$45/FBT_fec!K$45)</f>
        <v>1.9778664442965981</v>
      </c>
      <c r="L122" s="348">
        <f>IF(L$45=0,0,L$45/FBT_fec!L$45)</f>
        <v>2.0196387090680377</v>
      </c>
      <c r="M122" s="348">
        <f>IF(M$45=0,0,M$45/FBT_fec!M$45)</f>
        <v>1.9640779415281846</v>
      </c>
      <c r="N122" s="348">
        <f>IF(N$45=0,0,N$45/FBT_fec!N$45)</f>
        <v>2.0120194575290409</v>
      </c>
      <c r="O122" s="348">
        <f>IF(O$45=0,0,O$45/FBT_fec!O$45)</f>
        <v>2.0039346367284536</v>
      </c>
      <c r="P122" s="348">
        <f>IF(P$45=0,0,P$45/FBT_fec!P$45)</f>
        <v>2.0111775554091342</v>
      </c>
      <c r="Q122" s="348">
        <f>IF(Q$45=0,0,Q$45/FBT_fec!Q$45)</f>
        <v>1.9906171189142527</v>
      </c>
      <c r="R122" s="348">
        <f>IF(R$45=0,0,R$45/FBT_fec!R$45)</f>
        <v>1.9780789098850189</v>
      </c>
      <c r="S122" s="348">
        <f>IF(S$45=0,0,S$45/FBT_fec!S$45)</f>
        <v>1.9753813428111555</v>
      </c>
      <c r="T122" s="348">
        <f>IF(T$45=0,0,T$45/FBT_fec!T$45)</f>
        <v>1.9574920166272001</v>
      </c>
      <c r="U122" s="348">
        <f>IF(U$45=0,0,U$45/FBT_fec!U$45)</f>
        <v>1.9015959882248146</v>
      </c>
      <c r="V122" s="348">
        <f>IF(V$45=0,0,V$45/FBT_fec!V$45)</f>
        <v>1.9290079297250602</v>
      </c>
      <c r="W122" s="348">
        <f>IF(W$45=0,0,W$45/FBT_fec!W$45)</f>
        <v>1.9207268181304173</v>
      </c>
      <c r="X122" s="348">
        <f>IF(X$45=0,0,X$45/FBT_fec!X$45)</f>
        <v>1.9376570210744046</v>
      </c>
      <c r="Y122" s="348">
        <f>IF(Y$45=0,0,Y$45/FBT_fec!Y$45)</f>
        <v>1.9428602392086984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1.0282393970999992</v>
      </c>
      <c r="C123" s="348">
        <f>IF(C$66=0,0,C$66/FBT_fec!C$66)</f>
        <v>0.98026853534974867</v>
      </c>
      <c r="D123" s="348">
        <f>IF(D$66=0,0,D$66/FBT_fec!D$66)</f>
        <v>0.96435418725051003</v>
      </c>
      <c r="E123" s="348">
        <f>IF(E$66=0,0,E$66/FBT_fec!E$66)</f>
        <v>1.0113091618958636</v>
      </c>
      <c r="F123" s="348">
        <f>IF(F$66=0,0,F$66/FBT_fec!F$66)</f>
        <v>0.93405897834154961</v>
      </c>
      <c r="G123" s="348">
        <f>IF(G$66=0,0,G$66/FBT_fec!G$66)</f>
        <v>0.89017269247985564</v>
      </c>
      <c r="H123" s="348">
        <f>IF(H$66=0,0,H$66/FBT_fec!H$66)</f>
        <v>0.86421850471709893</v>
      </c>
      <c r="I123" s="348">
        <f>IF(I$66=0,0,I$66/FBT_fec!I$66)</f>
        <v>0.8429429315352106</v>
      </c>
      <c r="J123" s="348">
        <f>IF(J$66=0,0,J$66/FBT_fec!J$66)</f>
        <v>0.72365018846287088</v>
      </c>
      <c r="K123" s="348">
        <f>IF(K$66=0,0,K$66/FBT_fec!K$66)</f>
        <v>0.72261145366797053</v>
      </c>
      <c r="L123" s="348">
        <f>IF(L$66=0,0,L$66/FBT_fec!L$66)</f>
        <v>0.75045465864155969</v>
      </c>
      <c r="M123" s="348">
        <f>IF(M$66=0,0,M$66/FBT_fec!M$66)</f>
        <v>0.73308217285210164</v>
      </c>
      <c r="N123" s="348">
        <f>IF(N$66=0,0,N$66/FBT_fec!N$66)</f>
        <v>0.73570515324734898</v>
      </c>
      <c r="O123" s="348">
        <f>IF(O$66=0,0,O$66/FBT_fec!O$66)</f>
        <v>0.77041494633473562</v>
      </c>
      <c r="P123" s="348">
        <f>IF(P$66=0,0,P$66/FBT_fec!P$66)</f>
        <v>0.77768099575242033</v>
      </c>
      <c r="Q123" s="348">
        <f>IF(Q$66=0,0,Q$66/FBT_fec!Q$66)</f>
        <v>0.7648384709742978</v>
      </c>
      <c r="R123" s="348">
        <f>IF(R$66=0,0,R$66/FBT_fec!R$66)</f>
        <v>0.7572278634293399</v>
      </c>
      <c r="S123" s="348">
        <f>IF(S$66=0,0,S$66/FBT_fec!S$66)</f>
        <v>0.74473933945175297</v>
      </c>
      <c r="T123" s="348">
        <f>IF(T$66=0,0,T$66/FBT_fec!T$66)</f>
        <v>0.70657150866202645</v>
      </c>
      <c r="U123" s="348">
        <f>IF(U$66=0,0,U$66/FBT_fec!U$66)</f>
        <v>0.65935866744601368</v>
      </c>
      <c r="V123" s="348">
        <f>IF(V$66=0,0,V$66/FBT_fec!V$66)</f>
        <v>0.6815463714079647</v>
      </c>
      <c r="W123" s="348">
        <f>IF(W$66=0,0,W$66/FBT_fec!W$66)</f>
        <v>0.65741491474024705</v>
      </c>
      <c r="X123" s="348">
        <f>IF(X$66=0,0,X$66/FBT_fec!X$66)</f>
        <v>0.64900974519177124</v>
      </c>
      <c r="Y123" s="348">
        <f>IF(Y$66=0,0,Y$66/FBT_fec!Y$66)</f>
        <v>0.62906282216937914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CZ: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5720.7624026696321</v>
      </c>
      <c r="C3" s="203">
        <v>6526.2901892178079</v>
      </c>
      <c r="D3" s="203">
        <v>6411.7397973128409</v>
      </c>
      <c r="E3" s="203">
        <v>6158.8905559974764</v>
      </c>
      <c r="F3" s="203">
        <v>7686.7651313772276</v>
      </c>
      <c r="G3" s="203">
        <v>8331.3555051248168</v>
      </c>
      <c r="H3" s="203">
        <v>9239.5607324660632</v>
      </c>
      <c r="I3" s="203">
        <v>10081.840065157479</v>
      </c>
      <c r="J3" s="203">
        <v>9897.8557896611092</v>
      </c>
      <c r="K3" s="203">
        <v>8922.7676011066815</v>
      </c>
      <c r="L3" s="203">
        <v>10438.91675503712</v>
      </c>
      <c r="M3" s="203">
        <v>11413.187304571349</v>
      </c>
      <c r="N3" s="203">
        <v>11017.10711384879</v>
      </c>
      <c r="O3" s="203">
        <v>11087.58578080229</v>
      </c>
      <c r="P3" s="203">
        <v>13087.50018110567</v>
      </c>
      <c r="Q3" s="203">
        <v>14080.79538</v>
      </c>
      <c r="R3" s="203">
        <v>15435.478492586009</v>
      </c>
      <c r="S3" s="203">
        <v>15835.279388055091</v>
      </c>
      <c r="T3" s="203">
        <v>15486.67953997732</v>
      </c>
      <c r="U3" s="203">
        <v>16294.19584557603</v>
      </c>
      <c r="V3" s="203">
        <v>12531.28039913754</v>
      </c>
      <c r="W3" s="203">
        <v>12711.895206444329</v>
      </c>
      <c r="X3" s="203">
        <v>12811.32959597487</v>
      </c>
      <c r="Y3" s="203">
        <v>14720.3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8754.0028711184841</v>
      </c>
      <c r="C5" s="203">
        <v>9634.9495166508623</v>
      </c>
      <c r="D5" s="203">
        <v>10018.630662107469</v>
      </c>
      <c r="E5" s="203">
        <v>10096.30204865722</v>
      </c>
      <c r="F5" s="203">
        <v>9305.4240537541464</v>
      </c>
      <c r="G5" s="203">
        <v>9782.0036430985165</v>
      </c>
      <c r="H5" s="203">
        <v>12338.774181119399</v>
      </c>
      <c r="I5" s="203">
        <v>12997.569046684321</v>
      </c>
      <c r="J5" s="203">
        <v>13865.287731845319</v>
      </c>
      <c r="K5" s="203">
        <v>12124.40841392417</v>
      </c>
      <c r="L5" s="203">
        <v>16236.248629116481</v>
      </c>
      <c r="M5" s="203">
        <v>18351.116334024959</v>
      </c>
      <c r="N5" s="203">
        <v>17678.28480410032</v>
      </c>
      <c r="O5" s="203">
        <v>16559.83184592472</v>
      </c>
      <c r="P5" s="203">
        <v>17992.792988337071</v>
      </c>
      <c r="Q5" s="203">
        <v>19774.295282672101</v>
      </c>
      <c r="R5" s="203">
        <v>21597.726459129091</v>
      </c>
      <c r="S5" s="203">
        <v>22886.115100126692</v>
      </c>
      <c r="T5" s="203">
        <v>22945.05528451865</v>
      </c>
      <c r="U5" s="203">
        <v>24537.968413657789</v>
      </c>
      <c r="V5" s="203">
        <v>21290.710784424769</v>
      </c>
      <c r="W5" s="203">
        <v>24163.462108163549</v>
      </c>
      <c r="X5" s="203">
        <v>25121.066466661421</v>
      </c>
      <c r="Y5" s="203">
        <v>26969.26724155965</v>
      </c>
      <c r="DA5" s="112" t="s">
        <v>2373</v>
      </c>
    </row>
    <row r="6" spans="1:105" ht="12" customHeight="1" x14ac:dyDescent="0.25">
      <c r="A6" s="154" t="s">
        <v>2112</v>
      </c>
      <c r="B6" s="338">
        <v>10942.5035888981</v>
      </c>
      <c r="C6" s="338">
        <v>10395.3784094532</v>
      </c>
      <c r="D6" s="338">
        <v>10942.5035888981</v>
      </c>
      <c r="E6" s="338">
        <v>10942.5035888981</v>
      </c>
      <c r="F6" s="338">
        <v>10395.3784094532</v>
      </c>
      <c r="G6" s="338">
        <v>10395.3784094532</v>
      </c>
      <c r="H6" s="338">
        <v>13131.004306677731</v>
      </c>
      <c r="I6" s="338">
        <v>14225.25466556754</v>
      </c>
      <c r="J6" s="338">
        <v>14772.37984501244</v>
      </c>
      <c r="K6" s="338">
        <v>14772.37984501244</v>
      </c>
      <c r="L6" s="338">
        <v>17508.005742236968</v>
      </c>
      <c r="M6" s="338">
        <v>19696.50646001659</v>
      </c>
      <c r="N6" s="338">
        <v>19696.50646001659</v>
      </c>
      <c r="O6" s="338">
        <v>19149.381280571681</v>
      </c>
      <c r="P6" s="338">
        <v>19149.381280571681</v>
      </c>
      <c r="Q6" s="338">
        <v>21337.881998351309</v>
      </c>
      <c r="R6" s="338">
        <v>22979.257536686018</v>
      </c>
      <c r="S6" s="338">
        <v>24620.633075020742</v>
      </c>
      <c r="T6" s="338">
        <v>24620.633075020742</v>
      </c>
      <c r="U6" s="338">
        <v>26262.008613355451</v>
      </c>
      <c r="V6" s="338">
        <v>25714.883433910549</v>
      </c>
      <c r="W6" s="338">
        <v>25714.883433910549</v>
      </c>
      <c r="X6" s="338">
        <v>26809.13379280036</v>
      </c>
      <c r="Y6" s="338">
        <v>28450.509331135079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547.12517944490526</v>
      </c>
      <c r="E7" s="340">
        <v>547.12517944490526</v>
      </c>
      <c r="F7" s="340">
        <v>0</v>
      </c>
      <c r="G7" s="340">
        <v>0</v>
      </c>
      <c r="H7" s="340">
        <v>3282.7510766694322</v>
      </c>
      <c r="I7" s="340">
        <v>1641.3755383347161</v>
      </c>
      <c r="J7" s="340">
        <v>1094.250358889811</v>
      </c>
      <c r="K7" s="340">
        <v>0</v>
      </c>
      <c r="L7" s="340">
        <v>3282.7510766694322</v>
      </c>
      <c r="M7" s="340">
        <v>2735.6258972245259</v>
      </c>
      <c r="N7" s="340">
        <v>0</v>
      </c>
      <c r="O7" s="340">
        <v>0</v>
      </c>
      <c r="P7" s="340">
        <v>547.12517944490526</v>
      </c>
      <c r="Q7" s="340">
        <v>2188.500717779621</v>
      </c>
      <c r="R7" s="340">
        <v>2188.500717779621</v>
      </c>
      <c r="S7" s="340">
        <v>2188.500717779621</v>
      </c>
      <c r="T7" s="340">
        <v>0</v>
      </c>
      <c r="U7" s="340">
        <v>2188.500717779621</v>
      </c>
      <c r="V7" s="340">
        <v>0</v>
      </c>
      <c r="W7" s="340">
        <v>0</v>
      </c>
      <c r="X7" s="340">
        <v>1641.3755383347161</v>
      </c>
      <c r="Y7" s="340">
        <v>2188.500717779621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547.12517944489991</v>
      </c>
      <c r="D8" s="342">
        <f t="shared" si="0"/>
        <v>0</v>
      </c>
      <c r="E8" s="342">
        <f t="shared" si="0"/>
        <v>547.12517944490537</v>
      </c>
      <c r="F8" s="342">
        <f t="shared" si="0"/>
        <v>547.12517944489991</v>
      </c>
      <c r="G8" s="342">
        <f t="shared" si="0"/>
        <v>0</v>
      </c>
      <c r="H8" s="342">
        <f t="shared" si="0"/>
        <v>547.12517944490173</v>
      </c>
      <c r="I8" s="342">
        <f t="shared" si="0"/>
        <v>547.12517944490719</v>
      </c>
      <c r="J8" s="342">
        <f t="shared" si="0"/>
        <v>547.12517944491083</v>
      </c>
      <c r="K8" s="342">
        <f t="shared" si="0"/>
        <v>0</v>
      </c>
      <c r="L8" s="342">
        <f t="shared" si="0"/>
        <v>547.12517944490173</v>
      </c>
      <c r="M8" s="342">
        <f t="shared" si="0"/>
        <v>547.12517944490537</v>
      </c>
      <c r="N8" s="342">
        <f t="shared" si="0"/>
        <v>0</v>
      </c>
      <c r="O8" s="342">
        <f t="shared" si="0"/>
        <v>547.12517944490901</v>
      </c>
      <c r="P8" s="342">
        <f t="shared" si="0"/>
        <v>547.12517944490537</v>
      </c>
      <c r="Q8" s="342">
        <f t="shared" si="0"/>
        <v>0</v>
      </c>
      <c r="R8" s="342">
        <f t="shared" si="0"/>
        <v>547.12517944491265</v>
      </c>
      <c r="S8" s="342">
        <f t="shared" si="0"/>
        <v>547.12517944489809</v>
      </c>
      <c r="T8" s="342">
        <f t="shared" si="0"/>
        <v>0</v>
      </c>
      <c r="U8" s="342">
        <f t="shared" si="0"/>
        <v>547.12517944491265</v>
      </c>
      <c r="V8" s="342">
        <f t="shared" si="0"/>
        <v>547.12517944490173</v>
      </c>
      <c r="W8" s="342">
        <f t="shared" si="0"/>
        <v>0</v>
      </c>
      <c r="X8" s="342">
        <f t="shared" si="0"/>
        <v>547.12517944490537</v>
      </c>
      <c r="Y8" s="342">
        <f t="shared" si="0"/>
        <v>547.12517944490173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2188.500717779616</v>
      </c>
      <c r="C9" s="343">
        <f t="shared" si="1"/>
        <v>760.42889280233794</v>
      </c>
      <c r="D9" s="343">
        <f t="shared" si="1"/>
        <v>923.87292679063103</v>
      </c>
      <c r="E9" s="343">
        <f t="shared" si="1"/>
        <v>846.20154024087969</v>
      </c>
      <c r="F9" s="343">
        <f t="shared" si="1"/>
        <v>1089.9543556990538</v>
      </c>
      <c r="G9" s="343">
        <f t="shared" si="1"/>
        <v>613.37476635468374</v>
      </c>
      <c r="H9" s="343">
        <f t="shared" si="1"/>
        <v>792.23012555833157</v>
      </c>
      <c r="I9" s="343">
        <f t="shared" si="1"/>
        <v>1227.6856188832189</v>
      </c>
      <c r="J9" s="343">
        <f t="shared" si="1"/>
        <v>907.09211316712026</v>
      </c>
      <c r="K9" s="343">
        <f t="shared" si="1"/>
        <v>2647.97143108827</v>
      </c>
      <c r="L9" s="343">
        <f t="shared" si="1"/>
        <v>1271.7571131204877</v>
      </c>
      <c r="M9" s="343">
        <f t="shared" si="1"/>
        <v>1345.3901259916311</v>
      </c>
      <c r="N9" s="343">
        <f t="shared" si="1"/>
        <v>2018.2216559162698</v>
      </c>
      <c r="O9" s="343">
        <f t="shared" si="1"/>
        <v>2589.5494346469604</v>
      </c>
      <c r="P9" s="343">
        <f t="shared" si="1"/>
        <v>1156.58829223461</v>
      </c>
      <c r="Q9" s="343">
        <f t="shared" si="1"/>
        <v>1563.5867156792083</v>
      </c>
      <c r="R9" s="343">
        <f t="shared" si="1"/>
        <v>1381.5310775569269</v>
      </c>
      <c r="S9" s="343">
        <f t="shared" si="1"/>
        <v>1734.51797489405</v>
      </c>
      <c r="T9" s="343">
        <f t="shared" si="1"/>
        <v>1675.5777905020914</v>
      </c>
      <c r="U9" s="343">
        <f t="shared" si="1"/>
        <v>1724.0401996976616</v>
      </c>
      <c r="V9" s="343">
        <f t="shared" si="1"/>
        <v>4424.1726494857794</v>
      </c>
      <c r="W9" s="343">
        <f t="shared" si="1"/>
        <v>1551.4213257470001</v>
      </c>
      <c r="X9" s="343">
        <f t="shared" si="1"/>
        <v>1688.0673261389384</v>
      </c>
      <c r="Y9" s="343">
        <f t="shared" si="1"/>
        <v>1481.2420895754294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303.28618212462737</v>
      </c>
      <c r="C12" s="210">
        <v>326.23438779261232</v>
      </c>
      <c r="D12" s="210">
        <v>326.1733919784308</v>
      </c>
      <c r="E12" s="210">
        <v>347.41987185014301</v>
      </c>
      <c r="F12" s="210">
        <v>325.74331426598178</v>
      </c>
      <c r="G12" s="210">
        <v>325.48058934529718</v>
      </c>
      <c r="H12" s="210">
        <v>373.61901142075612</v>
      </c>
      <c r="I12" s="210">
        <v>379.82950874602301</v>
      </c>
      <c r="J12" s="210">
        <v>409.53094791416288</v>
      </c>
      <c r="K12" s="210">
        <v>379.98522721728688</v>
      </c>
      <c r="L12" s="210">
        <v>449.7779465974117</v>
      </c>
      <c r="M12" s="210">
        <v>457.39225995094438</v>
      </c>
      <c r="N12" s="210">
        <v>453.59071171073509</v>
      </c>
      <c r="O12" s="210">
        <v>424.98180848829742</v>
      </c>
      <c r="P12" s="210">
        <v>403.71345707179103</v>
      </c>
      <c r="Q12" s="210">
        <v>422.17275951884352</v>
      </c>
      <c r="R12" s="210">
        <v>458.58552552864188</v>
      </c>
      <c r="S12" s="210">
        <v>477.46068633581831</v>
      </c>
      <c r="T12" s="210">
        <v>485.41680239372869</v>
      </c>
      <c r="U12" s="210">
        <v>515.52921359819334</v>
      </c>
      <c r="V12" s="210">
        <v>492.43497968655203</v>
      </c>
      <c r="W12" s="210">
        <v>525.79323369671806</v>
      </c>
      <c r="X12" s="210">
        <v>500.92631154105879</v>
      </c>
      <c r="Y12" s="210">
        <v>518.46236122278242</v>
      </c>
      <c r="DA12" s="109" t="s">
        <v>2376</v>
      </c>
    </row>
    <row r="13" spans="1:105" ht="12" customHeight="1" x14ac:dyDescent="0.25">
      <c r="A13" s="24" t="s">
        <v>28</v>
      </c>
      <c r="B13" s="213">
        <v>122.23026655202059</v>
      </c>
      <c r="C13" s="213">
        <v>111.43920894239039</v>
      </c>
      <c r="D13" s="213">
        <v>105.25434221840069</v>
      </c>
      <c r="E13" s="213">
        <v>86.767583834909701</v>
      </c>
      <c r="F13" s="213">
        <v>12.71392949269131</v>
      </c>
      <c r="G13" s="213">
        <v>10.57171109200344</v>
      </c>
      <c r="H13" s="213">
        <v>10.802579535683581</v>
      </c>
      <c r="I13" s="213">
        <v>8.7001719690455719</v>
      </c>
      <c r="J13" s="213">
        <v>8.2385210662080812</v>
      </c>
      <c r="K13" s="213">
        <v>7.5045571797076516</v>
      </c>
      <c r="L13" s="213">
        <v>11.56749785038693</v>
      </c>
      <c r="M13" s="213">
        <v>9.9077386070507298</v>
      </c>
      <c r="N13" s="213">
        <v>10.212639724849531</v>
      </c>
      <c r="O13" s="213">
        <v>9.6891659501289755</v>
      </c>
      <c r="P13" s="213">
        <v>7.3035253654342212</v>
      </c>
      <c r="Q13" s="213">
        <v>6.1164230438521061</v>
      </c>
      <c r="R13" s="213">
        <v>6.0245055889939803</v>
      </c>
      <c r="S13" s="213">
        <v>6.3118658641444538</v>
      </c>
      <c r="T13" s="213">
        <v>5.83147033533964</v>
      </c>
      <c r="U13" s="213">
        <v>2.365520206362854</v>
      </c>
      <c r="V13" s="213">
        <v>3.3229578675838338</v>
      </c>
      <c r="W13" s="213">
        <v>3.1671539122957859</v>
      </c>
      <c r="X13" s="213">
        <v>1.9352536543422181</v>
      </c>
      <c r="Y13" s="213">
        <v>2.8509028374892522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6.1969905417024922</v>
      </c>
      <c r="C14" s="204">
        <f t="shared" si="2"/>
        <v>8.9534823731728288</v>
      </c>
      <c r="D14" s="204">
        <f t="shared" si="2"/>
        <v>4.9543422184006882</v>
      </c>
      <c r="E14" s="204">
        <f t="shared" si="2"/>
        <v>3.0208942390369726</v>
      </c>
      <c r="F14" s="204">
        <f t="shared" si="2"/>
        <v>1.9553740326741187</v>
      </c>
      <c r="G14" s="204">
        <f t="shared" si="2"/>
        <v>1.9469475494411004</v>
      </c>
      <c r="H14" s="204">
        <f t="shared" si="2"/>
        <v>1.0217540842648321</v>
      </c>
      <c r="I14" s="204">
        <f t="shared" si="2"/>
        <v>1.021066208082545</v>
      </c>
      <c r="J14" s="204">
        <f t="shared" si="2"/>
        <v>1.0239036973344799</v>
      </c>
      <c r="K14" s="204">
        <f t="shared" si="2"/>
        <v>1.0264832330180571</v>
      </c>
      <c r="L14" s="204">
        <f t="shared" si="2"/>
        <v>2.07463456577816</v>
      </c>
      <c r="M14" s="204">
        <f t="shared" si="2"/>
        <v>2.0731728288907991</v>
      </c>
      <c r="N14" s="204">
        <f t="shared" si="2"/>
        <v>2.0722269991401538</v>
      </c>
      <c r="O14" s="204">
        <f t="shared" si="2"/>
        <v>2.0723129836629397</v>
      </c>
      <c r="P14" s="204">
        <f t="shared" si="2"/>
        <v>1.0461736887360269</v>
      </c>
      <c r="Q14" s="204">
        <f t="shared" si="2"/>
        <v>2.0718830610490109</v>
      </c>
      <c r="R14" s="204">
        <f t="shared" si="2"/>
        <v>2.0722269991401538</v>
      </c>
      <c r="S14" s="204">
        <f t="shared" si="2"/>
        <v>2.0719690455717958</v>
      </c>
      <c r="T14" s="204">
        <f t="shared" si="2"/>
        <v>1.0461736887360269</v>
      </c>
      <c r="U14" s="204">
        <f t="shared" si="2"/>
        <v>1.0461736887360269</v>
      </c>
      <c r="V14" s="204">
        <f t="shared" si="2"/>
        <v>3.0357695614789337</v>
      </c>
      <c r="W14" s="204">
        <f t="shared" si="2"/>
        <v>3.9791057609630256</v>
      </c>
      <c r="X14" s="204">
        <f t="shared" si="2"/>
        <v>4.9226139294926909</v>
      </c>
      <c r="Y14" s="204">
        <f t="shared" si="2"/>
        <v>3.1384350816852971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1.098710232158211</v>
      </c>
      <c r="C16" s="204">
        <v>1.0585554600171969</v>
      </c>
      <c r="D16" s="204">
        <v>0</v>
      </c>
      <c r="E16" s="204">
        <v>1.059673258813413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1.0466895958727429</v>
      </c>
      <c r="M16" s="204">
        <v>1.046517626827171</v>
      </c>
      <c r="N16" s="204">
        <v>1.0461736887360269</v>
      </c>
      <c r="O16" s="204">
        <v>1.0461736887360269</v>
      </c>
      <c r="P16" s="204">
        <v>1.0461736887360269</v>
      </c>
      <c r="Q16" s="204">
        <v>1.0461736887360269</v>
      </c>
      <c r="R16" s="204">
        <v>1.0461736887360269</v>
      </c>
      <c r="S16" s="204">
        <v>1.0461736887360269</v>
      </c>
      <c r="T16" s="204">
        <v>1.0461736887360269</v>
      </c>
      <c r="U16" s="204">
        <v>1.0461736887360269</v>
      </c>
      <c r="V16" s="204">
        <v>2.0922613929492688</v>
      </c>
      <c r="W16" s="204">
        <v>2.0922613929492688</v>
      </c>
      <c r="X16" s="204">
        <v>2.0922613929492688</v>
      </c>
      <c r="Y16" s="204">
        <v>3.1384350816852971</v>
      </c>
      <c r="DA16" s="71" t="s">
        <v>2379</v>
      </c>
    </row>
    <row r="17" spans="1:105" ht="12" customHeight="1" x14ac:dyDescent="0.25">
      <c r="A17" s="18" t="s">
        <v>71</v>
      </c>
      <c r="B17" s="204">
        <v>5.0982803095442817</v>
      </c>
      <c r="C17" s="204">
        <v>6.0074806534823733</v>
      </c>
      <c r="D17" s="204">
        <v>4.0068787618228718</v>
      </c>
      <c r="E17" s="204">
        <v>1.00146173688736</v>
      </c>
      <c r="F17" s="204">
        <v>1.0000859845227861</v>
      </c>
      <c r="G17" s="204">
        <v>0.99905417024935506</v>
      </c>
      <c r="H17" s="204">
        <v>1.0217540842648321</v>
      </c>
      <c r="I17" s="204">
        <v>1.021066208082545</v>
      </c>
      <c r="J17" s="204">
        <v>1.0239036973344799</v>
      </c>
      <c r="K17" s="204">
        <v>1.0264832330180571</v>
      </c>
      <c r="L17" s="204">
        <v>1.0279449699054171</v>
      </c>
      <c r="M17" s="204">
        <v>1.0266552020636279</v>
      </c>
      <c r="N17" s="204">
        <v>1.026053310404127</v>
      </c>
      <c r="O17" s="204">
        <v>1.026139294926913</v>
      </c>
      <c r="P17" s="204">
        <v>0</v>
      </c>
      <c r="Q17" s="204">
        <v>1.025709372312984</v>
      </c>
      <c r="R17" s="204">
        <v>1.026053310404127</v>
      </c>
      <c r="S17" s="204">
        <v>1.0257953568357689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1.8874462596732591</v>
      </c>
      <c r="D18" s="204">
        <v>0.94746345657781594</v>
      </c>
      <c r="E18" s="204">
        <v>0.95975924333619944</v>
      </c>
      <c r="F18" s="204">
        <v>0.95528804815133261</v>
      </c>
      <c r="G18" s="204">
        <v>0.94789337919174532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0.94350816852966468</v>
      </c>
      <c r="W18" s="204">
        <v>1.886844368013757</v>
      </c>
      <c r="X18" s="204">
        <v>2.8303525365434221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52.966466036113495</v>
      </c>
      <c r="C20" s="204">
        <f t="shared" si="3"/>
        <v>71.754084264832315</v>
      </c>
      <c r="D20" s="204">
        <f t="shared" si="3"/>
        <v>77.815993121238165</v>
      </c>
      <c r="E20" s="204">
        <f t="shared" si="3"/>
        <v>99.957007738607047</v>
      </c>
      <c r="F20" s="204">
        <f t="shared" si="3"/>
        <v>113.88650042992261</v>
      </c>
      <c r="G20" s="204">
        <f t="shared" si="3"/>
        <v>116.50902837489249</v>
      </c>
      <c r="H20" s="204">
        <f t="shared" si="3"/>
        <v>141.68099742046431</v>
      </c>
      <c r="I20" s="204">
        <f t="shared" si="3"/>
        <v>134.45829750644879</v>
      </c>
      <c r="J20" s="204">
        <f t="shared" si="3"/>
        <v>144.2175408426483</v>
      </c>
      <c r="K20" s="204">
        <f t="shared" si="3"/>
        <v>140.0687876182287</v>
      </c>
      <c r="L20" s="204">
        <f t="shared" si="3"/>
        <v>168.65864144454</v>
      </c>
      <c r="M20" s="204">
        <f t="shared" si="3"/>
        <v>164.83233018056751</v>
      </c>
      <c r="N20" s="204">
        <f t="shared" si="3"/>
        <v>170.50730868443679</v>
      </c>
      <c r="O20" s="204">
        <f t="shared" si="3"/>
        <v>151.8701633705933</v>
      </c>
      <c r="P20" s="204">
        <f t="shared" si="3"/>
        <v>139.63886500429919</v>
      </c>
      <c r="Q20" s="204">
        <f t="shared" si="3"/>
        <v>133.72742906276869</v>
      </c>
      <c r="R20" s="204">
        <f t="shared" si="3"/>
        <v>155.89036973344801</v>
      </c>
      <c r="S20" s="204">
        <f t="shared" si="3"/>
        <v>161.7798796216681</v>
      </c>
      <c r="T20" s="204">
        <f t="shared" si="3"/>
        <v>155.98151332760099</v>
      </c>
      <c r="U20" s="204">
        <f t="shared" si="3"/>
        <v>188.5617368873603</v>
      </c>
      <c r="V20" s="204">
        <f t="shared" si="3"/>
        <v>178.45449617205821</v>
      </c>
      <c r="W20" s="204">
        <f t="shared" si="3"/>
        <v>188.58930576055471</v>
      </c>
      <c r="X20" s="204">
        <f t="shared" si="3"/>
        <v>180.64506172899121</v>
      </c>
      <c r="Y20" s="204">
        <f t="shared" si="3"/>
        <v>185.05159450128309</v>
      </c>
      <c r="DA20" s="71"/>
    </row>
    <row r="21" spans="1:105" ht="12" customHeight="1" x14ac:dyDescent="0.25">
      <c r="A21" s="18" t="s">
        <v>73</v>
      </c>
      <c r="B21" s="204">
        <v>52.751504729148749</v>
      </c>
      <c r="C21" s="204">
        <v>71.496130696474623</v>
      </c>
      <c r="D21" s="204">
        <v>77.815993121238165</v>
      </c>
      <c r="E21" s="204">
        <v>99.957007738607047</v>
      </c>
      <c r="F21" s="204">
        <v>113.88650042992261</v>
      </c>
      <c r="G21" s="204">
        <v>116.50902837489249</v>
      </c>
      <c r="H21" s="204">
        <v>141.68099742046431</v>
      </c>
      <c r="I21" s="204">
        <v>134.45829750644879</v>
      </c>
      <c r="J21" s="204">
        <v>144.2175408426483</v>
      </c>
      <c r="K21" s="204">
        <v>140.0687876182287</v>
      </c>
      <c r="L21" s="204">
        <v>168.65864144454</v>
      </c>
      <c r="M21" s="204">
        <v>164.83233018056751</v>
      </c>
      <c r="N21" s="204">
        <v>170.50730868443679</v>
      </c>
      <c r="O21" s="204">
        <v>151.8701633705933</v>
      </c>
      <c r="P21" s="204">
        <v>139.63886500429919</v>
      </c>
      <c r="Q21" s="204">
        <v>133.72742906276869</v>
      </c>
      <c r="R21" s="204">
        <v>155.89036973344801</v>
      </c>
      <c r="S21" s="204">
        <v>161.7798796216681</v>
      </c>
      <c r="T21" s="204">
        <v>155.98151332760099</v>
      </c>
      <c r="U21" s="204">
        <v>188.5617368873603</v>
      </c>
      <c r="V21" s="204">
        <v>178.45449617205821</v>
      </c>
      <c r="W21" s="204">
        <v>188.58930576055471</v>
      </c>
      <c r="X21" s="204">
        <v>180.64506172899121</v>
      </c>
      <c r="Y21" s="204">
        <v>185.05159450128309</v>
      </c>
      <c r="DA21" s="71" t="s">
        <v>2383</v>
      </c>
    </row>
    <row r="22" spans="1:105" ht="12" customHeight="1" x14ac:dyDescent="0.25">
      <c r="A22" s="18" t="s">
        <v>36</v>
      </c>
      <c r="B22" s="204">
        <v>0.2149613069647463</v>
      </c>
      <c r="C22" s="204">
        <v>0.25795356835769562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4.5828125035640554E-3</v>
      </c>
      <c r="C23" s="204">
        <f t="shared" si="4"/>
        <v>9.1083429132956389E-3</v>
      </c>
      <c r="D23" s="204">
        <f t="shared" si="4"/>
        <v>1.939369812132381E-2</v>
      </c>
      <c r="E23" s="204">
        <f t="shared" si="4"/>
        <v>5.5211489007984255E-2</v>
      </c>
      <c r="F23" s="204">
        <f t="shared" si="4"/>
        <v>8.7080388079875434E-2</v>
      </c>
      <c r="G23" s="204">
        <f t="shared" si="4"/>
        <v>0.12160396266606455</v>
      </c>
      <c r="H23" s="204">
        <f t="shared" si="4"/>
        <v>0.17481537604415653</v>
      </c>
      <c r="I23" s="204">
        <f t="shared" si="4"/>
        <v>0.13836515186995185</v>
      </c>
      <c r="J23" s="204">
        <f t="shared" si="4"/>
        <v>4.1609994988421543E-2</v>
      </c>
      <c r="K23" s="204">
        <f t="shared" si="4"/>
        <v>8.2217758989419784E-2</v>
      </c>
      <c r="L23" s="204">
        <f t="shared" si="4"/>
        <v>0.16565081065331419</v>
      </c>
      <c r="M23" s="204">
        <f t="shared" si="4"/>
        <v>0.5322427540398843</v>
      </c>
      <c r="N23" s="204">
        <f t="shared" si="4"/>
        <v>0.74978307788903409</v>
      </c>
      <c r="O23" s="204">
        <f t="shared" si="4"/>
        <v>0.72153333782441076</v>
      </c>
      <c r="P23" s="204">
        <f t="shared" si="4"/>
        <v>0.77123867110322897</v>
      </c>
      <c r="Q23" s="204">
        <f t="shared" si="4"/>
        <v>0.90766923509454256</v>
      </c>
      <c r="R23" s="204">
        <f t="shared" si="4"/>
        <v>1.032903000697013</v>
      </c>
      <c r="S23" s="204">
        <f t="shared" si="4"/>
        <v>1.103420643642856</v>
      </c>
      <c r="T23" s="204">
        <f t="shared" si="4"/>
        <v>1.3460371314759763</v>
      </c>
      <c r="U23" s="204">
        <f t="shared" si="4"/>
        <v>1.6526013883910744</v>
      </c>
      <c r="V23" s="204">
        <f t="shared" si="4"/>
        <v>1.825625388956315</v>
      </c>
      <c r="W23" s="204">
        <f t="shared" si="4"/>
        <v>1.9833776352175554</v>
      </c>
      <c r="X23" s="204">
        <f t="shared" si="4"/>
        <v>3.1527889350254861</v>
      </c>
      <c r="Y23" s="204">
        <f t="shared" si="4"/>
        <v>4.2912482348271306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2.3903697334479789E-2</v>
      </c>
      <c r="F24" s="204">
        <v>4.7807394668959592E-2</v>
      </c>
      <c r="G24" s="204">
        <v>7.1625107480653469E-2</v>
      </c>
      <c r="H24" s="204">
        <v>9.5528804815133275E-2</v>
      </c>
      <c r="I24" s="204">
        <v>0.1194325021496131</v>
      </c>
      <c r="J24" s="204">
        <v>0</v>
      </c>
      <c r="K24" s="204">
        <v>0</v>
      </c>
      <c r="L24" s="204">
        <v>0</v>
      </c>
      <c r="M24" s="204">
        <v>0.26276870163370591</v>
      </c>
      <c r="N24" s="204">
        <v>0.40601891659501288</v>
      </c>
      <c r="O24" s="204">
        <v>0.28658641444539978</v>
      </c>
      <c r="P24" s="204">
        <v>0.28658641444539978</v>
      </c>
      <c r="Q24" s="204">
        <v>0.31049011177987962</v>
      </c>
      <c r="R24" s="204">
        <v>0.23886500429922611</v>
      </c>
      <c r="S24" s="204">
        <v>0.21418744625967329</v>
      </c>
      <c r="T24" s="204">
        <v>0.26079105760963017</v>
      </c>
      <c r="U24" s="204">
        <v>0.28022355975924329</v>
      </c>
      <c r="V24" s="204">
        <v>0.25038693035253651</v>
      </c>
      <c r="W24" s="204">
        <v>0.15503009458297501</v>
      </c>
      <c r="X24" s="204">
        <v>0.36423043852106618</v>
      </c>
      <c r="Y24" s="204">
        <v>0.38245915735167668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1.4807353307227581E-2</v>
      </c>
      <c r="W25" s="204">
        <v>2.2646088112500351E-2</v>
      </c>
      <c r="X25" s="204">
        <v>2.9572836786892889E-2</v>
      </c>
      <c r="Y25" s="204">
        <v>7.4028886507123914E-2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4.5828125035640554E-3</v>
      </c>
      <c r="C29" s="204">
        <v>9.1083429132956389E-3</v>
      </c>
      <c r="D29" s="204">
        <v>1.939369812132381E-2</v>
      </c>
      <c r="E29" s="204">
        <v>3.1307791673504462E-2</v>
      </c>
      <c r="F29" s="204">
        <v>3.9272993410915842E-2</v>
      </c>
      <c r="G29" s="204">
        <v>4.9978855185411078E-2</v>
      </c>
      <c r="H29" s="204">
        <v>7.9286571229023273E-2</v>
      </c>
      <c r="I29" s="204">
        <v>1.893264972033876E-2</v>
      </c>
      <c r="J29" s="204">
        <v>4.1609994988421543E-2</v>
      </c>
      <c r="K29" s="204">
        <v>8.2217758989419784E-2</v>
      </c>
      <c r="L29" s="204">
        <v>0.16565081065331419</v>
      </c>
      <c r="M29" s="204">
        <v>0.26947405240617839</v>
      </c>
      <c r="N29" s="204">
        <v>0.34376416129402121</v>
      </c>
      <c r="O29" s="204">
        <v>0.43494692337901097</v>
      </c>
      <c r="P29" s="204">
        <v>0.48465225665782918</v>
      </c>
      <c r="Q29" s="204">
        <v>0.59717912331466294</v>
      </c>
      <c r="R29" s="204">
        <v>0.79403799639778694</v>
      </c>
      <c r="S29" s="204">
        <v>0.88923319738318274</v>
      </c>
      <c r="T29" s="204">
        <v>1.0852460738663461</v>
      </c>
      <c r="U29" s="204">
        <v>1.3723778286318311</v>
      </c>
      <c r="V29" s="204">
        <v>1.5604311052965509</v>
      </c>
      <c r="W29" s="204">
        <v>1.80570145252208</v>
      </c>
      <c r="X29" s="204">
        <v>2.7589856597175269</v>
      </c>
      <c r="Y29" s="204">
        <v>3.8347601909683302</v>
      </c>
      <c r="DA29" s="71" t="s">
        <v>2390</v>
      </c>
    </row>
    <row r="30" spans="1:105" ht="12" customHeight="1" x14ac:dyDescent="0.25">
      <c r="A30" s="14" t="s">
        <v>39</v>
      </c>
      <c r="B30" s="204">
        <v>34.01169389509888</v>
      </c>
      <c r="C30" s="204">
        <v>36.830008598452281</v>
      </c>
      <c r="D30" s="204">
        <v>33.916079105760957</v>
      </c>
      <c r="E30" s="204">
        <v>57.705159071367149</v>
      </c>
      <c r="F30" s="204">
        <v>69.6713671539123</v>
      </c>
      <c r="G30" s="204">
        <v>60.475752364574369</v>
      </c>
      <c r="H30" s="204">
        <v>62.243250214961307</v>
      </c>
      <c r="I30" s="204">
        <v>69.217540842648319</v>
      </c>
      <c r="J30" s="204">
        <v>56.439294926913149</v>
      </c>
      <c r="K30" s="204">
        <v>38.525881341358549</v>
      </c>
      <c r="L30" s="204">
        <v>55.531642304385201</v>
      </c>
      <c r="M30" s="204">
        <v>50.038177128116928</v>
      </c>
      <c r="N30" s="204">
        <v>44.85528804815133</v>
      </c>
      <c r="O30" s="204">
        <v>43.947635425623382</v>
      </c>
      <c r="P30" s="204">
        <v>39.648409286328459</v>
      </c>
      <c r="Q30" s="204">
        <v>39.624505588993983</v>
      </c>
      <c r="R30" s="204">
        <v>42.920636285468611</v>
      </c>
      <c r="S30" s="204">
        <v>43.867239896818568</v>
      </c>
      <c r="T30" s="204">
        <v>42.534221840068788</v>
      </c>
      <c r="U30" s="204">
        <v>47.697678417884781</v>
      </c>
      <c r="V30" s="204">
        <v>46.004729148753221</v>
      </c>
      <c r="W30" s="204">
        <v>54.17798796216681</v>
      </c>
      <c r="X30" s="204">
        <v>45.270851246775578</v>
      </c>
      <c r="Y30" s="204">
        <v>41.78555460017197</v>
      </c>
      <c r="DA30" s="71" t="s">
        <v>2391</v>
      </c>
    </row>
    <row r="31" spans="1:105" ht="12" customHeight="1" x14ac:dyDescent="0.25">
      <c r="A31" s="21" t="s">
        <v>40</v>
      </c>
      <c r="B31" s="207">
        <v>87.8761822871883</v>
      </c>
      <c r="C31" s="207">
        <v>97.248495270851237</v>
      </c>
      <c r="D31" s="207">
        <v>104.21324161650899</v>
      </c>
      <c r="E31" s="207">
        <v>99.914015477214093</v>
      </c>
      <c r="F31" s="207">
        <v>127.4290627687016</v>
      </c>
      <c r="G31" s="207">
        <v>135.85554600171969</v>
      </c>
      <c r="H31" s="207">
        <v>157.6956147893379</v>
      </c>
      <c r="I31" s="207">
        <v>166.29406706792781</v>
      </c>
      <c r="J31" s="207">
        <v>199.57007738607049</v>
      </c>
      <c r="K31" s="207">
        <v>192.77730008598451</v>
      </c>
      <c r="L31" s="207">
        <v>211.7798796216681</v>
      </c>
      <c r="M31" s="207">
        <v>230.00859845227859</v>
      </c>
      <c r="N31" s="207">
        <v>225.19346517626829</v>
      </c>
      <c r="O31" s="207">
        <v>216.68099742046431</v>
      </c>
      <c r="P31" s="207">
        <v>215.30524505588991</v>
      </c>
      <c r="Q31" s="207">
        <v>239.7248495270851</v>
      </c>
      <c r="R31" s="207">
        <v>250.64488392089419</v>
      </c>
      <c r="S31" s="207">
        <v>262.32631126397251</v>
      </c>
      <c r="T31" s="207">
        <v>278.67738607050728</v>
      </c>
      <c r="U31" s="207">
        <v>274.20550300945831</v>
      </c>
      <c r="V31" s="207">
        <v>259.79140154772142</v>
      </c>
      <c r="W31" s="207">
        <v>273.89630266552018</v>
      </c>
      <c r="X31" s="207">
        <v>264.99974204643161</v>
      </c>
      <c r="Y31" s="207">
        <v>281.34462596732578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624.22490138648982</v>
      </c>
      <c r="C33" s="203">
        <f>TRE_emi!C5</f>
        <v>632.58301689278096</v>
      </c>
      <c r="D33" s="203">
        <f>TRE_emi!D5</f>
        <v>610.1669551132743</v>
      </c>
      <c r="E33" s="203">
        <f>TRE_emi!E5</f>
        <v>584.34653895890051</v>
      </c>
      <c r="F33" s="203">
        <f>TRE_emi!F5</f>
        <v>325.40584801764442</v>
      </c>
      <c r="G33" s="203">
        <f>TRE_emi!G5</f>
        <v>322.36057305628037</v>
      </c>
      <c r="H33" s="203">
        <f>TRE_emi!H5</f>
        <v>379.02358401609888</v>
      </c>
      <c r="I33" s="203">
        <f>TRE_emi!I5</f>
        <v>354.4597944133248</v>
      </c>
      <c r="J33" s="203">
        <f>TRE_emi!J5</f>
        <v>375.45681357303749</v>
      </c>
      <c r="K33" s="203">
        <f>TRE_emi!K5</f>
        <v>362.69267835117029</v>
      </c>
      <c r="L33" s="203">
        <f>TRE_emi!L5</f>
        <v>448.9051668409777</v>
      </c>
      <c r="M33" s="203">
        <f>TRE_emi!M5</f>
        <v>433.47307147215457</v>
      </c>
      <c r="N33" s="203">
        <f>TRE_emi!N5</f>
        <v>448.03949199358942</v>
      </c>
      <c r="O33" s="203">
        <f>TRE_emi!O5</f>
        <v>402.10251069234641</v>
      </c>
      <c r="P33" s="203">
        <f>TRE_emi!P5</f>
        <v>360.47628179743089</v>
      </c>
      <c r="Q33" s="203">
        <f>TRE_emi!Q5</f>
        <v>344.91285936201689</v>
      </c>
      <c r="R33" s="203">
        <f>TRE_emi!R5</f>
        <v>396.54625622972497</v>
      </c>
      <c r="S33" s="203">
        <f>TRE_emi!S5</f>
        <v>411.61621798879332</v>
      </c>
      <c r="T33" s="203">
        <f>TRE_emi!T5</f>
        <v>392.85508399642379</v>
      </c>
      <c r="U33" s="203">
        <f>TRE_emi!U5</f>
        <v>455.30058144631778</v>
      </c>
      <c r="V33" s="203">
        <f>TRE_emi!V5</f>
        <v>441.26364059344729</v>
      </c>
      <c r="W33" s="203">
        <f>TRE_emi!W5</f>
        <v>467.4617678273782</v>
      </c>
      <c r="X33" s="203">
        <f>TRE_emi!X5</f>
        <v>446.85707237348498</v>
      </c>
      <c r="Y33" s="203">
        <f>TRE_emi!Y5</f>
        <v>454.49068002997382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53.014993593003766</v>
      </c>
      <c r="C35" s="284">
        <f t="shared" si="5"/>
        <v>49.987723244606798</v>
      </c>
      <c r="D35" s="284">
        <f t="shared" si="5"/>
        <v>50.871277108770073</v>
      </c>
      <c r="E35" s="284">
        <f t="shared" si="5"/>
        <v>56.409489451282489</v>
      </c>
      <c r="F35" s="284">
        <f t="shared" si="5"/>
        <v>42.377164997054983</v>
      </c>
      <c r="G35" s="284">
        <f t="shared" si="5"/>
        <v>39.066942845625334</v>
      </c>
      <c r="H35" s="284">
        <f t="shared" si="5"/>
        <v>40.436880306217354</v>
      </c>
      <c r="I35" s="284">
        <f t="shared" si="5"/>
        <v>37.674621526550666</v>
      </c>
      <c r="J35" s="284">
        <f t="shared" si="5"/>
        <v>41.375723855457863</v>
      </c>
      <c r="K35" s="284">
        <f t="shared" si="5"/>
        <v>42.586027587467107</v>
      </c>
      <c r="L35" s="284">
        <f t="shared" si="5"/>
        <v>43.086649424652137</v>
      </c>
      <c r="M35" s="284">
        <f t="shared" si="5"/>
        <v>40.075769173414344</v>
      </c>
      <c r="N35" s="284">
        <f t="shared" si="5"/>
        <v>41.171489668150706</v>
      </c>
      <c r="O35" s="284">
        <f t="shared" si="5"/>
        <v>38.329517073422458</v>
      </c>
      <c r="P35" s="284">
        <f t="shared" si="5"/>
        <v>30.847255127807315</v>
      </c>
      <c r="Q35" s="284">
        <f t="shared" si="5"/>
        <v>29.982167066960354</v>
      </c>
      <c r="R35" s="284">
        <f t="shared" si="5"/>
        <v>29.709835412547161</v>
      </c>
      <c r="S35" s="284">
        <f t="shared" si="5"/>
        <v>30.151705861026848</v>
      </c>
      <c r="T35" s="284">
        <f t="shared" si="5"/>
        <v>31.344149734658973</v>
      </c>
      <c r="U35" s="284">
        <f t="shared" si="5"/>
        <v>31.638825167193666</v>
      </c>
      <c r="V35" s="284">
        <f t="shared" si="5"/>
        <v>39.296461654504483</v>
      </c>
      <c r="W35" s="284">
        <f t="shared" si="5"/>
        <v>41.362300833802173</v>
      </c>
      <c r="X35" s="284">
        <f t="shared" si="5"/>
        <v>39.100259484264804</v>
      </c>
      <c r="Y35" s="284">
        <f t="shared" si="5"/>
        <v>35.220909983001867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</v>
      </c>
      <c r="C36" s="344">
        <f t="shared" si="6"/>
        <v>33.859480761038007</v>
      </c>
      <c r="D36" s="344">
        <f t="shared" si="6"/>
        <v>32.556683940060388</v>
      </c>
      <c r="E36" s="344">
        <f t="shared" si="6"/>
        <v>34.410605999683703</v>
      </c>
      <c r="F36" s="344">
        <f t="shared" si="6"/>
        <v>35.00574636730984</v>
      </c>
      <c r="G36" s="344">
        <f t="shared" si="6"/>
        <v>33.273407087200695</v>
      </c>
      <c r="H36" s="344">
        <f t="shared" si="6"/>
        <v>30.280075308652794</v>
      </c>
      <c r="I36" s="344">
        <f t="shared" si="6"/>
        <v>29.223119137260323</v>
      </c>
      <c r="J36" s="344">
        <f t="shared" si="6"/>
        <v>29.536418993568102</v>
      </c>
      <c r="K36" s="344">
        <f t="shared" si="6"/>
        <v>31.340516934491927</v>
      </c>
      <c r="L36" s="344">
        <f t="shared" si="6"/>
        <v>27.702085430671744</v>
      </c>
      <c r="M36" s="344">
        <f t="shared" si="6"/>
        <v>24.92449241918267</v>
      </c>
      <c r="N36" s="344">
        <f t="shared" si="6"/>
        <v>25.658072416930899</v>
      </c>
      <c r="O36" s="344">
        <f t="shared" si="6"/>
        <v>25.663413278733444</v>
      </c>
      <c r="P36" s="344">
        <f t="shared" si="6"/>
        <v>22.437509136768153</v>
      </c>
      <c r="Q36" s="344">
        <f t="shared" si="6"/>
        <v>21.34957294224218</v>
      </c>
      <c r="R36" s="344">
        <f t="shared" si="6"/>
        <v>21.233046283665818</v>
      </c>
      <c r="S36" s="344">
        <f t="shared" si="6"/>
        <v>20.862461114388751</v>
      </c>
      <c r="T36" s="344">
        <f t="shared" si="6"/>
        <v>21.155617032714069</v>
      </c>
      <c r="U36" s="344">
        <f t="shared" si="6"/>
        <v>21.009449719205389</v>
      </c>
      <c r="V36" s="344">
        <f t="shared" si="6"/>
        <v>23.129100041450616</v>
      </c>
      <c r="W36" s="344">
        <f t="shared" si="6"/>
        <v>21.759846802709639</v>
      </c>
      <c r="X36" s="344">
        <f t="shared" si="6"/>
        <v>19.940487487099574</v>
      </c>
      <c r="Y36" s="344">
        <f t="shared" si="6"/>
        <v>19.224191617035547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17.871616192167707</v>
      </c>
      <c r="C37" s="344">
        <f>IF(TRE_ued!C$5=0,"",TRE_ued!C$5/C$5*1000)</f>
        <v>17.650008201139759</v>
      </c>
      <c r="D37" s="344">
        <f>IF(TRE_ued!D$5=0,"",TRE_ued!D$5/D$5*1000)</f>
        <v>17.040338497895341</v>
      </c>
      <c r="E37" s="344">
        <f>IF(TRE_ued!E$5=0,"",TRE_ued!E$5/E$5*1000)</f>
        <v>18.517747953476881</v>
      </c>
      <c r="F37" s="344">
        <f>IF(TRE_ued!F$5=0,"",TRE_ued!F$5/F$5*1000)</f>
        <v>20.065306776347594</v>
      </c>
      <c r="G37" s="344">
        <f>IF(TRE_ued!G$5=0,"",TRE_ued!G$5/G$5*1000)</f>
        <v>18.983787983937678</v>
      </c>
      <c r="H37" s="344">
        <f>IF(TRE_ued!H$5=0,"",TRE_ued!H$5/H$5*1000)</f>
        <v>17.197030464958299</v>
      </c>
      <c r="I37" s="344">
        <f>IF(TRE_ued!I$5=0,"",TRE_ued!I$5/I$5*1000)</f>
        <v>16.732371057116922</v>
      </c>
      <c r="J37" s="344">
        <f>IF(TRE_ued!J$5=0,"",TRE_ued!J$5/J$5*1000)</f>
        <v>16.805530503314245</v>
      </c>
      <c r="K37" s="344">
        <f>IF(TRE_ued!K$5=0,"",TRE_ued!K$5/K$5*1000)</f>
        <v>17.698623776625336</v>
      </c>
      <c r="L37" s="344">
        <f>IF(TRE_ued!L$5=0,"",TRE_ued!L$5/L$5*1000)</f>
        <v>15.645987665878755</v>
      </c>
      <c r="M37" s="344">
        <f>IF(TRE_ued!M$5=0,"",TRE_ued!M$5/M$5*1000)</f>
        <v>14.096378576564284</v>
      </c>
      <c r="N37" s="344">
        <f>IF(TRE_ued!N$5=0,"",TRE_ued!N$5/N$5*1000)</f>
        <v>14.454864463414433</v>
      </c>
      <c r="O37" s="344">
        <f>IF(TRE_ued!O$5=0,"",TRE_ued!O$5/O$5*1000)</f>
        <v>14.505459694319482</v>
      </c>
      <c r="P37" s="344">
        <f>IF(TRE_ued!P$5=0,"",TRE_ued!P$5/P$5*1000)</f>
        <v>12.71913464880785</v>
      </c>
      <c r="Q37" s="344">
        <f>IF(TRE_ued!Q$5=0,"",TRE_ued!Q$5/Q$5*1000)</f>
        <v>12.153690197357692</v>
      </c>
      <c r="R37" s="344">
        <f>IF(TRE_ued!R$5=0,"",TRE_ued!R$5/R$5*1000)</f>
        <v>12.055367537695499</v>
      </c>
      <c r="S37" s="344">
        <f>IF(TRE_ued!S$5=0,"",TRE_ued!S$5/S$5*1000)</f>
        <v>11.845127874473057</v>
      </c>
      <c r="T37" s="344">
        <f>IF(TRE_ued!T$5=0,"",TRE_ued!T$5/T$5*1000)</f>
        <v>12.046108201308728</v>
      </c>
      <c r="U37" s="344">
        <f>IF(TRE_ued!U$5=0,"",TRE_ued!U$5/U$5*1000)</f>
        <v>11.924493449481181</v>
      </c>
      <c r="V37" s="344">
        <f>IF(TRE_ued!V$5=0,"",TRE_ued!V$5/V$5*1000)</f>
        <v>13.118125679153158</v>
      </c>
      <c r="W37" s="344">
        <f>IF(TRE_ued!W$5=0,"",TRE_ued!W$5/W$5*1000)</f>
        <v>12.36302543812582</v>
      </c>
      <c r="X37" s="344">
        <f>IF(TRE_ued!X$5=0,"",TRE_ued!X$5/X$5*1000)</f>
        <v>11.318227485467968</v>
      </c>
      <c r="Y37" s="344">
        <f>IF(TRE_ued!Y$5=0,"",TRE_ued!Y$5/Y$5*1000)</f>
        <v>10.921737631566085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2.0582042248465551</v>
      </c>
      <c r="C38" s="345">
        <f t="shared" si="7"/>
        <v>1.9390445660036149</v>
      </c>
      <c r="D38" s="345">
        <f t="shared" si="7"/>
        <v>1.8706828028253863</v>
      </c>
      <c r="E38" s="345">
        <f t="shared" si="7"/>
        <v>1.6819606082030738</v>
      </c>
      <c r="F38" s="345">
        <f t="shared" si="7"/>
        <v>0.998964011743118</v>
      </c>
      <c r="G38" s="345">
        <f t="shared" si="7"/>
        <v>0.9904141248628906</v>
      </c>
      <c r="H38" s="345">
        <f t="shared" si="7"/>
        <v>1.0144654646314459</v>
      </c>
      <c r="I38" s="345">
        <f t="shared" si="7"/>
        <v>0.93320762671532731</v>
      </c>
      <c r="J38" s="345">
        <f t="shared" si="7"/>
        <v>0.91679716877400119</v>
      </c>
      <c r="K38" s="345">
        <f t="shared" si="7"/>
        <v>0.95449152328169806</v>
      </c>
      <c r="L38" s="345">
        <f t="shared" si="7"/>
        <v>0.9980595319022717</v>
      </c>
      <c r="M38" s="345">
        <f t="shared" si="7"/>
        <v>0.94770530554811938</v>
      </c>
      <c r="N38" s="345">
        <f t="shared" si="7"/>
        <v>0.98776161069037538</v>
      </c>
      <c r="O38" s="345">
        <f t="shared" si="7"/>
        <v>0.94616405375718327</v>
      </c>
      <c r="P38" s="345">
        <f t="shared" si="7"/>
        <v>0.89290132761992269</v>
      </c>
      <c r="Q38" s="345">
        <f t="shared" si="7"/>
        <v>0.81699458713328432</v>
      </c>
      <c r="R38" s="345">
        <f t="shared" si="7"/>
        <v>0.86471603257124141</v>
      </c>
      <c r="S38" s="345">
        <f t="shared" si="7"/>
        <v>0.86209447137452111</v>
      </c>
      <c r="T38" s="345">
        <f t="shared" si="7"/>
        <v>0.80931496820699933</v>
      </c>
      <c r="U38" s="345">
        <f t="shared" si="7"/>
        <v>0.88317125283453257</v>
      </c>
      <c r="V38" s="345">
        <f t="shared" si="7"/>
        <v>0.89608508492699557</v>
      </c>
      <c r="W38" s="345">
        <f t="shared" si="7"/>
        <v>0.88906006747324184</v>
      </c>
      <c r="X38" s="345">
        <f t="shared" si="7"/>
        <v>0.89206149103800469</v>
      </c>
      <c r="Y38" s="345">
        <f t="shared" si="7"/>
        <v>0.87661268015303417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CZ: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303.28618212462749</v>
      </c>
      <c r="C5" s="223">
        <v>326.23438779261238</v>
      </c>
      <c r="D5" s="223">
        <v>326.17339197843069</v>
      </c>
      <c r="E5" s="223">
        <v>347.41987185014278</v>
      </c>
      <c r="F5" s="223">
        <v>325.74331426598178</v>
      </c>
      <c r="G5" s="223">
        <v>325.48058934529718</v>
      </c>
      <c r="H5" s="223">
        <v>373.61901142075612</v>
      </c>
      <c r="I5" s="223">
        <v>379.82950874602312</v>
      </c>
      <c r="J5" s="223">
        <v>409.53094791416288</v>
      </c>
      <c r="K5" s="223">
        <v>379.98522721728688</v>
      </c>
      <c r="L5" s="223">
        <v>449.7779465974117</v>
      </c>
      <c r="M5" s="223">
        <v>457.39225995094472</v>
      </c>
      <c r="N5" s="223">
        <v>453.59071171073509</v>
      </c>
      <c r="O5" s="223">
        <v>424.98180848829742</v>
      </c>
      <c r="P5" s="223">
        <v>403.71345707179108</v>
      </c>
      <c r="Q5" s="223">
        <v>422.17275951884352</v>
      </c>
      <c r="R5" s="223">
        <v>458.58552552864211</v>
      </c>
      <c r="S5" s="223">
        <v>477.46068633581842</v>
      </c>
      <c r="T5" s="223">
        <v>485.4168023937288</v>
      </c>
      <c r="U5" s="223">
        <v>515.52921359819322</v>
      </c>
      <c r="V5" s="223">
        <v>492.43497968655208</v>
      </c>
      <c r="W5" s="223">
        <v>525.79323369671829</v>
      </c>
      <c r="X5" s="223">
        <v>500.92631154105891</v>
      </c>
      <c r="Y5" s="223">
        <v>518.46236122278242</v>
      </c>
      <c r="DA5" s="89" t="s">
        <v>2376</v>
      </c>
    </row>
    <row r="6" spans="1:105" ht="12" customHeight="1" x14ac:dyDescent="0.25">
      <c r="A6" s="55" t="s">
        <v>91</v>
      </c>
      <c r="B6" s="259">
        <v>4.9010753337107804</v>
      </c>
      <c r="C6" s="259">
        <v>5.3759071783314498</v>
      </c>
      <c r="D6" s="259">
        <v>5.6241248629729412</v>
      </c>
      <c r="E6" s="259">
        <v>5.5119838125964424</v>
      </c>
      <c r="F6" s="259">
        <v>5.9619613539886522</v>
      </c>
      <c r="G6" s="259">
        <v>6.2321942551660774</v>
      </c>
      <c r="H6" s="259">
        <v>7.2661966911350531</v>
      </c>
      <c r="I6" s="259">
        <v>7.4402748441130226</v>
      </c>
      <c r="J6" s="259">
        <v>8.598560764032575</v>
      </c>
      <c r="K6" s="259">
        <v>8.2631521727418686</v>
      </c>
      <c r="L6" s="259">
        <v>9.3795522682960168</v>
      </c>
      <c r="M6" s="259">
        <v>9.8674744530072189</v>
      </c>
      <c r="N6" s="259">
        <v>9.7835417526896986</v>
      </c>
      <c r="O6" s="259">
        <v>9.2459664228781353</v>
      </c>
      <c r="P6" s="259">
        <v>8.9645999868466753</v>
      </c>
      <c r="Q6" s="259">
        <v>9.6252425097252612</v>
      </c>
      <c r="R6" s="259">
        <v>10.30566763107141</v>
      </c>
      <c r="S6" s="259">
        <v>10.76094846121573</v>
      </c>
      <c r="T6" s="259">
        <v>11.14840872608228</v>
      </c>
      <c r="U6" s="259">
        <v>11.468267928667091</v>
      </c>
      <c r="V6" s="259">
        <v>10.912853016024609</v>
      </c>
      <c r="W6" s="259">
        <v>11.53877464661247</v>
      </c>
      <c r="X6" s="259">
        <v>11.12376307090747</v>
      </c>
      <c r="Y6" s="259">
        <v>11.680431417879459</v>
      </c>
      <c r="DA6" s="67" t="s">
        <v>2393</v>
      </c>
    </row>
    <row r="7" spans="1:105" ht="12" customHeight="1" x14ac:dyDescent="0.25">
      <c r="A7" s="173" t="s">
        <v>92</v>
      </c>
      <c r="B7" s="224">
        <v>6.6654624538466596</v>
      </c>
      <c r="C7" s="224">
        <v>7.3112337625307724</v>
      </c>
      <c r="D7" s="224">
        <v>7.6488098136431999</v>
      </c>
      <c r="E7" s="224">
        <v>7.4962979851311617</v>
      </c>
      <c r="F7" s="224">
        <v>8.1082674414245695</v>
      </c>
      <c r="G7" s="224">
        <v>8.4757841870258588</v>
      </c>
      <c r="H7" s="224">
        <v>9.8820274999436748</v>
      </c>
      <c r="I7" s="224">
        <v>10.11877378799371</v>
      </c>
      <c r="J7" s="224">
        <v>11.6940426390843</v>
      </c>
      <c r="K7" s="224">
        <v>11.237886954928941</v>
      </c>
      <c r="L7" s="224">
        <v>12.75619108488258</v>
      </c>
      <c r="M7" s="224">
        <v>13.41976525608982</v>
      </c>
      <c r="N7" s="224">
        <v>13.305616783657991</v>
      </c>
      <c r="O7" s="224">
        <v>12.574514335114261</v>
      </c>
      <c r="P7" s="224">
        <v>12.19185598211148</v>
      </c>
      <c r="Q7" s="224">
        <v>13.09032981322636</v>
      </c>
      <c r="R7" s="224">
        <v>14.015707978257121</v>
      </c>
      <c r="S7" s="224">
        <v>14.634889907253401</v>
      </c>
      <c r="T7" s="224">
        <v>15.1618358674719</v>
      </c>
      <c r="U7" s="224">
        <v>15.596844382987239</v>
      </c>
      <c r="V7" s="224">
        <v>14.84148010179347</v>
      </c>
      <c r="W7" s="224">
        <v>15.692733519392959</v>
      </c>
      <c r="X7" s="224">
        <v>15.128317776434169</v>
      </c>
      <c r="Y7" s="224">
        <v>15.885386728316069</v>
      </c>
      <c r="DA7" s="177" t="s">
        <v>2394</v>
      </c>
    </row>
    <row r="8" spans="1:105" ht="12" customHeight="1" x14ac:dyDescent="0.25">
      <c r="A8" s="173" t="s">
        <v>93</v>
      </c>
      <c r="B8" s="224">
        <v>8.2338065606341129</v>
      </c>
      <c r="C8" s="224">
        <v>9.0315240595968387</v>
      </c>
      <c r="D8" s="224">
        <v>9.4485297697945398</v>
      </c>
      <c r="E8" s="224">
        <v>9.2601328051620246</v>
      </c>
      <c r="F8" s="224">
        <v>10.016095074700941</v>
      </c>
      <c r="G8" s="224">
        <v>10.470086348679001</v>
      </c>
      <c r="H8" s="224">
        <v>12.20721044110689</v>
      </c>
      <c r="I8" s="224">
        <v>12.49966173810988</v>
      </c>
      <c r="J8" s="224">
        <v>14.44558208357472</v>
      </c>
      <c r="K8" s="224">
        <v>13.882095650206329</v>
      </c>
      <c r="L8" s="224">
        <v>15.757647810737311</v>
      </c>
      <c r="M8" s="224">
        <v>16.577357081052131</v>
      </c>
      <c r="N8" s="224">
        <v>16.436350144518691</v>
      </c>
      <c r="O8" s="224">
        <v>15.53322359043527</v>
      </c>
      <c r="P8" s="224">
        <v>15.060527977902421</v>
      </c>
      <c r="Q8" s="224">
        <v>16.170407416338449</v>
      </c>
      <c r="R8" s="224">
        <v>17.313521620199971</v>
      </c>
      <c r="S8" s="224">
        <v>18.078393414842431</v>
      </c>
      <c r="T8" s="224">
        <v>18.729326659818231</v>
      </c>
      <c r="U8" s="224">
        <v>19.26669012016071</v>
      </c>
      <c r="V8" s="224">
        <v>18.333593066921338</v>
      </c>
      <c r="W8" s="224">
        <v>19.38514140630895</v>
      </c>
      <c r="X8" s="224">
        <v>18.687921959124559</v>
      </c>
      <c r="Y8" s="224">
        <v>19.62312478203749</v>
      </c>
      <c r="DA8" s="177" t="s">
        <v>2395</v>
      </c>
    </row>
    <row r="9" spans="1:105" ht="12" customHeight="1" x14ac:dyDescent="0.25">
      <c r="A9" s="173" t="s">
        <v>94</v>
      </c>
      <c r="B9" s="224">
        <v>5.0971183470592116</v>
      </c>
      <c r="C9" s="224">
        <v>5.5909434654647088</v>
      </c>
      <c r="D9" s="224">
        <v>5.8490898574918582</v>
      </c>
      <c r="E9" s="224">
        <v>5.7324631651003006</v>
      </c>
      <c r="F9" s="224">
        <v>6.2004398081481984</v>
      </c>
      <c r="G9" s="224">
        <v>6.4814820253727179</v>
      </c>
      <c r="H9" s="224">
        <v>7.5568445587804538</v>
      </c>
      <c r="I9" s="224">
        <v>7.7378858378775428</v>
      </c>
      <c r="J9" s="224">
        <v>8.9425031945938773</v>
      </c>
      <c r="K9" s="224">
        <v>8.59367825965154</v>
      </c>
      <c r="L9" s="224">
        <v>9.7547343590278572</v>
      </c>
      <c r="M9" s="224">
        <v>10.262173431127501</v>
      </c>
      <c r="N9" s="224">
        <v>10.17488342279729</v>
      </c>
      <c r="O9" s="224">
        <v>9.6158050797932582</v>
      </c>
      <c r="P9" s="224">
        <v>9.3231839863205419</v>
      </c>
      <c r="Q9" s="224">
        <v>10.01025221011427</v>
      </c>
      <c r="R9" s="224">
        <v>10.71789433631427</v>
      </c>
      <c r="S9" s="224">
        <v>11.19138639966436</v>
      </c>
      <c r="T9" s="224">
        <v>11.59434507512557</v>
      </c>
      <c r="U9" s="224">
        <v>11.92699864581377</v>
      </c>
      <c r="V9" s="224">
        <v>11.34936713666559</v>
      </c>
      <c r="W9" s="224">
        <v>12.00032563247697</v>
      </c>
      <c r="X9" s="224">
        <v>11.56871359374377</v>
      </c>
      <c r="Y9" s="224">
        <v>12.14764867459464</v>
      </c>
      <c r="DA9" s="177" t="s">
        <v>2396</v>
      </c>
    </row>
    <row r="10" spans="1:105" ht="12" customHeight="1" x14ac:dyDescent="0.25">
      <c r="A10" s="56" t="s">
        <v>95</v>
      </c>
      <c r="B10" s="260">
        <v>6.7940369834867713</v>
      </c>
      <c r="C10" s="260">
        <v>7.7153742557766734</v>
      </c>
      <c r="D10" s="260">
        <v>7.8462640013891098</v>
      </c>
      <c r="E10" s="260">
        <v>8.4171737730858283</v>
      </c>
      <c r="F10" s="260">
        <v>7.9183376949498454</v>
      </c>
      <c r="G10" s="260">
        <v>8.0864031412390869</v>
      </c>
      <c r="H10" s="260">
        <v>9.4698641274137696</v>
      </c>
      <c r="I10" s="260">
        <v>9.4272891780377268</v>
      </c>
      <c r="J10" s="260">
        <v>10.437596132157029</v>
      </c>
      <c r="K10" s="260">
        <v>9.9175761184033817</v>
      </c>
      <c r="L10" s="260">
        <v>11.665530361585629</v>
      </c>
      <c r="M10" s="260">
        <v>11.946671278563651</v>
      </c>
      <c r="N10" s="260">
        <v>11.978660640126069</v>
      </c>
      <c r="O10" s="260">
        <v>11.211738858036631</v>
      </c>
      <c r="P10" s="260">
        <v>10.68898308048049</v>
      </c>
      <c r="Q10" s="260">
        <v>11.215560596350089</v>
      </c>
      <c r="R10" s="260">
        <v>12.289630781023369</v>
      </c>
      <c r="S10" s="260">
        <v>12.83477260731126</v>
      </c>
      <c r="T10" s="260">
        <v>13.13921421477743</v>
      </c>
      <c r="U10" s="260">
        <v>14.11956724066428</v>
      </c>
      <c r="V10" s="260">
        <v>13.59262583416972</v>
      </c>
      <c r="W10" s="260">
        <v>14.51543449914795</v>
      </c>
      <c r="X10" s="260">
        <v>14.44199969681155</v>
      </c>
      <c r="Y10" s="260">
        <v>15.52336080979372</v>
      </c>
      <c r="DA10" s="68" t="s">
        <v>2397</v>
      </c>
    </row>
    <row r="11" spans="1:105" ht="12" customHeight="1" x14ac:dyDescent="0.25">
      <c r="A11" s="37" t="s">
        <v>159</v>
      </c>
      <c r="B11" s="226">
        <v>0.55715548711748342</v>
      </c>
      <c r="C11" s="226">
        <v>0.55869696349326148</v>
      </c>
      <c r="D11" s="226">
        <v>0.34223726683658451</v>
      </c>
      <c r="E11" s="226">
        <v>8.0406190059682581E-2</v>
      </c>
      <c r="F11" s="226">
        <v>5.4240423658317619E-2</v>
      </c>
      <c r="G11" s="226">
        <v>5.1900580195333203E-2</v>
      </c>
      <c r="H11" s="226">
        <v>5.1471777013419331E-2</v>
      </c>
      <c r="I11" s="226">
        <v>5.1583496224047717E-2</v>
      </c>
      <c r="J11" s="226">
        <v>4.8200606615313092E-2</v>
      </c>
      <c r="K11" s="226">
        <v>4.5710656235186088E-2</v>
      </c>
      <c r="L11" s="226">
        <v>4.8365716072742267E-2</v>
      </c>
      <c r="M11" s="226">
        <v>4.6255670123653739E-2</v>
      </c>
      <c r="N11" s="226">
        <v>4.5775496879615567E-2</v>
      </c>
      <c r="O11" s="226">
        <v>4.5412693149078961E-2</v>
      </c>
      <c r="P11" s="226">
        <v>0</v>
      </c>
      <c r="Q11" s="226">
        <v>4.2059831128734147E-2</v>
      </c>
      <c r="R11" s="226">
        <v>4.2479598395922968E-2</v>
      </c>
      <c r="S11" s="226">
        <v>4.2164330998598822E-2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2398</v>
      </c>
    </row>
    <row r="12" spans="1:105" ht="12" customHeight="1" x14ac:dyDescent="0.25">
      <c r="A12" s="37" t="s">
        <v>35</v>
      </c>
      <c r="B12" s="226">
        <v>3.745601301975833</v>
      </c>
      <c r="C12" s="226">
        <v>4.7163063391289928</v>
      </c>
      <c r="D12" s="226">
        <v>4.850881039331159</v>
      </c>
      <c r="E12" s="226">
        <v>6.2116589868415728</v>
      </c>
      <c r="F12" s="226">
        <v>5.0718100924111837</v>
      </c>
      <c r="G12" s="226">
        <v>4.9810659605966094</v>
      </c>
      <c r="H12" s="226">
        <v>5.9261905518289337</v>
      </c>
      <c r="I12" s="226">
        <v>5.5827273894463412</v>
      </c>
      <c r="J12" s="226">
        <v>5.5663335008995949</v>
      </c>
      <c r="K12" s="226">
        <v>5.1540932377545143</v>
      </c>
      <c r="L12" s="226">
        <v>6.570084359441843</v>
      </c>
      <c r="M12" s="226">
        <v>6.111295645776992</v>
      </c>
      <c r="N12" s="226">
        <v>6.3032140027541468</v>
      </c>
      <c r="O12" s="226">
        <v>5.5232243921095403</v>
      </c>
      <c r="P12" s="226">
        <v>4.8921237857007078</v>
      </c>
      <c r="Q12" s="226">
        <v>4.4182515327003902</v>
      </c>
      <c r="R12" s="226">
        <v>5.2660929121271431</v>
      </c>
      <c r="S12" s="226">
        <v>5.4234340097855451</v>
      </c>
      <c r="T12" s="226">
        <v>4.9977166599060174</v>
      </c>
      <c r="U12" s="226">
        <v>6.3284563864820456</v>
      </c>
      <c r="V12" s="226">
        <v>5.9959138907717486</v>
      </c>
      <c r="W12" s="226">
        <v>6.3985425939407321</v>
      </c>
      <c r="X12" s="226">
        <v>5.7773168441145293</v>
      </c>
      <c r="Y12" s="226">
        <v>5.5560866535105031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4.5828125035681858E-3</v>
      </c>
      <c r="C14" s="226">
        <v>9.1083429133027253E-3</v>
      </c>
      <c r="D14" s="226">
        <v>1.9393698121330408E-2</v>
      </c>
      <c r="E14" s="226">
        <v>3.1307791673521448E-2</v>
      </c>
      <c r="F14" s="226">
        <v>3.9272993411011987E-2</v>
      </c>
      <c r="G14" s="226">
        <v>4.9978855185488592E-2</v>
      </c>
      <c r="H14" s="226">
        <v>7.9286571229123068E-2</v>
      </c>
      <c r="I14" s="226">
        <v>1.8932649720366911E-2</v>
      </c>
      <c r="J14" s="226">
        <v>4.1609994988458403E-2</v>
      </c>
      <c r="K14" s="226">
        <v>8.2217758989467024E-2</v>
      </c>
      <c r="L14" s="226">
        <v>0.16565081065343851</v>
      </c>
      <c r="M14" s="226">
        <v>0.26947405240628058</v>
      </c>
      <c r="N14" s="226">
        <v>0.34376416129417592</v>
      </c>
      <c r="O14" s="226">
        <v>0.43494692337936092</v>
      </c>
      <c r="P14" s="226">
        <v>0.48465225665817829</v>
      </c>
      <c r="Q14" s="226">
        <v>0.59717912331516776</v>
      </c>
      <c r="R14" s="226">
        <v>0.79403799639824879</v>
      </c>
      <c r="S14" s="226">
        <v>0.88923319738365081</v>
      </c>
      <c r="T14" s="226">
        <v>1.0852460738669549</v>
      </c>
      <c r="U14" s="226">
        <v>1.3723778286323829</v>
      </c>
      <c r="V14" s="226">
        <v>1.5604311052972351</v>
      </c>
      <c r="W14" s="226">
        <v>1.805701452523687</v>
      </c>
      <c r="X14" s="226">
        <v>2.7589856597186091</v>
      </c>
      <c r="Y14" s="226">
        <v>3.8347601909710511</v>
      </c>
      <c r="DA14" s="69" t="s">
        <v>2401</v>
      </c>
    </row>
    <row r="15" spans="1:105" ht="12" customHeight="1" x14ac:dyDescent="0.25">
      <c r="A15" s="37" t="s">
        <v>40</v>
      </c>
      <c r="B15" s="226">
        <v>2.4866973818898859</v>
      </c>
      <c r="C15" s="226">
        <v>2.4312626102411161</v>
      </c>
      <c r="D15" s="226">
        <v>2.633751997100036</v>
      </c>
      <c r="E15" s="226">
        <v>2.093800804511051</v>
      </c>
      <c r="F15" s="226">
        <v>2.7530141854693309</v>
      </c>
      <c r="G15" s="226">
        <v>3.003457745261656</v>
      </c>
      <c r="H15" s="226">
        <v>3.4129152273422938</v>
      </c>
      <c r="I15" s="226">
        <v>3.7740456426469722</v>
      </c>
      <c r="J15" s="226">
        <v>4.7814520296536669</v>
      </c>
      <c r="K15" s="226">
        <v>4.6355544654242156</v>
      </c>
      <c r="L15" s="226">
        <v>4.8814294754176117</v>
      </c>
      <c r="M15" s="226">
        <v>5.5196459102567221</v>
      </c>
      <c r="N15" s="226">
        <v>5.285906979198133</v>
      </c>
      <c r="O15" s="226">
        <v>5.2081548493986496</v>
      </c>
      <c r="P15" s="226">
        <v>5.312207038121608</v>
      </c>
      <c r="Q15" s="226">
        <v>6.1580701092058012</v>
      </c>
      <c r="R15" s="226">
        <v>6.1870202741020526</v>
      </c>
      <c r="S15" s="226">
        <v>6.4799410691434662</v>
      </c>
      <c r="T15" s="226">
        <v>7.0562514810044599</v>
      </c>
      <c r="U15" s="226">
        <v>6.4187330255498507</v>
      </c>
      <c r="V15" s="226">
        <v>6.0362808381007351</v>
      </c>
      <c r="W15" s="226">
        <v>6.3111904526835341</v>
      </c>
      <c r="X15" s="226">
        <v>5.9056971929784137</v>
      </c>
      <c r="Y15" s="226">
        <v>6.1325139653121683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58.213195404525081</v>
      </c>
      <c r="C16" s="261">
        <f t="shared" si="0"/>
        <v>61.704117588793267</v>
      </c>
      <c r="D16" s="261">
        <f t="shared" si="0"/>
        <v>61.023364020982854</v>
      </c>
      <c r="E16" s="261">
        <f t="shared" si="0"/>
        <v>62.909480354164018</v>
      </c>
      <c r="F16" s="261">
        <f t="shared" si="0"/>
        <v>52.232727217518871</v>
      </c>
      <c r="G16" s="261">
        <f t="shared" si="0"/>
        <v>53.075068599295108</v>
      </c>
      <c r="H16" s="261">
        <f t="shared" si="0"/>
        <v>61.864386243651651</v>
      </c>
      <c r="I16" s="261">
        <f t="shared" si="0"/>
        <v>61.644731745552306</v>
      </c>
      <c r="J16" s="261">
        <f t="shared" si="0"/>
        <v>68.021342088559251</v>
      </c>
      <c r="K16" s="261">
        <f t="shared" si="0"/>
        <v>64.429801477983659</v>
      </c>
      <c r="L16" s="261">
        <f t="shared" si="0"/>
        <v>75.850066542299984</v>
      </c>
      <c r="M16" s="261">
        <f t="shared" si="0"/>
        <v>77.195478827124504</v>
      </c>
      <c r="N16" s="261">
        <f t="shared" si="0"/>
        <v>77.173484439717015</v>
      </c>
      <c r="O16" s="261">
        <f t="shared" si="0"/>
        <v>71.876248946752611</v>
      </c>
      <c r="P16" s="261">
        <f t="shared" si="0"/>
        <v>68.169643470242164</v>
      </c>
      <c r="Q16" s="261">
        <f t="shared" si="0"/>
        <v>71.124685110610187</v>
      </c>
      <c r="R16" s="261">
        <f t="shared" si="0"/>
        <v>77.462275534137945</v>
      </c>
      <c r="S16" s="261">
        <f t="shared" si="0"/>
        <v>80.697111035918041</v>
      </c>
      <c r="T16" s="261">
        <f t="shared" si="0"/>
        <v>81.980177841610754</v>
      </c>
      <c r="U16" s="261">
        <f t="shared" si="0"/>
        <v>87.254073033450027</v>
      </c>
      <c r="V16" s="261">
        <f t="shared" si="0"/>
        <v>83.360433956210613</v>
      </c>
      <c r="W16" s="261">
        <f t="shared" si="0"/>
        <v>88.584698266615817</v>
      </c>
      <c r="X16" s="261">
        <f t="shared" si="0"/>
        <v>84.795469007986981</v>
      </c>
      <c r="Y16" s="261">
        <f t="shared" si="0"/>
        <v>87.947328428160773</v>
      </c>
      <c r="DA16" s="70"/>
    </row>
    <row r="17" spans="1:105" ht="12" customHeight="1" x14ac:dyDescent="0.25">
      <c r="A17" s="60" t="s">
        <v>2404</v>
      </c>
      <c r="B17" s="329">
        <v>51.609491363161297</v>
      </c>
      <c r="C17" s="329">
        <v>53.985061439764131</v>
      </c>
      <c r="D17" s="329">
        <v>51.966117656544299</v>
      </c>
      <c r="E17" s="329">
        <v>54.746768165368991</v>
      </c>
      <c r="F17" s="329">
        <v>35.633575730757002</v>
      </c>
      <c r="G17" s="329">
        <v>34.683855233035267</v>
      </c>
      <c r="H17" s="329">
        <v>40.673536151478203</v>
      </c>
      <c r="I17" s="329">
        <v>38.076329369235403</v>
      </c>
      <c r="J17" s="329">
        <v>37.914751975909411</v>
      </c>
      <c r="K17" s="329">
        <v>35.105865591894833</v>
      </c>
      <c r="L17" s="329">
        <v>45.307613691357957</v>
      </c>
      <c r="M17" s="329">
        <v>42.252811958439338</v>
      </c>
      <c r="N17" s="329">
        <v>43.628230654428741</v>
      </c>
      <c r="O17" s="329">
        <v>38.671869643375302</v>
      </c>
      <c r="P17" s="329">
        <v>33.935181956427137</v>
      </c>
      <c r="Q17" s="329">
        <v>31.032697597992922</v>
      </c>
      <c r="R17" s="329">
        <v>36.850298179532871</v>
      </c>
      <c r="S17" s="329">
        <v>38.048494099789792</v>
      </c>
      <c r="T17" s="329">
        <v>35.093650925160027</v>
      </c>
      <c r="U17" s="329">
        <v>43.810098104536067</v>
      </c>
      <c r="V17" s="329">
        <v>42.458008891201217</v>
      </c>
      <c r="W17" s="329">
        <v>45.634574290602728</v>
      </c>
      <c r="X17" s="329">
        <v>42.923554803138259</v>
      </c>
      <c r="Y17" s="329">
        <v>42.682054394364393</v>
      </c>
      <c r="DA17" s="72" t="s">
        <v>2405</v>
      </c>
    </row>
    <row r="18" spans="1:105" ht="12" customHeight="1" x14ac:dyDescent="0.25">
      <c r="A18" s="59" t="s">
        <v>28</v>
      </c>
      <c r="B18" s="230">
        <v>39.825056021447509</v>
      </c>
      <c r="C18" s="230">
        <v>36.278313801474887</v>
      </c>
      <c r="D18" s="230">
        <v>33.803146583073961</v>
      </c>
      <c r="E18" s="230">
        <v>29.529785166240181</v>
      </c>
      <c r="F18" s="230">
        <v>4.3960242652106496</v>
      </c>
      <c r="G18" s="230">
        <v>3.5472022046060521</v>
      </c>
      <c r="H18" s="230">
        <v>3.558126633740919</v>
      </c>
      <c r="I18" s="230">
        <v>2.89082324652537</v>
      </c>
      <c r="J18" s="230">
        <v>2.5626296498620991</v>
      </c>
      <c r="K18" s="230">
        <v>2.2125586218439199</v>
      </c>
      <c r="L18" s="230">
        <v>3.573504749451105</v>
      </c>
      <c r="M18" s="230">
        <v>2.9592472426976291</v>
      </c>
      <c r="N18" s="230">
        <v>3.026449773209078</v>
      </c>
      <c r="O18" s="230">
        <v>2.860402670681657</v>
      </c>
      <c r="P18" s="230">
        <v>2.1062398578964272</v>
      </c>
      <c r="Q18" s="230">
        <v>1.7026979149180099</v>
      </c>
      <c r="R18" s="230">
        <v>1.707919893912144</v>
      </c>
      <c r="S18" s="230">
        <v>1.7807569650297981</v>
      </c>
      <c r="T18" s="230">
        <v>1.5986308240766229</v>
      </c>
      <c r="U18" s="230">
        <v>0.67750878524866376</v>
      </c>
      <c r="V18" s="230">
        <v>0.9558625409944882</v>
      </c>
      <c r="W18" s="230">
        <v>0.92626125133852877</v>
      </c>
      <c r="X18" s="230">
        <v>0.55362885482974089</v>
      </c>
      <c r="Y18" s="230">
        <v>0.79562883659411332</v>
      </c>
      <c r="DA18" s="71" t="s">
        <v>2406</v>
      </c>
    </row>
    <row r="19" spans="1:105" ht="12" customHeight="1" x14ac:dyDescent="0.25">
      <c r="A19" s="59" t="s">
        <v>31</v>
      </c>
      <c r="B19" s="230">
        <v>0.35798168310805328</v>
      </c>
      <c r="C19" s="230">
        <v>0.3446058844030479</v>
      </c>
      <c r="D19" s="230">
        <v>0</v>
      </c>
      <c r="E19" s="230">
        <v>0.36064071737560421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0.32334998375877733</v>
      </c>
      <c r="M19" s="230">
        <v>0.31257429414002652</v>
      </c>
      <c r="N19" s="230">
        <v>0.31002681072832039</v>
      </c>
      <c r="O19" s="230">
        <v>0.30884784393826781</v>
      </c>
      <c r="P19" s="230">
        <v>0.30170261774223939</v>
      </c>
      <c r="Q19" s="230">
        <v>0.291235211443296</v>
      </c>
      <c r="R19" s="230">
        <v>0.29658547561876891</v>
      </c>
      <c r="S19" s="230">
        <v>0.29515536656609792</v>
      </c>
      <c r="T19" s="230">
        <v>0.28679653843320918</v>
      </c>
      <c r="U19" s="230">
        <v>0.29963466940934502</v>
      </c>
      <c r="V19" s="230">
        <v>0.60184762226411204</v>
      </c>
      <c r="W19" s="230">
        <v>0.61189974015367365</v>
      </c>
      <c r="X19" s="230">
        <v>0.59854493822242361</v>
      </c>
      <c r="Y19" s="230">
        <v>0.87587322160951675</v>
      </c>
      <c r="DA19" s="71" t="s">
        <v>2407</v>
      </c>
    </row>
    <row r="20" spans="1:105" ht="12" customHeight="1" x14ac:dyDescent="0.25">
      <c r="A20" s="59" t="s">
        <v>159</v>
      </c>
      <c r="B20" s="230">
        <v>1.479588939426749</v>
      </c>
      <c r="C20" s="230">
        <v>1.773816293365722</v>
      </c>
      <c r="D20" s="230">
        <v>1.1769244956412299</v>
      </c>
      <c r="E20" s="230">
        <v>0.31346467450040388</v>
      </c>
      <c r="F20" s="230">
        <v>0.32703972749674248</v>
      </c>
      <c r="G20" s="230">
        <v>0.31780525153414357</v>
      </c>
      <c r="H20" s="230">
        <v>0.31958916000340348</v>
      </c>
      <c r="I20" s="230">
        <v>0.32213192687646092</v>
      </c>
      <c r="J20" s="230">
        <v>0.30349690795777379</v>
      </c>
      <c r="K20" s="230">
        <v>0.28915987564153822</v>
      </c>
      <c r="L20" s="230">
        <v>0.30261783155791733</v>
      </c>
      <c r="M20" s="230">
        <v>0.29282611569615169</v>
      </c>
      <c r="N20" s="230">
        <v>0.29049899402643642</v>
      </c>
      <c r="O20" s="230">
        <v>0.28952677716255082</v>
      </c>
      <c r="P20" s="230">
        <v>0</v>
      </c>
      <c r="Q20" s="230">
        <v>0.27382965677431609</v>
      </c>
      <c r="R20" s="230">
        <v>0.27883866734836649</v>
      </c>
      <c r="S20" s="230">
        <v>0.27751030170480478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0.61444592385113361</v>
      </c>
      <c r="D21" s="230">
        <v>0.30428432148053269</v>
      </c>
      <c r="E21" s="230">
        <v>0.32663678086226039</v>
      </c>
      <c r="F21" s="230">
        <v>0.33030460349438562</v>
      </c>
      <c r="G21" s="230">
        <v>0.31805347830057262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0.27140401755246379</v>
      </c>
      <c r="W21" s="230">
        <v>0.5518237742132992</v>
      </c>
      <c r="X21" s="230">
        <v>0.80969480670149652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9.9468647191789881</v>
      </c>
      <c r="C22" s="230">
        <v>14.97387953666934</v>
      </c>
      <c r="D22" s="230">
        <v>16.68176225634857</v>
      </c>
      <c r="E22" s="230">
        <v>24.216240826390539</v>
      </c>
      <c r="F22" s="230">
        <v>30.580207134555231</v>
      </c>
      <c r="G22" s="230">
        <v>30.50079429859451</v>
      </c>
      <c r="H22" s="230">
        <v>36.795820357733881</v>
      </c>
      <c r="I22" s="230">
        <v>34.863374195833572</v>
      </c>
      <c r="J22" s="230">
        <v>35.048625418089543</v>
      </c>
      <c r="K22" s="230">
        <v>32.604147094409377</v>
      </c>
      <c r="L22" s="230">
        <v>41.108141126590162</v>
      </c>
      <c r="M22" s="230">
        <v>38.688164305905531</v>
      </c>
      <c r="N22" s="230">
        <v>40.001255076464908</v>
      </c>
      <c r="O22" s="230">
        <v>35.213092351592827</v>
      </c>
      <c r="P22" s="230">
        <v>31.52723948078847</v>
      </c>
      <c r="Q22" s="230">
        <v>28.764934814857298</v>
      </c>
      <c r="R22" s="230">
        <v>34.566954142653593</v>
      </c>
      <c r="S22" s="230">
        <v>35.69507146648909</v>
      </c>
      <c r="T22" s="230">
        <v>33.208223562650197</v>
      </c>
      <c r="U22" s="230">
        <v>42.832954649878069</v>
      </c>
      <c r="V22" s="230">
        <v>40.628894710390163</v>
      </c>
      <c r="W22" s="230">
        <v>43.544589524897233</v>
      </c>
      <c r="X22" s="230">
        <v>40.961686203384602</v>
      </c>
      <c r="Y22" s="230">
        <v>41.010552336160757</v>
      </c>
      <c r="DA22" s="71" t="s">
        <v>2410</v>
      </c>
    </row>
    <row r="23" spans="1:105" ht="12" customHeight="1" x14ac:dyDescent="0.25">
      <c r="A23" s="60" t="s">
        <v>2411</v>
      </c>
      <c r="B23" s="329">
        <v>6.6037040413637813</v>
      </c>
      <c r="C23" s="329">
        <v>7.7190561490291341</v>
      </c>
      <c r="D23" s="329">
        <v>9.057246364438555</v>
      </c>
      <c r="E23" s="329">
        <v>8.1627121887950249</v>
      </c>
      <c r="F23" s="329">
        <v>16.599151486761869</v>
      </c>
      <c r="G23" s="329">
        <v>18.391213366259841</v>
      </c>
      <c r="H23" s="329">
        <v>21.190850092173449</v>
      </c>
      <c r="I23" s="329">
        <v>23.5684023763169</v>
      </c>
      <c r="J23" s="329">
        <v>30.10659011264984</v>
      </c>
      <c r="K23" s="329">
        <v>29.323935886088819</v>
      </c>
      <c r="L23" s="329">
        <v>30.542452850942031</v>
      </c>
      <c r="M23" s="329">
        <v>34.942666868685158</v>
      </c>
      <c r="N23" s="329">
        <v>33.545253785288267</v>
      </c>
      <c r="O23" s="329">
        <v>33.204379303377301</v>
      </c>
      <c r="P23" s="329">
        <v>34.234461513815027</v>
      </c>
      <c r="Q23" s="329">
        <v>40.091987512617273</v>
      </c>
      <c r="R23" s="329">
        <v>40.611977354605067</v>
      </c>
      <c r="S23" s="329">
        <v>42.648616936128249</v>
      </c>
      <c r="T23" s="329">
        <v>46.88652691645072</v>
      </c>
      <c r="U23" s="329">
        <v>43.44397492891396</v>
      </c>
      <c r="V23" s="329">
        <v>40.902425065009403</v>
      </c>
      <c r="W23" s="329">
        <v>42.950123976013082</v>
      </c>
      <c r="X23" s="329">
        <v>41.871914204848729</v>
      </c>
      <c r="Y23" s="329">
        <v>45.265274033796373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23.476281730944716</v>
      </c>
      <c r="C24" s="261">
        <f t="shared" si="1"/>
        <v>26.26669924694891</v>
      </c>
      <c r="D24" s="261">
        <f t="shared" si="1"/>
        <v>26.758983607709322</v>
      </c>
      <c r="E24" s="261">
        <f t="shared" si="1"/>
        <v>28.212814620714273</v>
      </c>
      <c r="F24" s="261">
        <f t="shared" si="1"/>
        <v>26.453568054858479</v>
      </c>
      <c r="G24" s="261">
        <f t="shared" si="1"/>
        <v>26.983417773890167</v>
      </c>
      <c r="H24" s="261">
        <f t="shared" si="1"/>
        <v>31.453109581146226</v>
      </c>
      <c r="I24" s="261">
        <f t="shared" si="1"/>
        <v>31.540438543796704</v>
      </c>
      <c r="J24" s="261">
        <f t="shared" si="1"/>
        <v>34.744966513031009</v>
      </c>
      <c r="K24" s="261">
        <f t="shared" si="1"/>
        <v>32.756351013152532</v>
      </c>
      <c r="L24" s="261">
        <f t="shared" si="1"/>
        <v>38.58792311695732</v>
      </c>
      <c r="M24" s="261">
        <f t="shared" si="1"/>
        <v>39.255546308611628</v>
      </c>
      <c r="N24" s="261">
        <f t="shared" si="1"/>
        <v>39.200592454770174</v>
      </c>
      <c r="O24" s="261">
        <f t="shared" si="1"/>
        <v>36.498990700930086</v>
      </c>
      <c r="P24" s="261">
        <f t="shared" si="1"/>
        <v>34.56785480131677</v>
      </c>
      <c r="Q24" s="261">
        <f t="shared" si="1"/>
        <v>35.797668058722195</v>
      </c>
      <c r="R24" s="261">
        <f t="shared" si="1"/>
        <v>39.20480730003986</v>
      </c>
      <c r="S24" s="261">
        <f t="shared" si="1"/>
        <v>40.8119774182043</v>
      </c>
      <c r="T24" s="261">
        <f t="shared" si="1"/>
        <v>41.218531087454352</v>
      </c>
      <c r="U24" s="261">
        <f t="shared" si="1"/>
        <v>44.379761199937541</v>
      </c>
      <c r="V24" s="261">
        <f t="shared" si="1"/>
        <v>42.362323624902679</v>
      </c>
      <c r="W24" s="261">
        <f t="shared" si="1"/>
        <v>45.091470223270981</v>
      </c>
      <c r="X24" s="261">
        <f t="shared" si="1"/>
        <v>43.058727045155138</v>
      </c>
      <c r="Y24" s="261">
        <f t="shared" si="1"/>
        <v>44.534277503274808</v>
      </c>
      <c r="DA24" s="70"/>
    </row>
    <row r="25" spans="1:105" ht="12" customHeight="1" x14ac:dyDescent="0.25">
      <c r="A25" s="60" t="s">
        <v>2414</v>
      </c>
      <c r="B25" s="262">
        <v>18.47718489055972</v>
      </c>
      <c r="C25" s="262">
        <v>20.783273925050828</v>
      </c>
      <c r="D25" s="262">
        <v>21.02237624747692</v>
      </c>
      <c r="E25" s="262">
        <v>22.590591131865899</v>
      </c>
      <c r="F25" s="262">
        <v>20.37236747379005</v>
      </c>
      <c r="G25" s="262">
        <v>20.626579633620771</v>
      </c>
      <c r="H25" s="262">
        <v>24.04158895618847</v>
      </c>
      <c r="I25" s="262">
        <v>23.951358202801419</v>
      </c>
      <c r="J25" s="262">
        <v>25.97443453371778</v>
      </c>
      <c r="K25" s="262">
        <v>24.327935796955821</v>
      </c>
      <c r="L25" s="262">
        <v>29.02077980329538</v>
      </c>
      <c r="M25" s="262">
        <v>29.190722366544261</v>
      </c>
      <c r="N25" s="262">
        <v>29.22137986702668</v>
      </c>
      <c r="O25" s="262">
        <v>27.068104949594389</v>
      </c>
      <c r="P25" s="262">
        <v>25.423962814733159</v>
      </c>
      <c r="Q25" s="262">
        <v>25.97992069880242</v>
      </c>
      <c r="R25" s="262">
        <v>28.693026316347019</v>
      </c>
      <c r="S25" s="262">
        <v>29.83580998776425</v>
      </c>
      <c r="T25" s="262">
        <v>29.847154186850421</v>
      </c>
      <c r="U25" s="262">
        <v>32.682127912697112</v>
      </c>
      <c r="V25" s="262">
        <v>31.23121354855758</v>
      </c>
      <c r="W25" s="262">
        <v>33.321920083726262</v>
      </c>
      <c r="X25" s="262">
        <v>31.712488712829511</v>
      </c>
      <c r="Y25" s="262">
        <v>32.62023745703776</v>
      </c>
      <c r="DA25" s="72" t="s">
        <v>2415</v>
      </c>
    </row>
    <row r="26" spans="1:105" ht="12" customHeight="1" x14ac:dyDescent="0.25">
      <c r="A26" s="60" t="s">
        <v>2416</v>
      </c>
      <c r="B26" s="262">
        <v>4.9990968403849978</v>
      </c>
      <c r="C26" s="262">
        <v>5.4834253218980802</v>
      </c>
      <c r="D26" s="262">
        <v>5.7366073602324006</v>
      </c>
      <c r="E26" s="262">
        <v>5.6222234888483733</v>
      </c>
      <c r="F26" s="262">
        <v>6.081200581068428</v>
      </c>
      <c r="G26" s="262">
        <v>6.3568381402693976</v>
      </c>
      <c r="H26" s="262">
        <v>7.4115206249577561</v>
      </c>
      <c r="I26" s="262">
        <v>7.5890803409952827</v>
      </c>
      <c r="J26" s="262">
        <v>8.7705319793132297</v>
      </c>
      <c r="K26" s="262">
        <v>8.4284152161967096</v>
      </c>
      <c r="L26" s="262">
        <v>9.5671433136619388</v>
      </c>
      <c r="M26" s="262">
        <v>10.06482394206737</v>
      </c>
      <c r="N26" s="262">
        <v>9.9792125877434934</v>
      </c>
      <c r="O26" s="262">
        <v>9.4308857513356994</v>
      </c>
      <c r="P26" s="262">
        <v>9.143891986583613</v>
      </c>
      <c r="Q26" s="262">
        <v>9.8177473599197729</v>
      </c>
      <c r="R26" s="262">
        <v>10.511780983692841</v>
      </c>
      <c r="S26" s="262">
        <v>10.97616743044005</v>
      </c>
      <c r="T26" s="262">
        <v>11.371376900603931</v>
      </c>
      <c r="U26" s="262">
        <v>11.69763328724043</v>
      </c>
      <c r="V26" s="262">
        <v>11.131110076345101</v>
      </c>
      <c r="W26" s="262">
        <v>11.76955013954472</v>
      </c>
      <c r="X26" s="262">
        <v>11.34623833232563</v>
      </c>
      <c r="Y26" s="262">
        <v>11.91404004623705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83.161707720750115</v>
      </c>
      <c r="C27" s="261">
        <f t="shared" si="2"/>
        <v>88.148739412561824</v>
      </c>
      <c r="D27" s="261">
        <f t="shared" si="2"/>
        <v>87.176234315689811</v>
      </c>
      <c r="E27" s="261">
        <f t="shared" si="2"/>
        <v>89.87068622023429</v>
      </c>
      <c r="F27" s="261">
        <f t="shared" si="2"/>
        <v>74.618181739312689</v>
      </c>
      <c r="G27" s="261">
        <f t="shared" si="2"/>
        <v>75.821526570421611</v>
      </c>
      <c r="H27" s="261">
        <f t="shared" si="2"/>
        <v>88.37769463378811</v>
      </c>
      <c r="I27" s="261">
        <f t="shared" si="2"/>
        <v>88.063902493646154</v>
      </c>
      <c r="J27" s="261">
        <f t="shared" si="2"/>
        <v>97.17334584079893</v>
      </c>
      <c r="K27" s="261">
        <f t="shared" si="2"/>
        <v>92.042573539976644</v>
      </c>
      <c r="L27" s="261">
        <f t="shared" si="2"/>
        <v>108.35723791757144</v>
      </c>
      <c r="M27" s="261">
        <f t="shared" si="2"/>
        <v>110.27925546732072</v>
      </c>
      <c r="N27" s="261">
        <f t="shared" si="2"/>
        <v>110.24783491388148</v>
      </c>
      <c r="O27" s="261">
        <f t="shared" si="2"/>
        <v>102.68035563821803</v>
      </c>
      <c r="P27" s="261">
        <f t="shared" si="2"/>
        <v>97.385204957488824</v>
      </c>
      <c r="Q27" s="261">
        <f t="shared" si="2"/>
        <v>101.60669301515739</v>
      </c>
      <c r="R27" s="261">
        <f t="shared" si="2"/>
        <v>110.66039362019703</v>
      </c>
      <c r="S27" s="261">
        <f t="shared" si="2"/>
        <v>115.28158719416865</v>
      </c>
      <c r="T27" s="261">
        <f t="shared" si="2"/>
        <v>117.11453977372969</v>
      </c>
      <c r="U27" s="261">
        <f t="shared" si="2"/>
        <v>124.64867576207149</v>
      </c>
      <c r="V27" s="261">
        <f t="shared" si="2"/>
        <v>119.08633422315802</v>
      </c>
      <c r="W27" s="261">
        <f t="shared" si="2"/>
        <v>126.54956895230831</v>
      </c>
      <c r="X27" s="261">
        <f t="shared" si="2"/>
        <v>121.13638429712427</v>
      </c>
      <c r="Y27" s="261">
        <f t="shared" si="2"/>
        <v>125.63904061165826</v>
      </c>
      <c r="DA27" s="70"/>
    </row>
    <row r="28" spans="1:105" ht="12" customHeight="1" x14ac:dyDescent="0.25">
      <c r="A28" s="60" t="s">
        <v>2419</v>
      </c>
      <c r="B28" s="329">
        <v>73.727844804516138</v>
      </c>
      <c r="C28" s="329">
        <v>77.121516342520209</v>
      </c>
      <c r="D28" s="329">
        <v>74.237310937920441</v>
      </c>
      <c r="E28" s="329">
        <v>78.209668807669971</v>
      </c>
      <c r="F28" s="329">
        <v>50.905108186795729</v>
      </c>
      <c r="G28" s="329">
        <v>49.548364618621832</v>
      </c>
      <c r="H28" s="329">
        <v>58.105051644968889</v>
      </c>
      <c r="I28" s="329">
        <v>54.394756241764867</v>
      </c>
      <c r="J28" s="329">
        <v>54.1639313941563</v>
      </c>
      <c r="K28" s="329">
        <v>50.151236559849757</v>
      </c>
      <c r="L28" s="329">
        <v>64.725162416225672</v>
      </c>
      <c r="M28" s="329">
        <v>60.36115994062763</v>
      </c>
      <c r="N28" s="329">
        <v>62.326043792041077</v>
      </c>
      <c r="O28" s="329">
        <v>55.245528061964741</v>
      </c>
      <c r="P28" s="329">
        <v>48.478831366324492</v>
      </c>
      <c r="Q28" s="329">
        <v>44.33242513998988</v>
      </c>
      <c r="R28" s="329">
        <v>52.643283113618367</v>
      </c>
      <c r="S28" s="329">
        <v>54.354991571128281</v>
      </c>
      <c r="T28" s="329">
        <v>50.133787035942923</v>
      </c>
      <c r="U28" s="329">
        <v>62.585854435051537</v>
      </c>
      <c r="V28" s="329">
        <v>60.654298416001737</v>
      </c>
      <c r="W28" s="329">
        <v>65.192248986575336</v>
      </c>
      <c r="X28" s="329">
        <v>61.319364004483234</v>
      </c>
      <c r="Y28" s="329">
        <v>60.974363420520582</v>
      </c>
      <c r="DA28" s="72" t="s">
        <v>2420</v>
      </c>
    </row>
    <row r="29" spans="1:105" ht="12" customHeight="1" x14ac:dyDescent="0.25">
      <c r="A29" s="59" t="s">
        <v>28</v>
      </c>
      <c r="B29" s="230">
        <v>56.892937173496428</v>
      </c>
      <c r="C29" s="230">
        <v>51.826162573535562</v>
      </c>
      <c r="D29" s="230">
        <v>48.290209404391383</v>
      </c>
      <c r="E29" s="230">
        <v>42.185407380343108</v>
      </c>
      <c r="F29" s="230">
        <v>6.2800346645866441</v>
      </c>
      <c r="G29" s="230">
        <v>5.0674317208657893</v>
      </c>
      <c r="H29" s="230">
        <v>5.0830380482013133</v>
      </c>
      <c r="I29" s="230">
        <v>4.1297474950362441</v>
      </c>
      <c r="J29" s="230">
        <v>3.6608994998029978</v>
      </c>
      <c r="K29" s="230">
        <v>3.1607980312056001</v>
      </c>
      <c r="L29" s="230">
        <v>5.1050067849301524</v>
      </c>
      <c r="M29" s="230">
        <v>4.2274960609966126</v>
      </c>
      <c r="N29" s="230">
        <v>4.3234996760129683</v>
      </c>
      <c r="O29" s="230">
        <v>4.0862895295452253</v>
      </c>
      <c r="P29" s="230">
        <v>3.008914082709182</v>
      </c>
      <c r="Q29" s="230">
        <v>2.4324255927400138</v>
      </c>
      <c r="R29" s="230">
        <v>2.4398855627316332</v>
      </c>
      <c r="S29" s="230">
        <v>2.5439385214711412</v>
      </c>
      <c r="T29" s="230">
        <v>2.2837583201094609</v>
      </c>
      <c r="U29" s="230">
        <v>0.96786969321237692</v>
      </c>
      <c r="V29" s="230">
        <v>1.3655179157064119</v>
      </c>
      <c r="W29" s="230">
        <v>1.3232303590550409</v>
      </c>
      <c r="X29" s="230">
        <v>0.79089836404248692</v>
      </c>
      <c r="Y29" s="230">
        <v>1.136612623705876</v>
      </c>
      <c r="DA29" s="71" t="s">
        <v>2421</v>
      </c>
    </row>
    <row r="30" spans="1:105" ht="12" customHeight="1" x14ac:dyDescent="0.25">
      <c r="A30" s="59" t="s">
        <v>31</v>
      </c>
      <c r="B30" s="230">
        <v>0.51140240444007612</v>
      </c>
      <c r="C30" s="230">
        <v>0.49229412057578281</v>
      </c>
      <c r="D30" s="230">
        <v>0</v>
      </c>
      <c r="E30" s="230">
        <v>0.51520102482229169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0.46192854822682478</v>
      </c>
      <c r="M30" s="230">
        <v>0.44653470591432359</v>
      </c>
      <c r="N30" s="230">
        <v>0.44289544389760072</v>
      </c>
      <c r="O30" s="230">
        <v>0.441211205626097</v>
      </c>
      <c r="P30" s="230">
        <v>0.43100373963177058</v>
      </c>
      <c r="Q30" s="230">
        <v>0.41605030206185128</v>
      </c>
      <c r="R30" s="230">
        <v>0.42369353659824122</v>
      </c>
      <c r="S30" s="230">
        <v>0.42165052366585409</v>
      </c>
      <c r="T30" s="230">
        <v>0.40970934061887038</v>
      </c>
      <c r="U30" s="230">
        <v>0.42804952772763583</v>
      </c>
      <c r="V30" s="230">
        <v>0.85978231752016021</v>
      </c>
      <c r="W30" s="230">
        <v>0.87414248593381949</v>
      </c>
      <c r="X30" s="230">
        <v>0.85506419746060502</v>
      </c>
      <c r="Y30" s="230">
        <v>1.251247459442167</v>
      </c>
      <c r="DA30" s="71" t="s">
        <v>2422</v>
      </c>
    </row>
    <row r="31" spans="1:105" ht="12" customHeight="1" x14ac:dyDescent="0.25">
      <c r="A31" s="59" t="s">
        <v>159</v>
      </c>
      <c r="B31" s="230">
        <v>2.1136984848953571</v>
      </c>
      <c r="C31" s="230">
        <v>2.5340232762367458</v>
      </c>
      <c r="D31" s="230">
        <v>1.681320708058901</v>
      </c>
      <c r="E31" s="230">
        <v>0.44780667785771988</v>
      </c>
      <c r="F31" s="230">
        <v>0.46719961070963217</v>
      </c>
      <c r="G31" s="230">
        <v>0.45400750219163383</v>
      </c>
      <c r="H31" s="230">
        <v>0.45655594286200513</v>
      </c>
      <c r="I31" s="230">
        <v>0.46018846696637272</v>
      </c>
      <c r="J31" s="230">
        <v>0.43356701136824838</v>
      </c>
      <c r="K31" s="230">
        <v>0.41308553663076891</v>
      </c>
      <c r="L31" s="230">
        <v>0.43231118793988199</v>
      </c>
      <c r="M31" s="230">
        <v>0.41832302242307379</v>
      </c>
      <c r="N31" s="230">
        <v>0.414998562894909</v>
      </c>
      <c r="O31" s="230">
        <v>0.4136096816607871</v>
      </c>
      <c r="P31" s="230">
        <v>0</v>
      </c>
      <c r="Q31" s="230">
        <v>0.39118522396330868</v>
      </c>
      <c r="R31" s="230">
        <v>0.39834095335480918</v>
      </c>
      <c r="S31" s="230">
        <v>0.3964432881497213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0.87777989121590538</v>
      </c>
      <c r="D32" s="230">
        <v>0.43469188782933249</v>
      </c>
      <c r="E32" s="230">
        <v>0.46662397266037198</v>
      </c>
      <c r="F32" s="230">
        <v>0.47186371927769383</v>
      </c>
      <c r="G32" s="230">
        <v>0.45436211185796122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0.38772002507494852</v>
      </c>
      <c r="W32" s="230">
        <v>0.78831967744757048</v>
      </c>
      <c r="X32" s="230">
        <v>1.156706866716424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14.20980674168427</v>
      </c>
      <c r="C33" s="230">
        <v>21.391256480956208</v>
      </c>
      <c r="D33" s="230">
        <v>23.831088937640821</v>
      </c>
      <c r="E33" s="230">
        <v>34.594629751986481</v>
      </c>
      <c r="F33" s="230">
        <v>43.686010192221758</v>
      </c>
      <c r="G33" s="230">
        <v>43.572563283706451</v>
      </c>
      <c r="H33" s="230">
        <v>52.565457653905568</v>
      </c>
      <c r="I33" s="230">
        <v>49.804820279762247</v>
      </c>
      <c r="J33" s="230">
        <v>50.069464882985052</v>
      </c>
      <c r="K33" s="230">
        <v>46.577352992013388</v>
      </c>
      <c r="L33" s="230">
        <v>58.725915895128807</v>
      </c>
      <c r="M33" s="230">
        <v>55.268806151293617</v>
      </c>
      <c r="N33" s="230">
        <v>57.144650109235599</v>
      </c>
      <c r="O33" s="230">
        <v>50.304417645132631</v>
      </c>
      <c r="P33" s="230">
        <v>45.03891354398354</v>
      </c>
      <c r="Q33" s="230">
        <v>41.092764021224703</v>
      </c>
      <c r="R33" s="230">
        <v>49.381363060933687</v>
      </c>
      <c r="S33" s="230">
        <v>50.992959237841561</v>
      </c>
      <c r="T33" s="230">
        <v>47.440319375214592</v>
      </c>
      <c r="U33" s="230">
        <v>61.189935214111529</v>
      </c>
      <c r="V33" s="230">
        <v>58.041278157700233</v>
      </c>
      <c r="W33" s="230">
        <v>62.206556464138899</v>
      </c>
      <c r="X33" s="230">
        <v>58.516694576263717</v>
      </c>
      <c r="Y33" s="230">
        <v>58.586503337372527</v>
      </c>
      <c r="DA33" s="71" t="s">
        <v>2425</v>
      </c>
    </row>
    <row r="34" spans="1:105" ht="12" customHeight="1" x14ac:dyDescent="0.25">
      <c r="A34" s="60" t="s">
        <v>2426</v>
      </c>
      <c r="B34" s="329">
        <v>9.4338629162339736</v>
      </c>
      <c r="C34" s="329">
        <v>11.02722307004162</v>
      </c>
      <c r="D34" s="329">
        <v>12.93892337776937</v>
      </c>
      <c r="E34" s="329">
        <v>11.66101741256432</v>
      </c>
      <c r="F34" s="329">
        <v>23.71307355251696</v>
      </c>
      <c r="G34" s="329">
        <v>26.273161951799771</v>
      </c>
      <c r="H34" s="329">
        <v>30.272642988819221</v>
      </c>
      <c r="I34" s="329">
        <v>33.669146251881287</v>
      </c>
      <c r="J34" s="329">
        <v>43.00941444664263</v>
      </c>
      <c r="K34" s="329">
        <v>41.891336980126887</v>
      </c>
      <c r="L34" s="329">
        <v>43.63207550134576</v>
      </c>
      <c r="M34" s="329">
        <v>49.918095526693087</v>
      </c>
      <c r="N34" s="329">
        <v>47.9217911218404</v>
      </c>
      <c r="O34" s="329">
        <v>47.434827576253298</v>
      </c>
      <c r="P34" s="329">
        <v>48.906373591164332</v>
      </c>
      <c r="Q34" s="329">
        <v>57.274267875167517</v>
      </c>
      <c r="R34" s="329">
        <v>58.017110506578653</v>
      </c>
      <c r="S34" s="329">
        <v>60.926595623040363</v>
      </c>
      <c r="T34" s="329">
        <v>66.980752737786759</v>
      </c>
      <c r="U34" s="329">
        <v>62.062821327019947</v>
      </c>
      <c r="V34" s="329">
        <v>58.432035807156289</v>
      </c>
      <c r="W34" s="329">
        <v>61.357319965732977</v>
      </c>
      <c r="X34" s="329">
        <v>59.817020292641033</v>
      </c>
      <c r="Y34" s="329">
        <v>64.66467719113767</v>
      </c>
      <c r="DA34" s="72" t="s">
        <v>2427</v>
      </c>
    </row>
    <row r="35" spans="1:105" ht="12" customHeight="1" x14ac:dyDescent="0.25">
      <c r="A35" s="57" t="s">
        <v>2428</v>
      </c>
      <c r="B35" s="261">
        <v>67.288139177193656</v>
      </c>
      <c r="C35" s="261">
        <v>71.811929168049687</v>
      </c>
      <c r="D35" s="261">
        <v>69.521833515309055</v>
      </c>
      <c r="E35" s="261">
        <v>85.635455298794682</v>
      </c>
      <c r="F35" s="261">
        <v>86.23787659587795</v>
      </c>
      <c r="G35" s="261">
        <v>79.683298461868816</v>
      </c>
      <c r="H35" s="261">
        <v>87.046270978163733</v>
      </c>
      <c r="I35" s="261">
        <v>91.45975432839856</v>
      </c>
      <c r="J35" s="261">
        <v>86.251608521333736</v>
      </c>
      <c r="K35" s="261">
        <v>72.34086752908523</v>
      </c>
      <c r="L35" s="261">
        <v>92.160410178054775</v>
      </c>
      <c r="M35" s="261">
        <v>89.151941864409977</v>
      </c>
      <c r="N35" s="261">
        <v>86.528838559456048</v>
      </c>
      <c r="O35" s="261">
        <v>81.311724403556724</v>
      </c>
      <c r="P35" s="261">
        <v>75.19345983550788</v>
      </c>
      <c r="Q35" s="261">
        <v>76.045376067263845</v>
      </c>
      <c r="R35" s="261">
        <v>83.651423490819184</v>
      </c>
      <c r="S35" s="261">
        <v>86.540247874510925</v>
      </c>
      <c r="T35" s="261">
        <v>85.581861441034363</v>
      </c>
      <c r="U35" s="261">
        <v>94.544795920830467</v>
      </c>
      <c r="V35" s="261">
        <v>90.743712286500454</v>
      </c>
      <c r="W35" s="261">
        <v>99.543943622937292</v>
      </c>
      <c r="X35" s="261">
        <v>91.434859469898299</v>
      </c>
      <c r="Y35" s="261">
        <v>91.450233138162034</v>
      </c>
      <c r="DA35" s="70" t="s">
        <v>2429</v>
      </c>
    </row>
    <row r="36" spans="1:105" ht="12" customHeight="1" x14ac:dyDescent="0.25">
      <c r="A36" s="46" t="s">
        <v>28</v>
      </c>
      <c r="B36" s="229">
        <v>25.512273356874001</v>
      </c>
      <c r="C36" s="229">
        <v>23.334732567034202</v>
      </c>
      <c r="D36" s="229">
        <v>23.16098623078344</v>
      </c>
      <c r="E36" s="229">
        <v>15.05239128818244</v>
      </c>
      <c r="F36" s="229">
        <v>2.0378705628992999</v>
      </c>
      <c r="G36" s="229">
        <v>1.9570771665296169</v>
      </c>
      <c r="H36" s="229">
        <v>2.1614148537350322</v>
      </c>
      <c r="I36" s="229">
        <v>1.679601227482092</v>
      </c>
      <c r="J36" s="229">
        <v>2.0149919165358661</v>
      </c>
      <c r="K36" s="229">
        <v>2.131200526645503</v>
      </c>
      <c r="L36" s="229">
        <v>2.888986315990389</v>
      </c>
      <c r="M36" s="229">
        <v>2.720995303348491</v>
      </c>
      <c r="N36" s="229">
        <v>2.862690275611679</v>
      </c>
      <c r="O36" s="229">
        <v>2.7424737498833931</v>
      </c>
      <c r="P36" s="229">
        <v>2.1883714248161592</v>
      </c>
      <c r="Q36" s="229">
        <v>1.981299536182852</v>
      </c>
      <c r="R36" s="229">
        <v>1.8767001323413219</v>
      </c>
      <c r="S36" s="229">
        <v>1.9871703776348411</v>
      </c>
      <c r="T36" s="229">
        <v>1.9490811911454791</v>
      </c>
      <c r="U36" s="229">
        <v>0.72014172789876807</v>
      </c>
      <c r="V36" s="229">
        <v>1.00157741087855</v>
      </c>
      <c r="W36" s="229">
        <v>0.91766230189582731</v>
      </c>
      <c r="X36" s="229">
        <v>0.59072643546769821</v>
      </c>
      <c r="Y36" s="229">
        <v>0.91866137718211094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0.2293261446082594</v>
      </c>
      <c r="C38" s="229">
        <v>0.2216554550350823</v>
      </c>
      <c r="D38" s="229">
        <v>0</v>
      </c>
      <c r="E38" s="229">
        <v>0.18383151661375879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0.26141106388575791</v>
      </c>
      <c r="M38" s="229">
        <v>0.28740862677197621</v>
      </c>
      <c r="N38" s="229">
        <v>0.29325143410848642</v>
      </c>
      <c r="O38" s="229">
        <v>0.29611463916964298</v>
      </c>
      <c r="P38" s="229">
        <v>0.31346733136023308</v>
      </c>
      <c r="Q38" s="229">
        <v>0.33888817522895881</v>
      </c>
      <c r="R38" s="229">
        <v>0.32589467651747439</v>
      </c>
      <c r="S38" s="229">
        <v>0.32936779850263742</v>
      </c>
      <c r="T38" s="229">
        <v>0.34966780968249822</v>
      </c>
      <c r="U38" s="229">
        <v>0.3184894915976994</v>
      </c>
      <c r="V38" s="229">
        <v>0.63063145316223579</v>
      </c>
      <c r="W38" s="229">
        <v>0.60621916685755473</v>
      </c>
      <c r="X38" s="229">
        <v>0.63865225726376251</v>
      </c>
      <c r="Y38" s="229">
        <v>1.01131440062574</v>
      </c>
      <c r="DA38" s="73" t="s">
        <v>2432</v>
      </c>
    </row>
    <row r="39" spans="1:105" ht="12" customHeight="1" x14ac:dyDescent="0.25">
      <c r="A39" s="46" t="s">
        <v>159</v>
      </c>
      <c r="B39" s="229">
        <v>0.94783739809766443</v>
      </c>
      <c r="C39" s="229">
        <v>1.140944120370176</v>
      </c>
      <c r="D39" s="229">
        <v>0.80639629128098322</v>
      </c>
      <c r="E39" s="229">
        <v>0.1597841944680691</v>
      </c>
      <c r="F39" s="229">
        <v>0.15160622265861959</v>
      </c>
      <c r="G39" s="229">
        <v>0.17534083632814759</v>
      </c>
      <c r="H39" s="229">
        <v>0.19413720438550169</v>
      </c>
      <c r="I39" s="229">
        <v>0.1871623180155324</v>
      </c>
      <c r="J39" s="229">
        <v>0.2386391713923442</v>
      </c>
      <c r="K39" s="229">
        <v>0.27852716450893972</v>
      </c>
      <c r="L39" s="229">
        <v>0.24465023433361741</v>
      </c>
      <c r="M39" s="229">
        <v>0.26925039381997479</v>
      </c>
      <c r="N39" s="229">
        <v>0.27478025660166938</v>
      </c>
      <c r="O39" s="229">
        <v>0.2775901429526399</v>
      </c>
      <c r="P39" s="229">
        <v>0</v>
      </c>
      <c r="Q39" s="229">
        <v>0.31863466044485472</v>
      </c>
      <c r="R39" s="229">
        <v>0.3063940913036029</v>
      </c>
      <c r="S39" s="229">
        <v>0.30967743598131481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0.39522044460036498</v>
      </c>
      <c r="D40" s="229">
        <v>0.20848724726658319</v>
      </c>
      <c r="E40" s="229">
        <v>0.16649848981197479</v>
      </c>
      <c r="F40" s="229">
        <v>0.1531197253796503</v>
      </c>
      <c r="G40" s="229">
        <v>0.17547778903303399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0.28438412590100742</v>
      </c>
      <c r="W40" s="229">
        <v>0.54670091634908058</v>
      </c>
      <c r="X40" s="229">
        <v>0.86395086312215008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6.372047075662004</v>
      </c>
      <c r="C42" s="229">
        <v>9.631414414441716</v>
      </c>
      <c r="D42" s="229">
        <v>11.429884640323831</v>
      </c>
      <c r="E42" s="229">
        <v>12.34388704135973</v>
      </c>
      <c r="F42" s="229">
        <v>14.17610553700778</v>
      </c>
      <c r="G42" s="229">
        <v>16.828025198362049</v>
      </c>
      <c r="H42" s="229">
        <v>22.35193990073228</v>
      </c>
      <c r="I42" s="229">
        <v>20.25601743858666</v>
      </c>
      <c r="J42" s="229">
        <v>27.55868250683211</v>
      </c>
      <c r="K42" s="229">
        <v>31.40525849684558</v>
      </c>
      <c r="L42" s="229">
        <v>33.233720259854849</v>
      </c>
      <c r="M42" s="229">
        <v>35.573341710907563</v>
      </c>
      <c r="N42" s="229">
        <v>37.836809628674978</v>
      </c>
      <c r="O42" s="229">
        <v>33.761324031853647</v>
      </c>
      <c r="P42" s="229">
        <v>32.75662537883948</v>
      </c>
      <c r="Q42" s="229">
        <v>33.47155799491955</v>
      </c>
      <c r="R42" s="229">
        <v>37.98293330113961</v>
      </c>
      <c r="S42" s="229">
        <v>39.832604919548253</v>
      </c>
      <c r="T42" s="229">
        <v>40.48809954274553</v>
      </c>
      <c r="U42" s="229">
        <v>45.528262723931391</v>
      </c>
      <c r="V42" s="229">
        <v>42.572003217693258</v>
      </c>
      <c r="W42" s="229">
        <v>43.140343181560851</v>
      </c>
      <c r="X42" s="229">
        <v>43.706448228955111</v>
      </c>
      <c r="Y42" s="229">
        <v>47.352243603201799</v>
      </c>
      <c r="DA42" s="73" t="s">
        <v>2436</v>
      </c>
    </row>
    <row r="43" spans="1:105" ht="12" customHeight="1" x14ac:dyDescent="0.25">
      <c r="A43" s="46" t="s">
        <v>36</v>
      </c>
      <c r="B43" s="229">
        <v>0.2149613069640435</v>
      </c>
      <c r="C43" s="229">
        <v>0.2579535683560138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2.3903697334337809E-2</v>
      </c>
      <c r="F44" s="229">
        <v>4.7807394668514788E-2</v>
      </c>
      <c r="G44" s="229">
        <v>7.1625107480134079E-2</v>
      </c>
      <c r="H44" s="229">
        <v>9.5528804814419929E-2</v>
      </c>
      <c r="I44" s="229">
        <v>0.11943250214878</v>
      </c>
      <c r="J44" s="229">
        <v>0</v>
      </c>
      <c r="K44" s="229">
        <v>0</v>
      </c>
      <c r="L44" s="229">
        <v>0</v>
      </c>
      <c r="M44" s="229">
        <v>0.26276870163272048</v>
      </c>
      <c r="N44" s="229">
        <v>0.40601891659243727</v>
      </c>
      <c r="O44" s="229">
        <v>0.28658641444299371</v>
      </c>
      <c r="P44" s="229">
        <v>0.28658641444337712</v>
      </c>
      <c r="Q44" s="229">
        <v>0.31049011177765418</v>
      </c>
      <c r="R44" s="229">
        <v>0.23886500429783891</v>
      </c>
      <c r="S44" s="229">
        <v>0.21418744625853459</v>
      </c>
      <c r="T44" s="229">
        <v>0.26079105760830429</v>
      </c>
      <c r="U44" s="229">
        <v>0.28022355975783331</v>
      </c>
      <c r="V44" s="229">
        <v>0.25038693035123549</v>
      </c>
      <c r="W44" s="229">
        <v>0.1550300945816174</v>
      </c>
      <c r="X44" s="229">
        <v>0.36423043851941339</v>
      </c>
      <c r="Y44" s="229">
        <v>0.38245915734830938</v>
      </c>
      <c r="DA44" s="73" t="s">
        <v>2438</v>
      </c>
    </row>
    <row r="45" spans="1:105" ht="12" customHeight="1" x14ac:dyDescent="0.25">
      <c r="A45" s="46" t="s">
        <v>39</v>
      </c>
      <c r="B45" s="229">
        <v>34.01169389498768</v>
      </c>
      <c r="C45" s="229">
        <v>36.830008598212139</v>
      </c>
      <c r="D45" s="229">
        <v>33.916079105654212</v>
      </c>
      <c r="E45" s="229">
        <v>57.705159071024383</v>
      </c>
      <c r="F45" s="229">
        <v>69.671367153264086</v>
      </c>
      <c r="G45" s="229">
        <v>60.475752364135829</v>
      </c>
      <c r="H45" s="229">
        <v>62.243250214496499</v>
      </c>
      <c r="I45" s="229">
        <v>69.217540842165505</v>
      </c>
      <c r="J45" s="229">
        <v>56.439294926573417</v>
      </c>
      <c r="K45" s="229">
        <v>38.52588134108521</v>
      </c>
      <c r="L45" s="229">
        <v>55.531642303990161</v>
      </c>
      <c r="M45" s="229">
        <v>50.038177127929259</v>
      </c>
      <c r="N45" s="229">
        <v>44.855288047866793</v>
      </c>
      <c r="O45" s="229">
        <v>43.947635425254397</v>
      </c>
      <c r="P45" s="229">
        <v>39.648409286048633</v>
      </c>
      <c r="Q45" s="229">
        <v>39.624505588709972</v>
      </c>
      <c r="R45" s="229">
        <v>42.920636285219352</v>
      </c>
      <c r="S45" s="229">
        <v>43.867239896585353</v>
      </c>
      <c r="T45" s="229">
        <v>42.534221839852549</v>
      </c>
      <c r="U45" s="229">
        <v>47.697678417644767</v>
      </c>
      <c r="V45" s="229">
        <v>46.004729148514173</v>
      </c>
      <c r="W45" s="229">
        <v>54.177987961692359</v>
      </c>
      <c r="X45" s="229">
        <v>45.270851246570167</v>
      </c>
      <c r="Y45" s="229">
        <v>41.785554599804072</v>
      </c>
      <c r="DA45" s="73" t="s">
        <v>2439</v>
      </c>
    </row>
    <row r="46" spans="1:105" ht="12" customHeight="1" x14ac:dyDescent="0.25">
      <c r="A46" s="57" t="s">
        <v>2440</v>
      </c>
      <c r="B46" s="261">
        <v>23.525161601811739</v>
      </c>
      <c r="C46" s="261">
        <v>25.804354455990961</v>
      </c>
      <c r="D46" s="261">
        <v>26.995799342270121</v>
      </c>
      <c r="E46" s="261">
        <v>26.457522300462919</v>
      </c>
      <c r="F46" s="261">
        <v>28.617414499145529</v>
      </c>
      <c r="G46" s="261">
        <v>29.914532424797159</v>
      </c>
      <c r="H46" s="261">
        <v>34.877744117448252</v>
      </c>
      <c r="I46" s="261">
        <v>35.713319251742497</v>
      </c>
      <c r="J46" s="261">
        <v>41.273091667356361</v>
      </c>
      <c r="K46" s="261">
        <v>39.663130429160972</v>
      </c>
      <c r="L46" s="261">
        <v>45.021850887820882</v>
      </c>
      <c r="M46" s="261">
        <v>47.363877374434637</v>
      </c>
      <c r="N46" s="261">
        <v>46.961000412910543</v>
      </c>
      <c r="O46" s="261">
        <v>44.380638829815027</v>
      </c>
      <c r="P46" s="261">
        <v>43.030079936864041</v>
      </c>
      <c r="Q46" s="261">
        <v>46.201164046681257</v>
      </c>
      <c r="R46" s="261">
        <v>49.467204629142792</v>
      </c>
      <c r="S46" s="261">
        <v>51.65255261383551</v>
      </c>
      <c r="T46" s="261">
        <v>53.512361885194942</v>
      </c>
      <c r="U46" s="261">
        <v>55.047686057602</v>
      </c>
      <c r="V46" s="261">
        <v>52.381694476918128</v>
      </c>
      <c r="W46" s="261">
        <v>55.386118303739863</v>
      </c>
      <c r="X46" s="261">
        <v>53.394062740355857</v>
      </c>
      <c r="Y46" s="261">
        <v>56.066070805821411</v>
      </c>
      <c r="DA46" s="70" t="s">
        <v>2441</v>
      </c>
    </row>
    <row r="47" spans="1:105" ht="12" customHeight="1" x14ac:dyDescent="0.25">
      <c r="A47" s="41" t="s">
        <v>2442</v>
      </c>
      <c r="B47" s="350">
        <v>15.93019681066467</v>
      </c>
      <c r="C47" s="350">
        <v>17.473565198567229</v>
      </c>
      <c r="D47" s="350">
        <v>18.28035887117797</v>
      </c>
      <c r="E47" s="350">
        <v>17.915861514696878</v>
      </c>
      <c r="F47" s="350">
        <v>19.37844478605615</v>
      </c>
      <c r="G47" s="350">
        <v>20.256795557541601</v>
      </c>
      <c r="H47" s="350">
        <v>23.617662548178341</v>
      </c>
      <c r="I47" s="350">
        <v>24.18347699675498</v>
      </c>
      <c r="J47" s="350">
        <v>27.948308469641098</v>
      </c>
      <c r="K47" s="350">
        <v>26.85811407199586</v>
      </c>
      <c r="L47" s="350">
        <v>30.48680207017793</v>
      </c>
      <c r="M47" s="350">
        <v>32.072718609202823</v>
      </c>
      <c r="N47" s="350">
        <v>31.79990818621015</v>
      </c>
      <c r="O47" s="350">
        <v>30.0526016827673</v>
      </c>
      <c r="P47" s="350">
        <v>29.13806305670975</v>
      </c>
      <c r="Q47" s="350">
        <v>31.28538067465416</v>
      </c>
      <c r="R47" s="350">
        <v>33.49699860743906</v>
      </c>
      <c r="S47" s="350">
        <v>34.976819408893768</v>
      </c>
      <c r="T47" s="350">
        <v>36.236199821429317</v>
      </c>
      <c r="U47" s="350">
        <v>37.275853306008628</v>
      </c>
      <c r="V47" s="350">
        <v>35.470561963287373</v>
      </c>
      <c r="W47" s="350">
        <v>37.505024623906657</v>
      </c>
      <c r="X47" s="350">
        <v>36.156092883516713</v>
      </c>
      <c r="Y47" s="350">
        <v>37.96545832308383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0.99999999999999989</v>
      </c>
      <c r="D51" s="232">
        <f t="shared" si="3"/>
        <v>1.0000000000000002</v>
      </c>
      <c r="E51" s="232">
        <f t="shared" si="3"/>
        <v>1</v>
      </c>
      <c r="F51" s="232">
        <f t="shared" si="3"/>
        <v>1.0000000000000002</v>
      </c>
      <c r="G51" s="232">
        <f t="shared" si="3"/>
        <v>1</v>
      </c>
      <c r="H51" s="232">
        <f t="shared" si="3"/>
        <v>1.0000000000000002</v>
      </c>
      <c r="I51" s="232">
        <f t="shared" si="3"/>
        <v>0.99999999999999989</v>
      </c>
      <c r="J51" s="232">
        <f t="shared" si="3"/>
        <v>1</v>
      </c>
      <c r="K51" s="232">
        <f t="shared" si="3"/>
        <v>1.0000000000000002</v>
      </c>
      <c r="L51" s="232">
        <f t="shared" si="3"/>
        <v>1</v>
      </c>
      <c r="M51" s="232">
        <f t="shared" si="3"/>
        <v>0.99999999999999967</v>
      </c>
      <c r="N51" s="232">
        <f t="shared" si="3"/>
        <v>1</v>
      </c>
      <c r="O51" s="232">
        <f t="shared" si="3"/>
        <v>0.99999999999999989</v>
      </c>
      <c r="P51" s="232">
        <f t="shared" si="3"/>
        <v>0.99999999999999989</v>
      </c>
      <c r="Q51" s="232">
        <f t="shared" si="3"/>
        <v>0.99999999999999989</v>
      </c>
      <c r="R51" s="232">
        <f t="shared" si="3"/>
        <v>0.99999999999999967</v>
      </c>
      <c r="S51" s="232">
        <f t="shared" si="3"/>
        <v>0.99999999999999989</v>
      </c>
      <c r="T51" s="232">
        <f t="shared" si="3"/>
        <v>1</v>
      </c>
      <c r="U51" s="232">
        <f t="shared" si="3"/>
        <v>1</v>
      </c>
      <c r="V51" s="232">
        <f t="shared" si="3"/>
        <v>0.99999999999999978</v>
      </c>
      <c r="W51" s="232">
        <f t="shared" si="3"/>
        <v>0.99999999999999989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1.6159903162672979E-2</v>
      </c>
      <c r="C52" s="299">
        <f t="shared" si="4"/>
        <v>1.6478664970625112E-2</v>
      </c>
      <c r="D52" s="299">
        <f t="shared" si="4"/>
        <v>1.7242745733670562E-2</v>
      </c>
      <c r="E52" s="299">
        <f t="shared" si="4"/>
        <v>1.5865482257082862E-2</v>
      </c>
      <c r="F52" s="299">
        <f t="shared" si="4"/>
        <v>1.8302636133678201E-2</v>
      </c>
      <c r="G52" s="299">
        <f t="shared" si="4"/>
        <v>1.9147667969085683E-2</v>
      </c>
      <c r="H52" s="299">
        <f t="shared" si="4"/>
        <v>1.9448144952538635E-2</v>
      </c>
      <c r="I52" s="299">
        <f t="shared" si="4"/>
        <v>1.9588459223919958E-2</v>
      </c>
      <c r="J52" s="299">
        <f t="shared" si="4"/>
        <v>2.0996119604213211E-2</v>
      </c>
      <c r="K52" s="299">
        <f t="shared" si="4"/>
        <v>2.174598268794474E-2</v>
      </c>
      <c r="L52" s="299">
        <f t="shared" si="4"/>
        <v>2.0853739804836381E-2</v>
      </c>
      <c r="M52" s="299">
        <f t="shared" si="4"/>
        <v>2.1573330633241378E-2</v>
      </c>
      <c r="N52" s="299">
        <f t="shared" si="4"/>
        <v>2.1569096324284703E-2</v>
      </c>
      <c r="O52" s="299">
        <f t="shared" si="4"/>
        <v>2.1756146353103814E-2</v>
      </c>
      <c r="P52" s="299">
        <f t="shared" si="4"/>
        <v>2.2205353400574231E-2</v>
      </c>
      <c r="Q52" s="299">
        <f t="shared" si="4"/>
        <v>2.2799297900450259E-2</v>
      </c>
      <c r="R52" s="299">
        <f t="shared" si="4"/>
        <v>2.247272767536956E-2</v>
      </c>
      <c r="S52" s="299">
        <f t="shared" si="4"/>
        <v>2.2537873314342569E-2</v>
      </c>
      <c r="T52" s="299">
        <f t="shared" si="4"/>
        <v>2.2966672498987047E-2</v>
      </c>
      <c r="U52" s="299">
        <f t="shared" si="4"/>
        <v>2.2245621831249961E-2</v>
      </c>
      <c r="V52" s="299">
        <f t="shared" si="4"/>
        <v>2.2161002906355129E-2</v>
      </c>
      <c r="W52" s="299">
        <f t="shared" si="4"/>
        <v>2.1945460510182462E-2</v>
      </c>
      <c r="X52" s="299">
        <f t="shared" si="4"/>
        <v>2.2206386078395684E-2</v>
      </c>
      <c r="Y52" s="299">
        <f t="shared" si="4"/>
        <v>2.2528986270732191E-2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2.1977468301235245E-2</v>
      </c>
      <c r="C53" s="233">
        <f t="shared" si="5"/>
        <v>2.2410984360050151E-2</v>
      </c>
      <c r="D53" s="233">
        <f t="shared" si="5"/>
        <v>2.3450134197791961E-2</v>
      </c>
      <c r="E53" s="233">
        <f t="shared" si="5"/>
        <v>2.1577055869632693E-2</v>
      </c>
      <c r="F53" s="233">
        <f t="shared" si="5"/>
        <v>2.4891585141802362E-2</v>
      </c>
      <c r="G53" s="233">
        <f t="shared" si="5"/>
        <v>2.604082843795651E-2</v>
      </c>
      <c r="H53" s="233">
        <f t="shared" si="5"/>
        <v>2.6449477135452551E-2</v>
      </c>
      <c r="I53" s="233">
        <f t="shared" si="5"/>
        <v>2.6640304544531139E-2</v>
      </c>
      <c r="J53" s="233">
        <f t="shared" si="5"/>
        <v>2.8554722661729964E-2</v>
      </c>
      <c r="K53" s="233">
        <f t="shared" si="5"/>
        <v>2.9574536455604844E-2</v>
      </c>
      <c r="L53" s="233">
        <f t="shared" si="5"/>
        <v>2.8361086134577475E-2</v>
      </c>
      <c r="M53" s="233">
        <f t="shared" si="5"/>
        <v>2.9339729661208278E-2</v>
      </c>
      <c r="N53" s="233">
        <f t="shared" si="5"/>
        <v>2.9333971001027196E-2</v>
      </c>
      <c r="O53" s="233">
        <f t="shared" si="5"/>
        <v>2.9588359040221179E-2</v>
      </c>
      <c r="P53" s="233">
        <f t="shared" si="5"/>
        <v>3.0199280624780962E-2</v>
      </c>
      <c r="Q53" s="233">
        <f t="shared" si="5"/>
        <v>3.1007045144612364E-2</v>
      </c>
      <c r="R53" s="233">
        <f t="shared" si="5"/>
        <v>3.0562909638502611E-2</v>
      </c>
      <c r="S53" s="233">
        <f t="shared" si="5"/>
        <v>3.0651507707505909E-2</v>
      </c>
      <c r="T53" s="233">
        <f t="shared" si="5"/>
        <v>3.1234674598622381E-2</v>
      </c>
      <c r="U53" s="233">
        <f t="shared" si="5"/>
        <v>3.0254045690499935E-2</v>
      </c>
      <c r="V53" s="233">
        <f t="shared" si="5"/>
        <v>3.013896395264298E-2</v>
      </c>
      <c r="W53" s="233">
        <f t="shared" si="5"/>
        <v>2.984582629384815E-2</v>
      </c>
      <c r="X53" s="233">
        <f t="shared" si="5"/>
        <v>3.020068506661815E-2</v>
      </c>
      <c r="Y53" s="233">
        <f t="shared" si="5"/>
        <v>3.063942132819579E-2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2.7148637313290609E-2</v>
      </c>
      <c r="C54" s="233">
        <f t="shared" si="6"/>
        <v>2.7684157150650195E-2</v>
      </c>
      <c r="D54" s="233">
        <f t="shared" si="6"/>
        <v>2.8967812832566539E-2</v>
      </c>
      <c r="E54" s="233">
        <f t="shared" si="6"/>
        <v>2.6654010191899214E-2</v>
      </c>
      <c r="F54" s="233">
        <f t="shared" si="6"/>
        <v>3.0748428704579393E-2</v>
      </c>
      <c r="G54" s="233">
        <f t="shared" si="6"/>
        <v>3.2168082188063919E-2</v>
      </c>
      <c r="H54" s="233">
        <f t="shared" si="6"/>
        <v>3.2672883520264907E-2</v>
      </c>
      <c r="I54" s="233">
        <f t="shared" si="6"/>
        <v>3.2908611496185534E-2</v>
      </c>
      <c r="J54" s="233">
        <f t="shared" si="6"/>
        <v>3.5273480935078184E-2</v>
      </c>
      <c r="K54" s="233">
        <f t="shared" si="6"/>
        <v>3.6533250915747134E-2</v>
      </c>
      <c r="L54" s="233">
        <f t="shared" si="6"/>
        <v>3.5034282872125129E-2</v>
      </c>
      <c r="M54" s="233">
        <f t="shared" si="6"/>
        <v>3.6243195463845523E-2</v>
      </c>
      <c r="N54" s="233">
        <f t="shared" si="6"/>
        <v>3.6236081824798295E-2</v>
      </c>
      <c r="O54" s="233">
        <f t="shared" si="6"/>
        <v>3.6550325873214412E-2</v>
      </c>
      <c r="P54" s="233">
        <f t="shared" si="6"/>
        <v>3.7304993712964724E-2</v>
      </c>
      <c r="Q54" s="233">
        <f t="shared" si="6"/>
        <v>3.830282047275646E-2</v>
      </c>
      <c r="R54" s="233">
        <f t="shared" si="6"/>
        <v>3.7754182494620869E-2</v>
      </c>
      <c r="S54" s="233">
        <f t="shared" si="6"/>
        <v>3.7863627168095527E-2</v>
      </c>
      <c r="T54" s="233">
        <f t="shared" si="6"/>
        <v>3.8584009798298236E-2</v>
      </c>
      <c r="U54" s="233">
        <f t="shared" si="6"/>
        <v>3.7372644676499929E-2</v>
      </c>
      <c r="V54" s="233">
        <f t="shared" si="6"/>
        <v>3.7230484882676607E-2</v>
      </c>
      <c r="W54" s="233">
        <f t="shared" si="6"/>
        <v>3.6868373657106539E-2</v>
      </c>
      <c r="X54" s="233">
        <f t="shared" si="6"/>
        <v>3.7306728611704768E-2</v>
      </c>
      <c r="Y54" s="233">
        <f t="shared" si="6"/>
        <v>3.7848696934830076E-2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1.6806299289179896E-2</v>
      </c>
      <c r="C55" s="233">
        <f t="shared" si="7"/>
        <v>1.7137811569450118E-2</v>
      </c>
      <c r="D55" s="233">
        <f t="shared" si="7"/>
        <v>1.7932455563017383E-2</v>
      </c>
      <c r="E55" s="233">
        <f t="shared" si="7"/>
        <v>1.650010154736618E-2</v>
      </c>
      <c r="F55" s="233">
        <f t="shared" si="7"/>
        <v>1.9034741579025329E-2</v>
      </c>
      <c r="G55" s="233">
        <f t="shared" si="7"/>
        <v>1.99135746878491E-2</v>
      </c>
      <c r="H55" s="233">
        <f t="shared" si="7"/>
        <v>2.0226070750640177E-2</v>
      </c>
      <c r="I55" s="233">
        <f t="shared" si="7"/>
        <v>2.0371997592876754E-2</v>
      </c>
      <c r="J55" s="233">
        <f t="shared" si="7"/>
        <v>2.1835964388381739E-2</v>
      </c>
      <c r="K55" s="233">
        <f t="shared" si="7"/>
        <v>2.2615821995462519E-2</v>
      </c>
      <c r="L55" s="233">
        <f t="shared" si="7"/>
        <v>2.1687889397029838E-2</v>
      </c>
      <c r="M55" s="233">
        <f t="shared" si="7"/>
        <v>2.2436263858571018E-2</v>
      </c>
      <c r="N55" s="233">
        <f t="shared" si="7"/>
        <v>2.24318601772561E-2</v>
      </c>
      <c r="O55" s="233">
        <f t="shared" si="7"/>
        <v>2.2626392207227959E-2</v>
      </c>
      <c r="P55" s="233">
        <f t="shared" si="7"/>
        <v>2.30935675365972E-2</v>
      </c>
      <c r="Q55" s="233">
        <f t="shared" si="7"/>
        <v>2.3711269816468268E-2</v>
      </c>
      <c r="R55" s="233">
        <f t="shared" si="7"/>
        <v>2.3371636782384353E-2</v>
      </c>
      <c r="S55" s="233">
        <f t="shared" si="7"/>
        <v>2.3439388246916274E-2</v>
      </c>
      <c r="T55" s="233">
        <f t="shared" si="7"/>
        <v>2.3885339398946524E-2</v>
      </c>
      <c r="U55" s="233">
        <f t="shared" si="7"/>
        <v>2.3135446704499948E-2</v>
      </c>
      <c r="V55" s="233">
        <f t="shared" si="7"/>
        <v>2.3047443022609325E-2</v>
      </c>
      <c r="W55" s="233">
        <f t="shared" si="7"/>
        <v>2.2823278930589764E-2</v>
      </c>
      <c r="X55" s="233">
        <f t="shared" si="7"/>
        <v>2.3094641521531512E-2</v>
      </c>
      <c r="Y55" s="233">
        <f t="shared" si="7"/>
        <v>2.3430145721561484E-2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2.2401406275393516E-2</v>
      </c>
      <c r="C56" s="300">
        <f t="shared" si="8"/>
        <v>2.3649788448057006E-2</v>
      </c>
      <c r="D56" s="300">
        <f t="shared" si="8"/>
        <v>2.4055499910023224E-2</v>
      </c>
      <c r="E56" s="300">
        <f t="shared" si="8"/>
        <v>2.4227669327782492E-2</v>
      </c>
      <c r="F56" s="300">
        <f t="shared" si="8"/>
        <v>2.4308519463531405E-2</v>
      </c>
      <c r="G56" s="300">
        <f t="shared" si="8"/>
        <v>2.4844501964018353E-2</v>
      </c>
      <c r="H56" s="300">
        <f t="shared" si="8"/>
        <v>2.5346312253765785E-2</v>
      </c>
      <c r="I56" s="300">
        <f t="shared" si="8"/>
        <v>2.4819791408943373E-2</v>
      </c>
      <c r="J56" s="300">
        <f t="shared" si="8"/>
        <v>2.5486709088331793E-2</v>
      </c>
      <c r="K56" s="300">
        <f t="shared" si="8"/>
        <v>2.6099899175112448E-2</v>
      </c>
      <c r="L56" s="300">
        <f t="shared" si="8"/>
        <v>2.5936199072977759E-2</v>
      </c>
      <c r="M56" s="300">
        <f t="shared" si="8"/>
        <v>2.6119093663379722E-2</v>
      </c>
      <c r="N56" s="300">
        <f t="shared" si="8"/>
        <v>2.6408522773643407E-2</v>
      </c>
      <c r="O56" s="300">
        <f t="shared" si="8"/>
        <v>2.6381691249133466E-2</v>
      </c>
      <c r="P56" s="300">
        <f t="shared" si="8"/>
        <v>2.6476657870187621E-2</v>
      </c>
      <c r="Q56" s="300">
        <f t="shared" si="8"/>
        <v>2.6566282033764158E-2</v>
      </c>
      <c r="R56" s="300">
        <f t="shared" si="8"/>
        <v>2.6798994073910842E-2</v>
      </c>
      <c r="S56" s="300">
        <f t="shared" si="8"/>
        <v>2.6881318137016243E-2</v>
      </c>
      <c r="T56" s="300">
        <f t="shared" si="8"/>
        <v>2.7067901543548174E-2</v>
      </c>
      <c r="U56" s="300">
        <f t="shared" si="8"/>
        <v>2.73884910267552E-2</v>
      </c>
      <c r="V56" s="300">
        <f t="shared" si="8"/>
        <v>2.7602884431203054E-2</v>
      </c>
      <c r="W56" s="300">
        <f t="shared" si="8"/>
        <v>2.7606735060270039E-2</v>
      </c>
      <c r="X56" s="300">
        <f t="shared" si="8"/>
        <v>2.883058718233809E-2</v>
      </c>
      <c r="Y56" s="300">
        <f t="shared" si="8"/>
        <v>2.9941152860512778E-2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0.19194146926418132</v>
      </c>
      <c r="C57" s="301">
        <f t="shared" si="9"/>
        <v>0.18914044594225504</v>
      </c>
      <c r="D57" s="301">
        <f t="shared" si="9"/>
        <v>0.18708872495957068</v>
      </c>
      <c r="E57" s="301">
        <f t="shared" si="9"/>
        <v>0.18107622922991462</v>
      </c>
      <c r="F57" s="301">
        <f t="shared" si="9"/>
        <v>0.16034934542008394</v>
      </c>
      <c r="G57" s="301">
        <f t="shared" si="9"/>
        <v>0.1630667706054465</v>
      </c>
      <c r="H57" s="301">
        <f t="shared" si="9"/>
        <v>0.1655814729780499</v>
      </c>
      <c r="I57" s="301">
        <f t="shared" si="9"/>
        <v>0.16229579410264219</v>
      </c>
      <c r="J57" s="301">
        <f t="shared" si="9"/>
        <v>0.16609573082329404</v>
      </c>
      <c r="K57" s="301">
        <f t="shared" si="9"/>
        <v>0.16955870087323363</v>
      </c>
      <c r="L57" s="301">
        <f t="shared" si="9"/>
        <v>0.16863891863998401</v>
      </c>
      <c r="M57" s="301">
        <f t="shared" si="9"/>
        <v>0.16877303265998361</v>
      </c>
      <c r="N57" s="301">
        <f t="shared" si="9"/>
        <v>0.17013903161432517</v>
      </c>
      <c r="O57" s="301">
        <f t="shared" si="9"/>
        <v>0.16912782502955498</v>
      </c>
      <c r="P57" s="301">
        <f t="shared" si="9"/>
        <v>0.16885650521706483</v>
      </c>
      <c r="Q57" s="301">
        <f t="shared" si="9"/>
        <v>0.16847293793107834</v>
      </c>
      <c r="R57" s="301">
        <f t="shared" si="9"/>
        <v>0.16891565743345696</v>
      </c>
      <c r="S57" s="301">
        <f t="shared" si="9"/>
        <v>0.16901310064963199</v>
      </c>
      <c r="T57" s="301">
        <f t="shared" si="9"/>
        <v>0.16888615605669829</v>
      </c>
      <c r="U57" s="301">
        <f t="shared" si="9"/>
        <v>0.169251461860814</v>
      </c>
      <c r="V57" s="301">
        <f t="shared" si="9"/>
        <v>0.16928211316196859</v>
      </c>
      <c r="W57" s="301">
        <f t="shared" si="9"/>
        <v>0.16847820129559174</v>
      </c>
      <c r="X57" s="301">
        <f t="shared" si="9"/>
        <v>0.16927733092542221</v>
      </c>
      <c r="Y57" s="301">
        <f t="shared" si="9"/>
        <v>0.16963107644060965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0.17016763177807334</v>
      </c>
      <c r="C58" s="302">
        <f t="shared" si="10"/>
        <v>0.16547937145756231</v>
      </c>
      <c r="D58" s="302">
        <f t="shared" si="10"/>
        <v>0.15932052992225906</v>
      </c>
      <c r="E58" s="302">
        <f t="shared" si="10"/>
        <v>0.15758099234169207</v>
      </c>
      <c r="F58" s="302">
        <f t="shared" si="10"/>
        <v>0.10939157971991663</v>
      </c>
      <c r="G58" s="302">
        <f t="shared" si="10"/>
        <v>0.10656197748320935</v>
      </c>
      <c r="H58" s="302">
        <f t="shared" si="10"/>
        <v>0.10886366835779977</v>
      </c>
      <c r="I58" s="302">
        <f t="shared" si="10"/>
        <v>0.10024584318090865</v>
      </c>
      <c r="J58" s="302">
        <f t="shared" si="10"/>
        <v>9.2580920120977739E-2</v>
      </c>
      <c r="K58" s="302">
        <f t="shared" si="10"/>
        <v>9.2387448451569015E-2</v>
      </c>
      <c r="L58" s="302">
        <f t="shared" si="10"/>
        <v>0.10073329302628527</v>
      </c>
      <c r="M58" s="302">
        <f t="shared" si="10"/>
        <v>9.2377627822060104E-2</v>
      </c>
      <c r="N58" s="302">
        <f t="shared" si="10"/>
        <v>9.6184135891767192E-2</v>
      </c>
      <c r="O58" s="302">
        <f t="shared" si="10"/>
        <v>9.0996529430130174E-2</v>
      </c>
      <c r="P58" s="302">
        <f t="shared" si="10"/>
        <v>8.4057594221815968E-2</v>
      </c>
      <c r="Q58" s="302">
        <f t="shared" si="10"/>
        <v>7.3507105558779637E-2</v>
      </c>
      <c r="R58" s="302">
        <f t="shared" si="10"/>
        <v>8.0356435448007385E-2</v>
      </c>
      <c r="S58" s="302">
        <f t="shared" si="10"/>
        <v>7.9689271156094033E-2</v>
      </c>
      <c r="T58" s="302">
        <f t="shared" si="10"/>
        <v>7.2295913021764427E-2</v>
      </c>
      <c r="U58" s="302">
        <f t="shared" si="10"/>
        <v>8.498082542938476E-2</v>
      </c>
      <c r="V58" s="302">
        <f t="shared" si="10"/>
        <v>8.6220538025602617E-2</v>
      </c>
      <c r="W58" s="302">
        <f t="shared" si="10"/>
        <v>8.6791862971985517E-2</v>
      </c>
      <c r="X58" s="302">
        <f t="shared" si="10"/>
        <v>8.5688361370133359E-2</v>
      </c>
      <c r="Y58" s="302">
        <f t="shared" si="10"/>
        <v>8.2324306616394824E-2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2.1773837486107964E-2</v>
      </c>
      <c r="C59" s="302">
        <f t="shared" si="11"/>
        <v>2.3661074484692731E-2</v>
      </c>
      <c r="D59" s="302">
        <f t="shared" si="11"/>
        <v>2.7768195037311615E-2</v>
      </c>
      <c r="E59" s="302">
        <f t="shared" si="11"/>
        <v>2.3495236888222547E-2</v>
      </c>
      <c r="F59" s="302">
        <f t="shared" si="11"/>
        <v>5.0957765700167315E-2</v>
      </c>
      <c r="G59" s="302">
        <f t="shared" si="11"/>
        <v>5.6504793122237149E-2</v>
      </c>
      <c r="H59" s="302">
        <f t="shared" si="11"/>
        <v>5.6717804620250133E-2</v>
      </c>
      <c r="I59" s="302">
        <f t="shared" si="11"/>
        <v>6.204995092173355E-2</v>
      </c>
      <c r="J59" s="302">
        <f t="shared" si="11"/>
        <v>7.3514810702316302E-2</v>
      </c>
      <c r="K59" s="302">
        <f t="shared" si="11"/>
        <v>7.7171252421664588E-2</v>
      </c>
      <c r="L59" s="302">
        <f t="shared" si="11"/>
        <v>6.7905625613698756E-2</v>
      </c>
      <c r="M59" s="302">
        <f t="shared" si="11"/>
        <v>7.6395404837923481E-2</v>
      </c>
      <c r="N59" s="302">
        <f t="shared" si="11"/>
        <v>7.3954895722557965E-2</v>
      </c>
      <c r="O59" s="302">
        <f t="shared" si="11"/>
        <v>7.8131295599424791E-2</v>
      </c>
      <c r="P59" s="302">
        <f t="shared" si="11"/>
        <v>8.4798910995248847E-2</v>
      </c>
      <c r="Q59" s="302">
        <f t="shared" si="11"/>
        <v>9.496583237229872E-2</v>
      </c>
      <c r="R59" s="302">
        <f t="shared" si="11"/>
        <v>8.8559221985449563E-2</v>
      </c>
      <c r="S59" s="302">
        <f t="shared" si="11"/>
        <v>8.9323829493537954E-2</v>
      </c>
      <c r="T59" s="302">
        <f t="shared" si="11"/>
        <v>9.659024303493384E-2</v>
      </c>
      <c r="U59" s="302">
        <f t="shared" si="11"/>
        <v>8.4270636431429222E-2</v>
      </c>
      <c r="V59" s="302">
        <f t="shared" si="11"/>
        <v>8.3061575136365987E-2</v>
      </c>
      <c r="W59" s="302">
        <f t="shared" si="11"/>
        <v>8.1686338323606222E-2</v>
      </c>
      <c r="X59" s="302">
        <f t="shared" si="11"/>
        <v>8.3588969555288883E-2</v>
      </c>
      <c r="Y59" s="302">
        <f t="shared" si="11"/>
        <v>8.73067698242148E-2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7.7406367696955469E-2</v>
      </c>
      <c r="C60" s="301">
        <f t="shared" si="12"/>
        <v>8.051480846233379E-2</v>
      </c>
      <c r="D60" s="301">
        <f t="shared" si="12"/>
        <v>8.2039137053456682E-2</v>
      </c>
      <c r="E60" s="301">
        <f t="shared" si="12"/>
        <v>8.1206680753378668E-2</v>
      </c>
      <c r="F60" s="301">
        <f t="shared" si="12"/>
        <v>8.1209857259750648E-2</v>
      </c>
      <c r="G60" s="301">
        <f t="shared" si="12"/>
        <v>8.2903308698583825E-2</v>
      </c>
      <c r="H60" s="301">
        <f t="shared" si="12"/>
        <v>8.4184981544541584E-2</v>
      </c>
      <c r="I60" s="301">
        <f t="shared" si="12"/>
        <v>8.3038410174935989E-2</v>
      </c>
      <c r="J60" s="301">
        <f t="shared" si="12"/>
        <v>8.484088123253021E-2</v>
      </c>
      <c r="K60" s="301">
        <f t="shared" si="12"/>
        <v>8.6204274974146497E-2</v>
      </c>
      <c r="L60" s="301">
        <f t="shared" si="12"/>
        <v>8.5793275123594914E-2</v>
      </c>
      <c r="M60" s="301">
        <f t="shared" si="12"/>
        <v>8.582468429356846E-2</v>
      </c>
      <c r="N60" s="301">
        <f t="shared" si="12"/>
        <v>8.6422828869056001E-2</v>
      </c>
      <c r="O60" s="301">
        <f t="shared" si="12"/>
        <v>8.5883654245720836E-2</v>
      </c>
      <c r="P60" s="301">
        <f t="shared" si="12"/>
        <v>8.5624727627470879E-2</v>
      </c>
      <c r="Q60" s="301">
        <f t="shared" si="12"/>
        <v>8.4793884142409667E-2</v>
      </c>
      <c r="R60" s="301">
        <f t="shared" si="12"/>
        <v>8.5490721179753468E-2</v>
      </c>
      <c r="S60" s="301">
        <f t="shared" si="12"/>
        <v>8.5477147304855797E-2</v>
      </c>
      <c r="T60" s="301">
        <f t="shared" si="12"/>
        <v>8.4913688368828621E-2</v>
      </c>
      <c r="U60" s="301">
        <f t="shared" si="12"/>
        <v>8.6085831858458778E-2</v>
      </c>
      <c r="V60" s="301">
        <f t="shared" si="12"/>
        <v>8.6026227567886054E-2</v>
      </c>
      <c r="W60" s="301">
        <f t="shared" si="12"/>
        <v>8.5758939700011624E-2</v>
      </c>
      <c r="X60" s="301">
        <f t="shared" si="12"/>
        <v>8.595820593389969E-2</v>
      </c>
      <c r="Y60" s="301">
        <f t="shared" si="12"/>
        <v>8.5896838100728595E-2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6.0923266471029025E-2</v>
      </c>
      <c r="C61" s="302">
        <f t="shared" si="13"/>
        <v>6.3706570192296169E-2</v>
      </c>
      <c r="D61" s="302">
        <f t="shared" si="13"/>
        <v>6.4451536405112697E-2</v>
      </c>
      <c r="E61" s="302">
        <f t="shared" si="13"/>
        <v>6.5023888851154135E-2</v>
      </c>
      <c r="F61" s="302">
        <f t="shared" si="13"/>
        <v>6.2541168403398878E-2</v>
      </c>
      <c r="G61" s="302">
        <f t="shared" si="13"/>
        <v>6.3372687370116448E-2</v>
      </c>
      <c r="H61" s="302">
        <f t="shared" si="13"/>
        <v>6.4347873692952168E-2</v>
      </c>
      <c r="I61" s="302">
        <f t="shared" si="13"/>
        <v>6.305818176653763E-2</v>
      </c>
      <c r="J61" s="302">
        <f t="shared" si="13"/>
        <v>6.3424839236232725E-2</v>
      </c>
      <c r="K61" s="302">
        <f t="shared" si="13"/>
        <v>6.4023372632442843E-2</v>
      </c>
      <c r="L61" s="302">
        <f t="shared" si="13"/>
        <v>6.4522460522661793E-2</v>
      </c>
      <c r="M61" s="302">
        <f t="shared" si="13"/>
        <v>6.3819887047662241E-2</v>
      </c>
      <c r="N61" s="302">
        <f t="shared" si="13"/>
        <v>6.4422350618285606E-2</v>
      </c>
      <c r="O61" s="302">
        <f t="shared" si="13"/>
        <v>6.369238496555496E-2</v>
      </c>
      <c r="P61" s="302">
        <f t="shared" si="13"/>
        <v>6.2975267158885156E-2</v>
      </c>
      <c r="Q61" s="302">
        <f t="shared" si="13"/>
        <v>6.1538600283950383E-2</v>
      </c>
      <c r="R61" s="302">
        <f t="shared" si="13"/>
        <v>6.2568538950876509E-2</v>
      </c>
      <c r="S61" s="302">
        <f t="shared" si="13"/>
        <v>6.2488516524226365E-2</v>
      </c>
      <c r="T61" s="302">
        <f t="shared" si="13"/>
        <v>6.1487682419861828E-2</v>
      </c>
      <c r="U61" s="302">
        <f t="shared" si="13"/>
        <v>6.3395297590583821E-2</v>
      </c>
      <c r="V61" s="302">
        <f t="shared" si="13"/>
        <v>6.3422004603403831E-2</v>
      </c>
      <c r="W61" s="302">
        <f t="shared" si="13"/>
        <v>6.3374569979625511E-2</v>
      </c>
      <c r="X61" s="302">
        <f t="shared" si="13"/>
        <v>6.3307692133936083E-2</v>
      </c>
      <c r="Y61" s="302">
        <f t="shared" si="13"/>
        <v>6.2917272104581756E-2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1.6483101225926444E-2</v>
      </c>
      <c r="C62" s="302">
        <f t="shared" si="14"/>
        <v>1.6808238270037617E-2</v>
      </c>
      <c r="D62" s="302">
        <f t="shared" si="14"/>
        <v>1.7587600648343974E-2</v>
      </c>
      <c r="E62" s="302">
        <f t="shared" si="14"/>
        <v>1.6182791902224526E-2</v>
      </c>
      <c r="F62" s="302">
        <f t="shared" si="14"/>
        <v>1.8668688856351773E-2</v>
      </c>
      <c r="G62" s="302">
        <f t="shared" si="14"/>
        <v>1.9530621328467394E-2</v>
      </c>
      <c r="H62" s="302">
        <f t="shared" si="14"/>
        <v>1.9837107851589413E-2</v>
      </c>
      <c r="I62" s="302">
        <f t="shared" si="14"/>
        <v>1.9980228408398356E-2</v>
      </c>
      <c r="J62" s="302">
        <f t="shared" si="14"/>
        <v>2.1416041996297482E-2</v>
      </c>
      <c r="K62" s="302">
        <f t="shared" si="14"/>
        <v>2.2180902341703643E-2</v>
      </c>
      <c r="L62" s="302">
        <f t="shared" si="14"/>
        <v>2.1270814600933115E-2</v>
      </c>
      <c r="M62" s="302">
        <f t="shared" si="14"/>
        <v>2.2004797245906222E-2</v>
      </c>
      <c r="N62" s="302">
        <f t="shared" si="14"/>
        <v>2.2000478250770398E-2</v>
      </c>
      <c r="O62" s="302">
        <f t="shared" si="14"/>
        <v>2.2191269280165894E-2</v>
      </c>
      <c r="P62" s="302">
        <f t="shared" si="14"/>
        <v>2.2649460468585726E-2</v>
      </c>
      <c r="Q62" s="302">
        <f t="shared" si="14"/>
        <v>2.3255283858459281E-2</v>
      </c>
      <c r="R62" s="302">
        <f t="shared" si="14"/>
        <v>2.2922182228876958E-2</v>
      </c>
      <c r="S62" s="302">
        <f t="shared" si="14"/>
        <v>2.2988630780629432E-2</v>
      </c>
      <c r="T62" s="302">
        <f t="shared" si="14"/>
        <v>2.3426005948966797E-2</v>
      </c>
      <c r="U62" s="302">
        <f t="shared" si="14"/>
        <v>2.2690534267874953E-2</v>
      </c>
      <c r="V62" s="302">
        <f t="shared" si="14"/>
        <v>2.260422296448223E-2</v>
      </c>
      <c r="W62" s="302">
        <f t="shared" si="14"/>
        <v>2.2384369720386113E-2</v>
      </c>
      <c r="X62" s="302">
        <f t="shared" si="14"/>
        <v>2.265051379996362E-2</v>
      </c>
      <c r="Y62" s="302">
        <f t="shared" si="14"/>
        <v>2.2979565996146839E-2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0.27420209894883046</v>
      </c>
      <c r="C63" s="301">
        <f t="shared" si="15"/>
        <v>0.2702006370603644</v>
      </c>
      <c r="D63" s="301">
        <f t="shared" si="15"/>
        <v>0.267269607085101</v>
      </c>
      <c r="E63" s="301">
        <f t="shared" si="15"/>
        <v>0.25868032747130654</v>
      </c>
      <c r="F63" s="301">
        <f t="shared" si="15"/>
        <v>0.22907049345726282</v>
      </c>
      <c r="G63" s="301">
        <f t="shared" si="15"/>
        <v>0.23295252943635222</v>
      </c>
      <c r="H63" s="301">
        <f t="shared" si="15"/>
        <v>0.23654496139721426</v>
      </c>
      <c r="I63" s="301">
        <f t="shared" si="15"/>
        <v>0.23185113443234601</v>
      </c>
      <c r="J63" s="301">
        <f t="shared" si="15"/>
        <v>0.23727961546184864</v>
      </c>
      <c r="K63" s="301">
        <f t="shared" si="15"/>
        <v>0.24222671553319086</v>
      </c>
      <c r="L63" s="301">
        <f t="shared" si="15"/>
        <v>0.24091274091426296</v>
      </c>
      <c r="M63" s="301">
        <f t="shared" si="15"/>
        <v>0.24110433237140516</v>
      </c>
      <c r="N63" s="301">
        <f t="shared" si="15"/>
        <v>0.24305575944903601</v>
      </c>
      <c r="O63" s="301">
        <f t="shared" si="15"/>
        <v>0.24161117861365003</v>
      </c>
      <c r="P63" s="301">
        <f t="shared" si="15"/>
        <v>0.24122357888152121</v>
      </c>
      <c r="Q63" s="301">
        <f t="shared" si="15"/>
        <v>0.24067562561582614</v>
      </c>
      <c r="R63" s="301">
        <f t="shared" si="15"/>
        <v>0.24130808204779558</v>
      </c>
      <c r="S63" s="301">
        <f t="shared" si="15"/>
        <v>0.24144728664233145</v>
      </c>
      <c r="T63" s="301">
        <f t="shared" si="15"/>
        <v>0.24126593722385478</v>
      </c>
      <c r="U63" s="301">
        <f t="shared" si="15"/>
        <v>0.24178780265830574</v>
      </c>
      <c r="V63" s="301">
        <f t="shared" si="15"/>
        <v>0.2418315902313837</v>
      </c>
      <c r="W63" s="301">
        <f t="shared" si="15"/>
        <v>0.24068314470798821</v>
      </c>
      <c r="X63" s="301">
        <f t="shared" si="15"/>
        <v>0.24182475846488891</v>
      </c>
      <c r="Y63" s="301">
        <f t="shared" si="15"/>
        <v>0.24233010920087095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0.24309661682581904</v>
      </c>
      <c r="C64" s="302">
        <f t="shared" si="16"/>
        <v>0.23639910208223192</v>
      </c>
      <c r="D64" s="302">
        <f t="shared" si="16"/>
        <v>0.22760075703179869</v>
      </c>
      <c r="E64" s="302">
        <f t="shared" si="16"/>
        <v>0.22511570334527434</v>
      </c>
      <c r="F64" s="302">
        <f t="shared" si="16"/>
        <v>0.15627368531416666</v>
      </c>
      <c r="G64" s="302">
        <f t="shared" si="16"/>
        <v>0.15223139640458486</v>
      </c>
      <c r="H64" s="302">
        <f t="shared" si="16"/>
        <v>0.15551952622542833</v>
      </c>
      <c r="I64" s="302">
        <f t="shared" si="16"/>
        <v>0.14320834740129809</v>
      </c>
      <c r="J64" s="302">
        <f t="shared" si="16"/>
        <v>0.1322584573156825</v>
      </c>
      <c r="K64" s="302">
        <f t="shared" si="16"/>
        <v>0.13198206921652716</v>
      </c>
      <c r="L64" s="302">
        <f t="shared" si="16"/>
        <v>0.14390470432326471</v>
      </c>
      <c r="M64" s="302">
        <f t="shared" si="16"/>
        <v>0.13196803974580015</v>
      </c>
      <c r="N64" s="302">
        <f t="shared" si="16"/>
        <v>0.13740590841681033</v>
      </c>
      <c r="O64" s="302">
        <f t="shared" si="16"/>
        <v>0.12999504204304316</v>
      </c>
      <c r="P64" s="302">
        <f t="shared" si="16"/>
        <v>0.12008227745973712</v>
      </c>
      <c r="Q64" s="302">
        <f t="shared" si="16"/>
        <v>0.10501015079825661</v>
      </c>
      <c r="R64" s="302">
        <f t="shared" si="16"/>
        <v>0.11479490778286765</v>
      </c>
      <c r="S64" s="302">
        <f t="shared" si="16"/>
        <v>0.1138418159372772</v>
      </c>
      <c r="T64" s="302">
        <f t="shared" si="16"/>
        <v>0.10327987574537781</v>
      </c>
      <c r="U64" s="302">
        <f t="shared" si="16"/>
        <v>0.12140117918483539</v>
      </c>
      <c r="V64" s="302">
        <f t="shared" si="16"/>
        <v>0.12317219717943231</v>
      </c>
      <c r="W64" s="302">
        <f t="shared" si="16"/>
        <v>0.12398837567426503</v>
      </c>
      <c r="X64" s="302">
        <f t="shared" si="16"/>
        <v>0.12241194481447623</v>
      </c>
      <c r="Y64" s="302">
        <f t="shared" si="16"/>
        <v>0.11760615230913551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3.1105482123011379E-2</v>
      </c>
      <c r="C65" s="302">
        <f t="shared" si="17"/>
        <v>3.3801534978132472E-2</v>
      </c>
      <c r="D65" s="302">
        <f t="shared" si="17"/>
        <v>3.9668850053302326E-2</v>
      </c>
      <c r="E65" s="302">
        <f t="shared" si="17"/>
        <v>3.3564624126032207E-2</v>
      </c>
      <c r="F65" s="302">
        <f t="shared" si="17"/>
        <v>7.2796808143096178E-2</v>
      </c>
      <c r="G65" s="302">
        <f t="shared" si="17"/>
        <v>8.0721133031767353E-2</v>
      </c>
      <c r="H65" s="302">
        <f t="shared" si="17"/>
        <v>8.1025435171785926E-2</v>
      </c>
      <c r="I65" s="302">
        <f t="shared" si="17"/>
        <v>8.8642787031047929E-2</v>
      </c>
      <c r="J65" s="302">
        <f t="shared" si="17"/>
        <v>0.10502115814616614</v>
      </c>
      <c r="K65" s="302">
        <f t="shared" si="17"/>
        <v>0.11024464631666371</v>
      </c>
      <c r="L65" s="302">
        <f t="shared" si="17"/>
        <v>9.7008036590998228E-2</v>
      </c>
      <c r="M65" s="302">
        <f t="shared" si="17"/>
        <v>0.10913629262560498</v>
      </c>
      <c r="N65" s="302">
        <f t="shared" si="17"/>
        <v>0.10564985103222571</v>
      </c>
      <c r="O65" s="302">
        <f t="shared" si="17"/>
        <v>0.11161613657060687</v>
      </c>
      <c r="P65" s="302">
        <f t="shared" si="17"/>
        <v>0.12114130142178409</v>
      </c>
      <c r="Q65" s="302">
        <f t="shared" si="17"/>
        <v>0.13566547481756958</v>
      </c>
      <c r="R65" s="302">
        <f t="shared" si="17"/>
        <v>0.12651317426492792</v>
      </c>
      <c r="S65" s="302">
        <f t="shared" si="17"/>
        <v>0.12760547070505424</v>
      </c>
      <c r="T65" s="302">
        <f t="shared" si="17"/>
        <v>0.13798606147847695</v>
      </c>
      <c r="U65" s="302">
        <f t="shared" si="17"/>
        <v>0.12038662347347033</v>
      </c>
      <c r="V65" s="302">
        <f t="shared" si="17"/>
        <v>0.1186593930519514</v>
      </c>
      <c r="W65" s="302">
        <f t="shared" si="17"/>
        <v>0.11669476903372318</v>
      </c>
      <c r="X65" s="302">
        <f t="shared" si="17"/>
        <v>0.11941281365041267</v>
      </c>
      <c r="Y65" s="302">
        <f t="shared" si="17"/>
        <v>0.12472395689173542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0.22186351750619276</v>
      </c>
      <c r="C66" s="301">
        <f t="shared" si="18"/>
        <v>0.22012372654504045</v>
      </c>
      <c r="D66" s="301">
        <f t="shared" si="18"/>
        <v>0.21314379169195513</v>
      </c>
      <c r="E66" s="301">
        <f t="shared" si="18"/>
        <v>0.24648980164189618</v>
      </c>
      <c r="F66" s="301">
        <f t="shared" si="18"/>
        <v>0.26474181608363401</v>
      </c>
      <c r="G66" s="301">
        <f t="shared" si="18"/>
        <v>0.24481735953026088</v>
      </c>
      <c r="H66" s="301">
        <f t="shared" si="18"/>
        <v>0.23298137492295698</v>
      </c>
      <c r="I66" s="301">
        <f t="shared" si="18"/>
        <v>0.24079159786806889</v>
      </c>
      <c r="J66" s="301">
        <f t="shared" si="18"/>
        <v>0.21061072175529932</v>
      </c>
      <c r="K66" s="301">
        <f t="shared" si="18"/>
        <v>0.19037810511438269</v>
      </c>
      <c r="L66" s="301">
        <f t="shared" si="18"/>
        <v>0.20490202081994457</v>
      </c>
      <c r="M66" s="301">
        <f t="shared" si="18"/>
        <v>0.19491353411614687</v>
      </c>
      <c r="N66" s="301">
        <f t="shared" si="18"/>
        <v>0.19076413234545556</v>
      </c>
      <c r="O66" s="301">
        <f t="shared" si="18"/>
        <v>0.19132989407897391</v>
      </c>
      <c r="P66" s="301">
        <f t="shared" si="18"/>
        <v>0.18625452909323373</v>
      </c>
      <c r="Q66" s="301">
        <f t="shared" si="18"/>
        <v>0.18012857142638447</v>
      </c>
      <c r="R66" s="301">
        <f t="shared" si="18"/>
        <v>0.18241182687654306</v>
      </c>
      <c r="S66" s="301">
        <f t="shared" si="18"/>
        <v>0.18125104401505318</v>
      </c>
      <c r="T66" s="301">
        <f t="shared" si="18"/>
        <v>0.17630593135426251</v>
      </c>
      <c r="U66" s="301">
        <f t="shared" si="18"/>
        <v>0.18339367280652166</v>
      </c>
      <c r="V66" s="301">
        <f t="shared" si="18"/>
        <v>0.18427552068754585</v>
      </c>
      <c r="W66" s="301">
        <f t="shared" si="18"/>
        <v>0.18932146182838677</v>
      </c>
      <c r="X66" s="301">
        <f t="shared" si="18"/>
        <v>0.18253155676451976</v>
      </c>
      <c r="Y66" s="301">
        <f t="shared" si="18"/>
        <v>0.17638741011493797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7.7567535180830274E-2</v>
      </c>
      <c r="C67" s="301">
        <f t="shared" si="19"/>
        <v>7.9097591859000532E-2</v>
      </c>
      <c r="D67" s="301">
        <f t="shared" si="19"/>
        <v>8.2765179521618701E-2</v>
      </c>
      <c r="E67" s="301">
        <f t="shared" si="19"/>
        <v>7.6154314833997733E-2</v>
      </c>
      <c r="F67" s="301">
        <f t="shared" si="19"/>
        <v>8.7852653441655368E-2</v>
      </c>
      <c r="G67" s="301">
        <f t="shared" si="19"/>
        <v>9.1908806251611241E-2</v>
      </c>
      <c r="H67" s="301">
        <f t="shared" si="19"/>
        <v>9.335109577218545E-2</v>
      </c>
      <c r="I67" s="301">
        <f t="shared" si="19"/>
        <v>9.4024604274815765E-2</v>
      </c>
      <c r="J67" s="301">
        <f t="shared" si="19"/>
        <v>0.10078137410022342</v>
      </c>
      <c r="K67" s="301">
        <f t="shared" si="19"/>
        <v>0.10438071690213475</v>
      </c>
      <c r="L67" s="301">
        <f t="shared" si="19"/>
        <v>0.10009795106321463</v>
      </c>
      <c r="M67" s="301">
        <f t="shared" si="19"/>
        <v>0.10355198703955858</v>
      </c>
      <c r="N67" s="301">
        <f t="shared" si="19"/>
        <v>0.10353166235656655</v>
      </c>
      <c r="O67" s="301">
        <f t="shared" si="19"/>
        <v>0.10442950249489825</v>
      </c>
      <c r="P67" s="301">
        <f t="shared" si="19"/>
        <v>0.10658569632275632</v>
      </c>
      <c r="Q67" s="301">
        <f t="shared" si="19"/>
        <v>0.10943662992216124</v>
      </c>
      <c r="R67" s="301">
        <f t="shared" si="19"/>
        <v>0.10786909284177394</v>
      </c>
      <c r="S67" s="301">
        <f t="shared" si="19"/>
        <v>0.10818179190884435</v>
      </c>
      <c r="T67" s="301">
        <f t="shared" si="19"/>
        <v>0.11024002799513781</v>
      </c>
      <c r="U67" s="301">
        <f t="shared" si="19"/>
        <v>0.10677898478999974</v>
      </c>
      <c r="V67" s="301">
        <f t="shared" si="19"/>
        <v>0.10637281395050462</v>
      </c>
      <c r="W67" s="301">
        <f t="shared" si="19"/>
        <v>0.10533821044887583</v>
      </c>
      <c r="X67" s="301">
        <f t="shared" si="19"/>
        <v>0.10659065317629929</v>
      </c>
      <c r="Y67" s="301">
        <f t="shared" si="19"/>
        <v>0.10813913409951453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5.2525297061237611E-2</v>
      </c>
      <c r="C68" s="235">
        <f t="shared" si="20"/>
        <v>5.3561383632173068E-2</v>
      </c>
      <c r="D68" s="235">
        <f t="shared" si="20"/>
        <v>5.6044911451228432E-2</v>
      </c>
      <c r="E68" s="235">
        <f t="shared" si="20"/>
        <v>5.156832687574292E-2</v>
      </c>
      <c r="F68" s="235">
        <f t="shared" si="20"/>
        <v>5.9489923314996772E-2</v>
      </c>
      <c r="G68" s="235">
        <f t="shared" si="20"/>
        <v>6.2236570230771851E-2</v>
      </c>
      <c r="H68" s="235">
        <f t="shared" si="20"/>
        <v>6.3213224772389831E-2</v>
      </c>
      <c r="I68" s="235">
        <f t="shared" si="20"/>
        <v>6.3669294880734265E-2</v>
      </c>
      <c r="J68" s="235">
        <f t="shared" si="20"/>
        <v>6.8244679949069506E-2</v>
      </c>
      <c r="K68" s="235">
        <f t="shared" si="20"/>
        <v>7.0681995373040096E-2</v>
      </c>
      <c r="L68" s="235">
        <f t="shared" si="20"/>
        <v>6.7781896157452393E-2</v>
      </c>
      <c r="M68" s="235">
        <f t="shared" si="20"/>
        <v>7.0120816239091194E-2</v>
      </c>
      <c r="N68" s="235">
        <f t="shared" si="20"/>
        <v>7.0107053264551106E-2</v>
      </c>
      <c r="O68" s="235">
        <f t="shared" si="20"/>
        <v>7.0715030814300958E-2</v>
      </c>
      <c r="P68" s="235">
        <f t="shared" si="20"/>
        <v>7.2175109712848198E-2</v>
      </c>
      <c r="Q68" s="235">
        <f t="shared" si="20"/>
        <v>7.4105635594088462E-2</v>
      </c>
      <c r="R68" s="235">
        <f t="shared" si="20"/>
        <v>7.3044168955888514E-2</v>
      </c>
      <c r="S68" s="235">
        <f t="shared" si="20"/>
        <v>7.3255914905406644E-2</v>
      </c>
      <c r="T68" s="235">
        <f t="shared" si="20"/>
        <v>7.4649661162815698E-2</v>
      </c>
      <c r="U68" s="235">
        <f t="shared" si="20"/>
        <v>7.2305996096395167E-2</v>
      </c>
      <c r="V68" s="235">
        <f t="shared" si="20"/>
        <v>7.2030955205223901E-2</v>
      </c>
      <c r="W68" s="235">
        <f t="shared" si="20"/>
        <v>7.133036756714875E-2</v>
      </c>
      <c r="X68" s="235">
        <f t="shared" si="20"/>
        <v>7.2178466274381639E-2</v>
      </c>
      <c r="Y68" s="235">
        <f t="shared" si="20"/>
        <v>7.3227028927506141E-2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33.859480761038007</v>
      </c>
      <c r="D72" s="320">
        <f t="shared" si="21"/>
        <v>32.556683940060381</v>
      </c>
      <c r="E72" s="320">
        <f t="shared" si="21"/>
        <v>34.410605999683682</v>
      </c>
      <c r="F72" s="320">
        <f t="shared" si="21"/>
        <v>35.005746367309847</v>
      </c>
      <c r="G72" s="320">
        <f t="shared" si="21"/>
        <v>33.273407087200695</v>
      </c>
      <c r="H72" s="320">
        <f t="shared" si="21"/>
        <v>30.280075308652798</v>
      </c>
      <c r="I72" s="320">
        <f t="shared" si="21"/>
        <v>29.223119137260333</v>
      </c>
      <c r="J72" s="320">
        <f t="shared" si="21"/>
        <v>29.536418993568098</v>
      </c>
      <c r="K72" s="320">
        <f t="shared" si="21"/>
        <v>31.340516934491937</v>
      </c>
      <c r="L72" s="320">
        <f t="shared" si="21"/>
        <v>27.702085430671744</v>
      </c>
      <c r="M72" s="320">
        <f t="shared" si="21"/>
        <v>24.924492419182684</v>
      </c>
      <c r="N72" s="320">
        <f t="shared" si="21"/>
        <v>25.658072416930899</v>
      </c>
      <c r="O72" s="320">
        <f t="shared" si="21"/>
        <v>25.66341327873344</v>
      </c>
      <c r="P72" s="320">
        <f t="shared" si="21"/>
        <v>22.437509136768153</v>
      </c>
      <c r="Q72" s="320">
        <f t="shared" si="21"/>
        <v>21.349572942242183</v>
      </c>
      <c r="R72" s="320">
        <f t="shared" si="21"/>
        <v>21.233046283665825</v>
      </c>
      <c r="S72" s="320">
        <f t="shared" si="21"/>
        <v>20.862461114388754</v>
      </c>
      <c r="T72" s="320">
        <f t="shared" si="21"/>
        <v>21.155617032714073</v>
      </c>
      <c r="U72" s="320">
        <f t="shared" si="21"/>
        <v>21.009449719205382</v>
      </c>
      <c r="V72" s="320">
        <f t="shared" si="21"/>
        <v>23.129100041450616</v>
      </c>
      <c r="W72" s="320">
        <f t="shared" si="21"/>
        <v>21.759846802709646</v>
      </c>
      <c r="X72" s="320">
        <f t="shared" si="21"/>
        <v>19.940487487099574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0.55986677247737504</v>
      </c>
      <c r="C73" s="330">
        <f>IF(C$6=0,0,C$6/TRE!C$5*1000)</f>
        <v>0.55795903954047188</v>
      </c>
      <c r="D73" s="330">
        <f>IF(D$6=0,0,D$6/TRE!D$5*1000)</f>
        <v>0.5613666231099369</v>
      </c>
      <c r="E73" s="330">
        <f>IF(E$6=0,0,E$6/TRE!E$5*1000)</f>
        <v>0.54594085894345046</v>
      </c>
      <c r="F73" s="330">
        <f>IF(F$6=0,0,F$6/TRE!F$5*1000)</f>
        <v>0.64069743834869941</v>
      </c>
      <c r="G73" s="330">
        <f>IF(G$6=0,0,G$6/TRE!G$5*1000)</f>
        <v>0.63710815110594132</v>
      </c>
      <c r="H73" s="330">
        <f>IF(H$6=0,0,H$6/TRE!H$5*1000)</f>
        <v>0.58889129377646565</v>
      </c>
      <c r="I73" s="330">
        <f>IF(I$6=0,0,I$6/TRE!I$5*1000)</f>
        <v>0.57243587761597892</v>
      </c>
      <c r="J73" s="330">
        <f>IF(J$6=0,0,J$6/TRE!J$5*1000)</f>
        <v>0.62015018586911064</v>
      </c>
      <c r="K73" s="330">
        <f>IF(K$6=0,0,K$6/TRE!K$5*1000)</f>
        <v>0.68153033868870039</v>
      </c>
      <c r="L73" s="330">
        <f>IF(L$6=0,0,L$6/TRE!L$5*1000)</f>
        <v>0.57769208162257724</v>
      </c>
      <c r="M73" s="330">
        <f>IF(M$6=0,0,M$6/TRE!M$5*1000)</f>
        <v>0.53770431582474643</v>
      </c>
      <c r="N73" s="330">
        <f>IF(N$6=0,0,N$6/TRE!N$5*1000)</f>
        <v>0.553421435456255</v>
      </c>
      <c r="O73" s="330">
        <f>IF(O$6=0,0,O$6/TRE!O$5*1000)</f>
        <v>0.55833697521231263</v>
      </c>
      <c r="P73" s="330">
        <f>IF(P$6=0,0,P$6/TRE!P$5*1000)</f>
        <v>0.49823281981055023</v>
      </c>
      <c r="Q73" s="330">
        <f>IF(Q$6=0,0,Q$6/TRE!Q$5*1000)</f>
        <v>0.48675527355757187</v>
      </c>
      <c r="R73" s="330">
        <f>IF(R$6=0,0,R$6/TRE!R$5*1000)</f>
        <v>0.4771644668513399</v>
      </c>
      <c r="S73" s="330">
        <f>IF(S$6=0,0,S$6/TRE!S$5*1000)</f>
        <v>0.47019550562149187</v>
      </c>
      <c r="T73" s="330">
        <f>IF(T$6=0,0,T$6/TRE!T$5*1000)</f>
        <v>0.48587412790433621</v>
      </c>
      <c r="U73" s="330">
        <f>IF(U$6=0,0,U$6/TRE!U$5*1000)</f>
        <v>0.46736827333610365</v>
      </c>
      <c r="V73" s="330">
        <f>IF(V$6=0,0,V$6/TRE!V$5*1000)</f>
        <v>0.51256405323996568</v>
      </c>
      <c r="W73" s="330">
        <f>IF(W$6=0,0,W$6/TRE!W$5*1000)</f>
        <v>0.47752985871648468</v>
      </c>
      <c r="X73" s="330">
        <f>IF(X$6=0,0,X$6/TRE!X$5*1000)</f>
        <v>0.44280616372995141</v>
      </c>
      <c r="Y73" s="330">
        <f>IF(Y$6=0,0,Y$6/TRE!Y$5*1000)</f>
        <v>0.43310154900611875</v>
      </c>
      <c r="DA73" s="67"/>
    </row>
    <row r="74" spans="1:105" ht="12" customHeight="1" x14ac:dyDescent="0.25">
      <c r="A74" s="173" t="s">
        <v>92</v>
      </c>
      <c r="B74" s="331">
        <f>IF(B$7=0,0,B$7/TRE!B$5*1000)</f>
        <v>0.76141881056922989</v>
      </c>
      <c r="C74" s="331">
        <f>IF(C$7=0,0,C$7/TRE!C$5*1000)</f>
        <v>0.7588242937750419</v>
      </c>
      <c r="D74" s="331">
        <f>IF(D$7=0,0,D$7/TRE!D$5*1000)</f>
        <v>0.76345860742951421</v>
      </c>
      <c r="E74" s="331">
        <f>IF(E$7=0,0,E$7/TRE!E$5*1000)</f>
        <v>0.74247956816309268</v>
      </c>
      <c r="F74" s="331">
        <f>IF(F$7=0,0,F$7/TRE!F$5*1000)</f>
        <v>0.87134851615423148</v>
      </c>
      <c r="G74" s="331">
        <f>IF(G$7=0,0,G$7/TRE!G$5*1000)</f>
        <v>0.86646708550407936</v>
      </c>
      <c r="H74" s="331">
        <f>IF(H$7=0,0,H$7/TRE!H$5*1000)</f>
        <v>0.80089215953599346</v>
      </c>
      <c r="I74" s="331">
        <f>IF(I$7=0,0,I$7/TRE!I$5*1000)</f>
        <v>0.7785127935577314</v>
      </c>
      <c r="J74" s="331">
        <f>IF(J$7=0,0,J$7/TRE!J$5*1000)</f>
        <v>0.84340425278199038</v>
      </c>
      <c r="K74" s="331">
        <f>IF(K$7=0,0,K$7/TRE!K$5*1000)</f>
        <v>0.92688126061663256</v>
      </c>
      <c r="L74" s="331">
        <f>IF(L$7=0,0,L$7/TRE!L$5*1000)</f>
        <v>0.78566123100670493</v>
      </c>
      <c r="M74" s="331">
        <f>IF(M$7=0,0,M$7/TRE!M$5*1000)</f>
        <v>0.73127786952165519</v>
      </c>
      <c r="N74" s="331">
        <f>IF(N$7=0,0,N$7/TRE!N$5*1000)</f>
        <v>0.75265315222050688</v>
      </c>
      <c r="O74" s="331">
        <f>IF(O$7=0,0,O$7/TRE!O$5*1000)</f>
        <v>0.75933828628874489</v>
      </c>
      <c r="P74" s="331">
        <f>IF(P$7=0,0,P$7/TRE!P$5*1000)</f>
        <v>0.67759663494234845</v>
      </c>
      <c r="Q74" s="331">
        <f>IF(Q$7=0,0,Q$7/TRE!Q$5*1000)</f>
        <v>0.66198717203829793</v>
      </c>
      <c r="R74" s="331">
        <f>IF(R$7=0,0,R$7/TRE!R$5*1000)</f>
        <v>0.64894367491782234</v>
      </c>
      <c r="S74" s="331">
        <f>IF(S$7=0,0,S$7/TRE!S$5*1000)</f>
        <v>0.63946588764522927</v>
      </c>
      <c r="T74" s="331">
        <f>IF(T$7=0,0,T$7/TRE!T$5*1000)</f>
        <v>0.66078881394989719</v>
      </c>
      <c r="U74" s="331">
        <f>IF(U$7=0,0,U$7/TRE!U$5*1000)</f>
        <v>0.63562085173710081</v>
      </c>
      <c r="V74" s="331">
        <f>IF(V$7=0,0,V$7/TRE!V$5*1000)</f>
        <v>0.69708711240635346</v>
      </c>
      <c r="W74" s="331">
        <f>IF(W$7=0,0,W$7/TRE!W$5*1000)</f>
        <v>0.64944060785441915</v>
      </c>
      <c r="X74" s="331">
        <f>IF(X$7=0,0,X$7/TRE!X$5*1000)</f>
        <v>0.60221638267273436</v>
      </c>
      <c r="Y74" s="331">
        <f>IF(Y$7=0,0,Y$7/TRE!Y$5*1000)</f>
        <v>0.58901810664832166</v>
      </c>
      <c r="DA74" s="177"/>
    </row>
    <row r="75" spans="1:105" ht="12" customHeight="1" x14ac:dyDescent="0.25">
      <c r="A75" s="173" t="s">
        <v>93</v>
      </c>
      <c r="B75" s="331">
        <f>IF(B$8=0,0,B$8/TRE!B$5*1000)</f>
        <v>0.94057617776199032</v>
      </c>
      <c r="C75" s="331">
        <f>IF(C$8=0,0,C$8/TRE!C$5*1000)</f>
        <v>0.93737118642799322</v>
      </c>
      <c r="D75" s="331">
        <f>IF(D$8=0,0,D$8/TRE!D$5*1000)</f>
        <v>0.94309592682469379</v>
      </c>
      <c r="E75" s="331">
        <f>IF(E$8=0,0,E$8/TRE!E$5*1000)</f>
        <v>0.91718064302499702</v>
      </c>
      <c r="F75" s="331">
        <f>IF(F$8=0,0,F$8/TRE!F$5*1000)</f>
        <v>1.0763716964258156</v>
      </c>
      <c r="G75" s="331">
        <f>IF(G$8=0,0,G$8/TRE!G$5*1000)</f>
        <v>1.0703416938579802</v>
      </c>
      <c r="H75" s="331">
        <f>IF(H$8=0,0,H$8/TRE!H$5*1000)</f>
        <v>0.98933737354446238</v>
      </c>
      <c r="I75" s="331">
        <f>IF(I$8=0,0,I$8/TRE!I$5*1000)</f>
        <v>0.96169227439484495</v>
      </c>
      <c r="J75" s="331">
        <f>IF(J$8=0,0,J$8/TRE!J$5*1000)</f>
        <v>1.0418523122601056</v>
      </c>
      <c r="K75" s="331">
        <f>IF(K$8=0,0,K$8/TRE!K$5*1000)</f>
        <v>1.144970968997016</v>
      </c>
      <c r="L75" s="331">
        <f>IF(L$8=0,0,L$8/TRE!L$5*1000)</f>
        <v>0.97052269712593009</v>
      </c>
      <c r="M75" s="331">
        <f>IF(M$8=0,0,M$8/TRE!M$5*1000)</f>
        <v>0.90334325058557408</v>
      </c>
      <c r="N75" s="331">
        <f>IF(N$8=0,0,N$8/TRE!N$5*1000)</f>
        <v>0.92974801156650821</v>
      </c>
      <c r="O75" s="331">
        <f>IF(O$8=0,0,O$8/TRE!O$5*1000)</f>
        <v>0.93800611835668535</v>
      </c>
      <c r="P75" s="331">
        <f>IF(P$8=0,0,P$8/TRE!P$5*1000)</f>
        <v>0.83703113728172474</v>
      </c>
      <c r="Q75" s="331">
        <f>IF(Q$8=0,0,Q$8/TRE!Q$5*1000)</f>
        <v>0.81774885957672117</v>
      </c>
      <c r="R75" s="331">
        <f>IF(R$8=0,0,R$8/TRE!R$5*1000)</f>
        <v>0.80163630431025112</v>
      </c>
      <c r="S75" s="331">
        <f>IF(S$8=0,0,S$8/TRE!S$5*1000)</f>
        <v>0.78992844944410656</v>
      </c>
      <c r="T75" s="331">
        <f>IF(T$8=0,0,T$8/TRE!T$5*1000)</f>
        <v>0.81626853487928486</v>
      </c>
      <c r="U75" s="331">
        <f>IF(U$8=0,0,U$8/TRE!U$5*1000)</f>
        <v>0.785178699204654</v>
      </c>
      <c r="V75" s="331">
        <f>IF(V$8=0,0,V$8/TRE!V$5*1000)</f>
        <v>0.86110760944314213</v>
      </c>
      <c r="W75" s="331">
        <f>IF(W$8=0,0,W$8/TRE!W$5*1000)</f>
        <v>0.8022501626436942</v>
      </c>
      <c r="X75" s="331">
        <f>IF(X$8=0,0,X$8/TRE!X$5*1000)</f>
        <v>0.74391435506631887</v>
      </c>
      <c r="Y75" s="331">
        <f>IF(Y$8=0,0,Y$8/TRE!Y$5*1000)</f>
        <v>0.72761060233027941</v>
      </c>
      <c r="DA75" s="177"/>
    </row>
    <row r="76" spans="1:105" ht="12" customHeight="1" x14ac:dyDescent="0.25">
      <c r="A76" s="173" t="s">
        <v>94</v>
      </c>
      <c r="B76" s="331">
        <f>IF(B$9=0,0,B$9/TRE!B$5*1000)</f>
        <v>0.58226144337647001</v>
      </c>
      <c r="C76" s="331">
        <f>IF(C$9=0,0,C$9/TRE!C$5*1000)</f>
        <v>0.58027740112209103</v>
      </c>
      <c r="D76" s="331">
        <f>IF(D$9=0,0,D$9/TRE!D$5*1000)</f>
        <v>0.58382128803433431</v>
      </c>
      <c r="E76" s="331">
        <f>IF(E$9=0,0,E$9/TRE!E$5*1000)</f>
        <v>0.56777849330118868</v>
      </c>
      <c r="F76" s="331">
        <f>IF(F$9=0,0,F$9/TRE!F$5*1000)</f>
        <v>0.66632533588264753</v>
      </c>
      <c r="G76" s="331">
        <f>IF(G$9=0,0,G$9/TRE!G$5*1000)</f>
        <v>0.66259247715017866</v>
      </c>
      <c r="H76" s="331">
        <f>IF(H$9=0,0,H$9/TRE!H$5*1000)</f>
        <v>0.6124469455275241</v>
      </c>
      <c r="I76" s="331">
        <f>IF(I$9=0,0,I$9/TRE!I$5*1000)</f>
        <v>0.59533331272061818</v>
      </c>
      <c r="J76" s="331">
        <f>IF(J$9=0,0,J$9/TRE!J$5*1000)</f>
        <v>0.6449561933038751</v>
      </c>
      <c r="K76" s="331">
        <f>IF(K$9=0,0,K$9/TRE!K$5*1000)</f>
        <v>0.70879155223624823</v>
      </c>
      <c r="L76" s="331">
        <f>IF(L$9=0,0,L$9/TRE!L$5*1000)</f>
        <v>0.60079976488748033</v>
      </c>
      <c r="M76" s="331">
        <f>IF(M$9=0,0,M$9/TRE!M$5*1000)</f>
        <v>0.55921248845773586</v>
      </c>
      <c r="N76" s="331">
        <f>IF(N$9=0,0,N$9/TRE!N$5*1000)</f>
        <v>0.57555829287450533</v>
      </c>
      <c r="O76" s="331">
        <f>IF(O$9=0,0,O$9/TRE!O$5*1000)</f>
        <v>0.58067045422080499</v>
      </c>
      <c r="P76" s="331">
        <f>IF(P$9=0,0,P$9/TRE!P$5*1000)</f>
        <v>0.51816213260297217</v>
      </c>
      <c r="Q76" s="331">
        <f>IF(Q$9=0,0,Q$9/TRE!Q$5*1000)</f>
        <v>0.5062254844998747</v>
      </c>
      <c r="R76" s="331">
        <f>IF(R$9=0,0,R$9/TRE!R$5*1000)</f>
        <v>0.49625104552539362</v>
      </c>
      <c r="S76" s="331">
        <f>IF(S$9=0,0,S$9/TRE!S$5*1000)</f>
        <v>0.48900332584635153</v>
      </c>
      <c r="T76" s="331">
        <f>IF(T$9=0,0,T$9/TRE!T$5*1000)</f>
        <v>0.50530909302050964</v>
      </c>
      <c r="U76" s="331">
        <f>IF(U$9=0,0,U$9/TRE!U$5*1000)</f>
        <v>0.48606300426954763</v>
      </c>
      <c r="V76" s="331">
        <f>IF(V$9=0,0,V$9/TRE!V$5*1000)</f>
        <v>0.53306661536956412</v>
      </c>
      <c r="W76" s="331">
        <f>IF(W$9=0,0,W$9/TRE!W$5*1000)</f>
        <v>0.49663105306514416</v>
      </c>
      <c r="X76" s="331">
        <f>IF(X$9=0,0,X$9/TRE!X$5*1000)</f>
        <v>0.46051841027914953</v>
      </c>
      <c r="Y76" s="331">
        <f>IF(Y$9=0,0,Y$9/TRE!Y$5*1000)</f>
        <v>0.45042561096636358</v>
      </c>
      <c r="DA76" s="177"/>
    </row>
    <row r="77" spans="1:105" ht="12" customHeight="1" x14ac:dyDescent="0.25">
      <c r="A77" s="56" t="s">
        <v>95</v>
      </c>
      <c r="B77" s="332">
        <f>IF(B$10=0,0,B$10/TRE!B$5*1000)</f>
        <v>0.77610632341713048</v>
      </c>
      <c r="C77" s="332">
        <f>IF(C$10=0,0,C$10/TRE!C$5*1000)</f>
        <v>0.80076955695960517</v>
      </c>
      <c r="D77" s="332">
        <f>IF(D$10=0,0,D$10/TRE!D$5*1000)</f>
        <v>0.78316730759077691</v>
      </c>
      <c r="E77" s="332">
        <f>IF(E$10=0,0,E$10/TRE!E$5*1000)</f>
        <v>0.83368878352894449</v>
      </c>
      <c r="F77" s="332">
        <f>IF(F$10=0,0,F$10/TRE!F$5*1000)</f>
        <v>0.85093786690519491</v>
      </c>
      <c r="G77" s="332">
        <f>IF(G$10=0,0,G$10/TRE!G$5*1000)</f>
        <v>0.82666122772753992</v>
      </c>
      <c r="H77" s="332">
        <f>IF(H$10=0,0,H$10/TRE!H$5*1000)</f>
        <v>0.76748824384065706</v>
      </c>
      <c r="I77" s="332">
        <f>IF(I$10=0,0,I$10/TRE!I$5*1000)</f>
        <v>0.7253117213055027</v>
      </c>
      <c r="J77" s="332">
        <f>IF(J$10=0,0,J$10/TRE!J$5*1000)</f>
        <v>0.75278611840014797</v>
      </c>
      <c r="K77" s="332">
        <f>IF(K$10=0,0,K$10/TRE!K$5*1000)</f>
        <v>0.81798433208614363</v>
      </c>
      <c r="L77" s="332">
        <f>IF(L$10=0,0,L$10/TRE!L$5*1000)</f>
        <v>0.71848680246653918</v>
      </c>
      <c r="M77" s="332">
        <f>IF(M$10=0,0,M$10/TRE!M$5*1000)</f>
        <v>0.65100515200883047</v>
      </c>
      <c r="N77" s="332">
        <f>IF(N$10=0,0,N$10/TRE!N$5*1000)</f>
        <v>0.67759178975031142</v>
      </c>
      <c r="O77" s="332">
        <f>IF(O$10=0,0,O$10/TRE!O$5*1000)</f>
        <v>0.67704424551845765</v>
      </c>
      <c r="P77" s="332">
        <f>IF(P$10=0,0,P$10/TRE!P$5*1000)</f>
        <v>0.59407025287341941</v>
      </c>
      <c r="Q77" s="332">
        <f>IF(Q$10=0,0,Q$10/TRE!Q$5*1000)</f>
        <v>0.56717877608402589</v>
      </c>
      <c r="R77" s="332">
        <f>IF(R$10=0,0,R$10/TRE!R$5*1000)</f>
        <v>0.56902428152703521</v>
      </c>
      <c r="S77" s="332">
        <f>IF(S$10=0,0,S$10/TRE!S$5*1000)</f>
        <v>0.56081045433701449</v>
      </c>
      <c r="T77" s="332">
        <f>IF(T$10=0,0,T$10/TRE!T$5*1000)</f>
        <v>0.57263815893451531</v>
      </c>
      <c r="U77" s="332">
        <f>IF(U$10=0,0,U$10/TRE!U$5*1000)</f>
        <v>0.57541712511152121</v>
      </c>
      <c r="V77" s="332">
        <f>IF(V$10=0,0,V$10/TRE!V$5*1000)</f>
        <v>0.63842987544189522</v>
      </c>
      <c r="W77" s="332">
        <f>IF(W$10=0,0,W$10/TRE!W$5*1000)</f>
        <v>0.60071832563446936</v>
      </c>
      <c r="X77" s="332">
        <f>IF(X$10=0,0,X$10/TRE!X$5*1000)</f>
        <v>0.57489596295514622</v>
      </c>
      <c r="Y77" s="332">
        <f>IF(Y$10=0,0,Y$10/TRE!Y$5*1000)</f>
        <v>0.57559445982544966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6.6498944838805238</v>
      </c>
      <c r="C78" s="348">
        <f>IF(C$16=0,0,C$16/TRE!C$5*1000)</f>
        <v>6.4041972905159348</v>
      </c>
      <c r="D78" s="348">
        <f>IF(D$16=0,0,D$16/TRE!D$5*1000)</f>
        <v>6.0909884872576265</v>
      </c>
      <c r="E78" s="348">
        <f>IF(E$16=0,0,E$16/TRE!E$5*1000)</f>
        <v>6.2309427799389976</v>
      </c>
      <c r="F78" s="348">
        <f>IF(F$16=0,0,F$16/TRE!F$5*1000)</f>
        <v>5.6131485159396144</v>
      </c>
      <c r="G78" s="348">
        <f>IF(G$16=0,0,G$16/TRE!G$5*1000)</f>
        <v>5.4257870407501931</v>
      </c>
      <c r="H78" s="348">
        <f>IF(H$16=0,0,H$16/TRE!H$5*1000)</f>
        <v>5.0138194714930089</v>
      </c>
      <c r="I78" s="348">
        <f>IF(I$16=0,0,I$16/TRE!I$5*1000)</f>
        <v>4.7427893265377863</v>
      </c>
      <c r="J78" s="348">
        <f>IF(J$16=0,0,J$16/TRE!J$5*1000)</f>
        <v>4.9058730986397165</v>
      </c>
      <c r="K78" s="348">
        <f>IF(K$16=0,0,K$16/TRE!K$5*1000)</f>
        <v>5.3140573361080303</v>
      </c>
      <c r="L78" s="348">
        <f>IF(L$16=0,0,L$16/TRE!L$5*1000)</f>
        <v>4.6716497311009384</v>
      </c>
      <c r="M78" s="348">
        <f>IF(M$16=0,0,M$16/TRE!M$5*1000)</f>
        <v>4.2065821730962343</v>
      </c>
      <c r="N78" s="348">
        <f>IF(N$16=0,0,N$16/TRE!N$5*1000)</f>
        <v>4.3654395941068511</v>
      </c>
      <c r="O78" s="348">
        <f>IF(O$16=0,0,O$16/TRE!O$5*1000)</f>
        <v>4.3403972706667879</v>
      </c>
      <c r="P78" s="348">
        <f>IF(P$16=0,0,P$16/TRE!P$5*1000)</f>
        <v>3.7887193786106317</v>
      </c>
      <c r="Q78" s="348">
        <f>IF(Q$16=0,0,Q$16/TRE!Q$5*1000)</f>
        <v>3.5968252771533966</v>
      </c>
      <c r="R78" s="348">
        <f>IF(R$16=0,0,R$16/TRE!R$5*1000)</f>
        <v>3.5865939723204336</v>
      </c>
      <c r="S78" s="348">
        <f>IF(S$16=0,0,S$16/TRE!S$5*1000)</f>
        <v>3.52602924012522</v>
      </c>
      <c r="T78" s="348">
        <f>IF(T$16=0,0,T$16/TRE!T$5*1000)</f>
        <v>3.5728908396626933</v>
      </c>
      <c r="U78" s="348">
        <f>IF(U$16=0,0,U$16/TRE!U$5*1000)</f>
        <v>3.5558800778667794</v>
      </c>
      <c r="V78" s="348">
        <f>IF(V$16=0,0,V$16/TRE!V$5*1000)</f>
        <v>3.9153429305513363</v>
      </c>
      <c r="W78" s="348">
        <f>IF(W$16=0,0,W$16/TRE!W$5*1000)</f>
        <v>3.6660598497881542</v>
      </c>
      <c r="X78" s="348">
        <f>IF(X$16=0,0,X$16/TRE!X$5*1000)</f>
        <v>3.3754724991679965</v>
      </c>
      <c r="Y78" s="348">
        <f>IF(Y$16=0,0,Y$16/TRE!Y$5*1000)</f>
        <v>3.2610203176982839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2.6817767913234865</v>
      </c>
      <c r="C79" s="348">
        <f>IF(C$24=0,0,C$24/TRE!C$5*1000)</f>
        <v>2.7261896081090518</v>
      </c>
      <c r="D79" s="348">
        <f>IF(D$24=0,0,D$24/TRE!D$5*1000)</f>
        <v>2.670922255764685</v>
      </c>
      <c r="E79" s="348">
        <f>IF(E$24=0,0,E$24/TRE!E$5*1000)</f>
        <v>2.7943710959466093</v>
      </c>
      <c r="F79" s="348">
        <f>IF(F$24=0,0,F$24/TRE!F$5*1000)</f>
        <v>2.8428116657602671</v>
      </c>
      <c r="G79" s="348">
        <f>IF(G$24=0,0,G$24/TRE!G$5*1000)</f>
        <v>2.7584755392038462</v>
      </c>
      <c r="H79" s="348">
        <f>IF(H$24=0,0,H$24/TRE!H$5*1000)</f>
        <v>2.5491275810262648</v>
      </c>
      <c r="I79" s="348">
        <f>IF(I$24=0,0,I$24/TRE!I$5*1000)</f>
        <v>2.4266413535108451</v>
      </c>
      <c r="J79" s="348">
        <f>IF(J$24=0,0,J$24/TRE!J$5*1000)</f>
        <v>2.5058958158675608</v>
      </c>
      <c r="K79" s="348">
        <f>IF(K$24=0,0,K$24/TRE!K$5*1000)</f>
        <v>2.7016865396528371</v>
      </c>
      <c r="L79" s="348">
        <f>IF(L$24=0,0,L$24/TRE!L$5*1000)</f>
        <v>2.3766526368509506</v>
      </c>
      <c r="M79" s="348">
        <f>IF(M$24=0,0,M$24/TRE!M$5*1000)</f>
        <v>2.1391366930537945</v>
      </c>
      <c r="N79" s="348">
        <f>IF(N$24=0,0,N$24/TRE!N$5*1000)</f>
        <v>2.2174432015982655</v>
      </c>
      <c r="O79" s="348">
        <f>IF(O$24=0,0,O$24/TRE!O$5*1000)</f>
        <v>2.2040677127957844</v>
      </c>
      <c r="P79" s="348">
        <f>IF(P$24=0,0,P$24/TRE!P$5*1000)</f>
        <v>1.9212056084746629</v>
      </c>
      <c r="Q79" s="348">
        <f>IF(Q$24=0,0,Q$24/TRE!Q$5*1000)</f>
        <v>1.8103132145544079</v>
      </c>
      <c r="R79" s="348">
        <f>IF(R$24=0,0,R$24/TRE!R$5*1000)</f>
        <v>1.8152284396336762</v>
      </c>
      <c r="S79" s="348">
        <f>IF(S$24=0,0,S$24/TRE!S$5*1000)</f>
        <v>1.7832636618164337</v>
      </c>
      <c r="T79" s="348">
        <f>IF(T$24=0,0,T$24/TRE!T$5*1000)</f>
        <v>1.7964014719661656</v>
      </c>
      <c r="U79" s="348">
        <f>IF(U$24=0,0,U$24/TRE!U$5*1000)</f>
        <v>1.8086159559662587</v>
      </c>
      <c r="V79" s="348">
        <f>IF(V$24=0,0,V$24/TRE!V$5*1000)</f>
        <v>1.9897092236062339</v>
      </c>
      <c r="W79" s="348">
        <f>IF(W$24=0,0,W$24/TRE!W$5*1000)</f>
        <v>1.8661013898350671</v>
      </c>
      <c r="X79" s="348">
        <f>IF(X$24=0,0,X$24/TRE!X$5*1000)</f>
        <v>1.7140485298384558</v>
      </c>
      <c r="Y79" s="348">
        <f>IF(Y$24=0,0,Y$24/TRE!Y$5*1000)</f>
        <v>1.6512972749458863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9.4998492626864639</v>
      </c>
      <c r="C80" s="348">
        <f>IF(C$27=0,0,C$27/TRE!C$5*1000)</f>
        <v>9.1488532721656224</v>
      </c>
      <c r="D80" s="348">
        <f>IF(D$27=0,0,D$27/TRE!D$5*1000)</f>
        <v>8.7014121246537552</v>
      </c>
      <c r="E80" s="348">
        <f>IF(E$27=0,0,E$27/TRE!E$5*1000)</f>
        <v>8.9013468284842805</v>
      </c>
      <c r="F80" s="348">
        <f>IF(F$27=0,0,F$27/TRE!F$5*1000)</f>
        <v>8.0187835941994496</v>
      </c>
      <c r="G80" s="348">
        <f>IF(G$27=0,0,G$27/TRE!G$5*1000)</f>
        <v>7.7511243439288506</v>
      </c>
      <c r="H80" s="348">
        <f>IF(H$27=0,0,H$27/TRE!H$5*1000)</f>
        <v>7.162599244990016</v>
      </c>
      <c r="I80" s="348">
        <f>IF(I$27=0,0,I$27/TRE!I$5*1000)</f>
        <v>6.7754133236254095</v>
      </c>
      <c r="J80" s="348">
        <f>IF(J$27=0,0,J$27/TRE!J$5*1000)</f>
        <v>7.0083901409138818</v>
      </c>
      <c r="K80" s="348">
        <f>IF(K$27=0,0,K$27/TRE!K$5*1000)</f>
        <v>7.5915104801543283</v>
      </c>
      <c r="L80" s="348">
        <f>IF(L$27=0,0,L$27/TRE!L$5*1000)</f>
        <v>6.6737853301441996</v>
      </c>
      <c r="M80" s="348">
        <f>IF(M$27=0,0,M$27/TRE!M$5*1000)</f>
        <v>6.0094031044231917</v>
      </c>
      <c r="N80" s="348">
        <f>IF(N$27=0,0,N$27/TRE!N$5*1000)</f>
        <v>6.2363422772955035</v>
      </c>
      <c r="O80" s="348">
        <f>IF(O$27=0,0,O$27/TRE!O$5*1000)</f>
        <v>6.2005675295239833</v>
      </c>
      <c r="P80" s="348">
        <f>IF(P$27=0,0,P$27/TRE!P$5*1000)</f>
        <v>5.4124562551580473</v>
      </c>
      <c r="Q80" s="348">
        <f>IF(Q$27=0,0,Q$27/TRE!Q$5*1000)</f>
        <v>5.1383218245048523</v>
      </c>
      <c r="R80" s="348">
        <f>IF(R$27=0,0,R$27/TRE!R$5*1000)</f>
        <v>5.1237056747434746</v>
      </c>
      <c r="S80" s="348">
        <f>IF(S$27=0,0,S$27/TRE!S$5*1000)</f>
        <v>5.0371846287503148</v>
      </c>
      <c r="T80" s="348">
        <f>IF(T$27=0,0,T$27/TRE!T$5*1000)</f>
        <v>5.1041297709467068</v>
      </c>
      <c r="U80" s="348">
        <f>IF(U$27=0,0,U$27/TRE!U$5*1000)</f>
        <v>5.079828682666828</v>
      </c>
      <c r="V80" s="348">
        <f>IF(V$27=0,0,V$27/TRE!V$5*1000)</f>
        <v>5.5933470436447656</v>
      </c>
      <c r="W80" s="348">
        <f>IF(W$27=0,0,W$27/TRE!W$5*1000)</f>
        <v>5.2372283568402205</v>
      </c>
      <c r="X80" s="348">
        <f>IF(X$27=0,0,X$27/TRE!X$5*1000)</f>
        <v>4.822103570239995</v>
      </c>
      <c r="Y80" s="348">
        <f>IF(Y$27=0,0,Y$27/TRE!Y$5*1000)</f>
        <v>4.6586004538546923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7.6865566721702896</v>
      </c>
      <c r="C81" s="348">
        <f>IF(C$35=0,0,C$35/TRE!C$5*1000)</f>
        <v>7.453275083999789</v>
      </c>
      <c r="D81" s="348">
        <f>IF(D$35=0,0,D$35/TRE!D$5*1000)</f>
        <v>6.9392550599010496</v>
      </c>
      <c r="E81" s="348">
        <f>IF(E$35=0,0,E$35/TRE!E$5*1000)</f>
        <v>8.4818634472394727</v>
      </c>
      <c r="F81" s="348">
        <f>IF(F$35=0,0,F$35/TRE!F$5*1000)</f>
        <v>9.267484866644681</v>
      </c>
      <c r="G81" s="348">
        <f>IF(G$35=0,0,G$35/TRE!G$5*1000)</f>
        <v>8.1459076656639411</v>
      </c>
      <c r="H81" s="348">
        <f>IF(H$35=0,0,H$35/TRE!H$5*1000)</f>
        <v>7.0546935781806095</v>
      </c>
      <c r="I81" s="348">
        <f>IF(I$35=0,0,I$35/TRE!I$5*1000)</f>
        <v>7.0366815517498589</v>
      </c>
      <c r="J81" s="348">
        <f>IF(J$35=0,0,J$35/TRE!J$5*1000)</f>
        <v>6.2206865223023096</v>
      </c>
      <c r="K81" s="348">
        <f>IF(K$35=0,0,K$35/TRE!K$5*1000)</f>
        <v>5.9665482272937949</v>
      </c>
      <c r="L81" s="348">
        <f>IF(L$35=0,0,L$35/TRE!L$5*1000)</f>
        <v>5.6762132856713841</v>
      </c>
      <c r="M81" s="348">
        <f>IF(M$35=0,0,M$35/TRE!M$5*1000)</f>
        <v>4.8581209034740089</v>
      </c>
      <c r="N81" s="348">
        <f>IF(N$35=0,0,N$35/TRE!N$5*1000)</f>
        <v>4.8946399222726891</v>
      </c>
      <c r="O81" s="348">
        <f>IF(O$35=0,0,O$35/TRE!O$5*1000)</f>
        <v>4.9101781443250028</v>
      </c>
      <c r="P81" s="348">
        <f>IF(P$35=0,0,P$35/TRE!P$5*1000)</f>
        <v>4.1790876982938823</v>
      </c>
      <c r="Q81" s="348">
        <f>IF(Q$35=0,0,Q$35/TRE!Q$5*1000)</f>
        <v>3.8456680746494767</v>
      </c>
      <c r="R81" s="348">
        <f>IF(R$35=0,0,R$35/TRE!R$5*1000)</f>
        <v>3.8731587627576776</v>
      </c>
      <c r="S81" s="348">
        <f>IF(S$35=0,0,S$35/TRE!S$5*1000)</f>
        <v>3.7813428577064117</v>
      </c>
      <c r="T81" s="348">
        <f>IF(T$35=0,0,T$35/TRE!T$5*1000)</f>
        <v>3.7298607643267538</v>
      </c>
      <c r="U81" s="348">
        <f>IF(U$35=0,0,U$35/TRE!U$5*1000)</f>
        <v>3.8530001476490208</v>
      </c>
      <c r="V81" s="348">
        <f>IF(V$35=0,0,V$35/TRE!V$5*1000)</f>
        <v>4.2621269531726513</v>
      </c>
      <c r="W81" s="348">
        <f>IF(W$35=0,0,W$35/TRE!W$5*1000)</f>
        <v>4.1196060058507378</v>
      </c>
      <c r="X81" s="348">
        <f>IF(X$35=0,0,X$35/TRE!X$5*1000)</f>
        <v>3.639768223663713</v>
      </c>
      <c r="Y81" s="348">
        <f>IF(Y$35=0,0,Y$35/TRE!Y$5*1000)</f>
        <v>3.3909053708822019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2.6873605078913996</v>
      </c>
      <c r="C82" s="348">
        <f>IF(C$46=0,0,C$46/TRE!C$5*1000)</f>
        <v>2.6782033897942656</v>
      </c>
      <c r="D82" s="348">
        <f>IF(D$46=0,0,D$46/TRE!D$5*1000)</f>
        <v>2.6945597909276975</v>
      </c>
      <c r="E82" s="348">
        <f>IF(E$46=0,0,E$46/TRE!E$5*1000)</f>
        <v>2.6205161229285623</v>
      </c>
      <c r="F82" s="348">
        <f>IF(F$46=0,0,F$46/TRE!F$5*1000)</f>
        <v>3.0753477040737573</v>
      </c>
      <c r="G82" s="348">
        <f>IF(G$46=0,0,G$46/TRE!G$5*1000)</f>
        <v>3.0581191253085169</v>
      </c>
      <c r="H82" s="348">
        <f>IF(H$46=0,0,H$46/TRE!H$5*1000)</f>
        <v>2.8266782101270347</v>
      </c>
      <c r="I82" s="348">
        <f>IF(I$46=0,0,I$46/TRE!I$5*1000)</f>
        <v>2.7476922125566983</v>
      </c>
      <c r="J82" s="348">
        <f>IF(J$46=0,0,J$46/TRE!J$5*1000)</f>
        <v>2.9767208921717314</v>
      </c>
      <c r="K82" s="348">
        <f>IF(K$46=0,0,K$46/TRE!K$5*1000)</f>
        <v>3.2713456257057625</v>
      </c>
      <c r="L82" s="348">
        <f>IF(L$46=0,0,L$46/TRE!L$5*1000)</f>
        <v>2.7729219917883712</v>
      </c>
      <c r="M82" s="348">
        <f>IF(M$46=0,0,M$46/TRE!M$5*1000)</f>
        <v>2.5809807159587819</v>
      </c>
      <c r="N82" s="348">
        <f>IF(N$46=0,0,N$46/TRE!N$5*1000)</f>
        <v>2.6564228901900235</v>
      </c>
      <c r="O82" s="348">
        <f>IF(O$46=0,0,O$46/TRE!O$5*1000)</f>
        <v>2.6800174810190991</v>
      </c>
      <c r="P82" s="348">
        <f>IF(P$46=0,0,P$46/TRE!P$5*1000)</f>
        <v>2.391517535090641</v>
      </c>
      <c r="Q82" s="348">
        <f>IF(Q$46=0,0,Q$46/TRE!Q$5*1000)</f>
        <v>2.336425313076345</v>
      </c>
      <c r="R82" s="348">
        <f>IF(R$46=0,0,R$46/TRE!R$5*1000)</f>
        <v>2.2903894408864329</v>
      </c>
      <c r="S82" s="348">
        <f>IF(S$46=0,0,S$46/TRE!S$5*1000)</f>
        <v>2.2569384269831616</v>
      </c>
      <c r="T82" s="348">
        <f>IF(T$46=0,0,T$46/TRE!T$5*1000)</f>
        <v>2.3321958139408134</v>
      </c>
      <c r="U82" s="348">
        <f>IF(U$46=0,0,U$46/TRE!U$5*1000)</f>
        <v>2.243367712013296</v>
      </c>
      <c r="V82" s="348">
        <f>IF(V$46=0,0,V$46/TRE!V$5*1000)</f>
        <v>2.4603074555518356</v>
      </c>
      <c r="W82" s="348">
        <f>IF(W$46=0,0,W$46/TRE!W$5*1000)</f>
        <v>2.2921433218391263</v>
      </c>
      <c r="X82" s="348">
        <f>IF(X$46=0,0,X$46/TRE!X$5*1000)</f>
        <v>2.1254695859037671</v>
      </c>
      <c r="Y82" s="348">
        <f>IF(Y$46=0,0,Y$46/TRE!Y$5*1000)</f>
        <v>2.0788874352293703</v>
      </c>
      <c r="DA82" s="178"/>
    </row>
    <row r="83" spans="1:105" ht="12" customHeight="1" x14ac:dyDescent="0.25">
      <c r="A83" s="41" t="s">
        <v>2442</v>
      </c>
      <c r="B83" s="333">
        <f>IF(B$47=0,0,B$47/TRE!B$5*1000)</f>
        <v>1.8197614331635803</v>
      </c>
      <c r="C83" s="333">
        <f>IF(C$47=0,0,C$47/TRE!C$5*1000)</f>
        <v>1.8135606386281402</v>
      </c>
      <c r="D83" s="333">
        <f>IF(D$47=0,0,D$47/TRE!D$5*1000)</f>
        <v>1.8246364685663146</v>
      </c>
      <c r="E83" s="333">
        <f>IF(E$47=0,0,E$47/TRE!E$5*1000)</f>
        <v>1.7744973781840885</v>
      </c>
      <c r="F83" s="333">
        <f>IF(F$47=0,0,F$47/TRE!F$5*1000)</f>
        <v>2.0824891669754888</v>
      </c>
      <c r="G83" s="333">
        <f>IF(G$47=0,0,G$47/TRE!G$5*1000)</f>
        <v>2.0708227369996282</v>
      </c>
      <c r="H83" s="333">
        <f>IF(H$47=0,0,H$47/TRE!H$5*1000)</f>
        <v>1.9141012066107606</v>
      </c>
      <c r="I83" s="333">
        <f>IF(I$47=0,0,I$47/TRE!I$5*1000)</f>
        <v>1.8606153896850568</v>
      </c>
      <c r="J83" s="333">
        <f>IF(J$47=0,0,J$47/TRE!J$5*1000)</f>
        <v>2.0157034610576727</v>
      </c>
      <c r="K83" s="333">
        <f>IF(K$47=0,0,K$47/TRE!K$5*1000)</f>
        <v>2.2152102729524432</v>
      </c>
      <c r="L83" s="333">
        <f>IF(L$47=0,0,L$47/TRE!L$5*1000)</f>
        <v>1.8776998780066669</v>
      </c>
      <c r="M83" s="333">
        <f>IF(M$47=0,0,M$47/TRE!M$5*1000)</f>
        <v>1.7477257527781307</v>
      </c>
      <c r="N83" s="333">
        <f>IF(N$47=0,0,N$47/TRE!N$5*1000)</f>
        <v>1.798811849599484</v>
      </c>
      <c r="O83" s="333">
        <f>IF(O$47=0,0,O$47/TRE!O$5*1000)</f>
        <v>1.8147890608057757</v>
      </c>
      <c r="P83" s="333">
        <f>IF(P$47=0,0,P$47/TRE!P$5*1000)</f>
        <v>1.6194296836292754</v>
      </c>
      <c r="Q83" s="333">
        <f>IF(Q$47=0,0,Q$47/TRE!Q$5*1000)</f>
        <v>1.5821236725472103</v>
      </c>
      <c r="R83" s="333">
        <f>IF(R$47=0,0,R$47/TRE!R$5*1000)</f>
        <v>1.5509502201922876</v>
      </c>
      <c r="S83" s="333">
        <f>IF(S$47=0,0,S$47/TRE!S$5*1000)</f>
        <v>1.5282986761130177</v>
      </c>
      <c r="T83" s="333">
        <f>IF(T$47=0,0,T$47/TRE!T$5*1000)</f>
        <v>1.579259643182398</v>
      </c>
      <c r="U83" s="333">
        <f>IF(U$47=0,0,U$47/TRE!U$5*1000)</f>
        <v>1.519109189384275</v>
      </c>
      <c r="V83" s="333">
        <f>IF(V$47=0,0,V$47/TRE!V$5*1000)</f>
        <v>1.6660111690228718</v>
      </c>
      <c r="W83" s="333">
        <f>IF(W$47=0,0,W$47/TRE!W$5*1000)</f>
        <v>1.5521378706421256</v>
      </c>
      <c r="X83" s="333">
        <f>IF(X$47=0,0,X$47/TRE!X$5*1000)</f>
        <v>1.439273803582346</v>
      </c>
      <c r="Y83" s="333">
        <f>IF(Y$47=0,0,Y$47/TRE!Y$5*1000)</f>
        <v>1.4077304356485831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CZ: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156.4481794577637</v>
      </c>
      <c r="C5" s="223">
        <v>170.0569379864553</v>
      </c>
      <c r="D5" s="223">
        <v>170.72085776770459</v>
      </c>
      <c r="E5" s="223">
        <v>186.9607765992067</v>
      </c>
      <c r="F5" s="223">
        <v>186.71618832258099</v>
      </c>
      <c r="G5" s="223">
        <v>185.69948321868819</v>
      </c>
      <c r="H5" s="223">
        <v>212.1902754929512</v>
      </c>
      <c r="I5" s="223">
        <v>217.48014812961949</v>
      </c>
      <c r="J5" s="223">
        <v>233.01351591475529</v>
      </c>
      <c r="K5" s="223">
        <v>214.5853430321946</v>
      </c>
      <c r="L5" s="223">
        <v>254.0321457912973</v>
      </c>
      <c r="M5" s="223">
        <v>258.68428314698832</v>
      </c>
      <c r="N5" s="223">
        <v>255.53721078890911</v>
      </c>
      <c r="O5" s="223">
        <v>240.20797338576921</v>
      </c>
      <c r="P5" s="223">
        <v>228.852756726785</v>
      </c>
      <c r="Q5" s="223">
        <v>240.3306587366684</v>
      </c>
      <c r="R5" s="223">
        <v>260.368530443412</v>
      </c>
      <c r="S5" s="223">
        <v>271.08895991090941</v>
      </c>
      <c r="T5" s="223">
        <v>276.39861864232228</v>
      </c>
      <c r="U5" s="223">
        <v>292.60284361223842</v>
      </c>
      <c r="V5" s="223">
        <v>279.29421986858563</v>
      </c>
      <c r="W5" s="223">
        <v>298.73349671641529</v>
      </c>
      <c r="X5" s="223">
        <v>284.32594494723497</v>
      </c>
      <c r="Y5" s="223">
        <v>294.55126092790448</v>
      </c>
      <c r="DA5" s="89" t="s">
        <v>2444</v>
      </c>
    </row>
    <row r="6" spans="1:105" ht="12" customHeight="1" x14ac:dyDescent="0.25">
      <c r="A6" s="55" t="s">
        <v>91</v>
      </c>
      <c r="B6" s="259">
        <v>2.3512126175689101</v>
      </c>
      <c r="C6" s="259">
        <v>2.5790056116117799</v>
      </c>
      <c r="D6" s="259">
        <v>2.6980840815994971</v>
      </c>
      <c r="E6" s="259">
        <v>2.6442862036564492</v>
      </c>
      <c r="F6" s="259">
        <v>2.860155742666973</v>
      </c>
      <c r="G6" s="259">
        <v>2.989795661188599</v>
      </c>
      <c r="H6" s="259">
        <v>3.485841816065089</v>
      </c>
      <c r="I6" s="259">
        <v>3.5693530298000971</v>
      </c>
      <c r="J6" s="259">
        <v>4.1250222012032012</v>
      </c>
      <c r="K6" s="259">
        <v>3.9641152862534499</v>
      </c>
      <c r="L6" s="259">
        <v>4.4996904023646831</v>
      </c>
      <c r="M6" s="259">
        <v>4.7337632780036243</v>
      </c>
      <c r="N6" s="259">
        <v>4.6934979054932686</v>
      </c>
      <c r="O6" s="259">
        <v>4.4356047264896858</v>
      </c>
      <c r="P6" s="259">
        <v>4.3006236724325797</v>
      </c>
      <c r="Q6" s="259">
        <v>4.6175563718364518</v>
      </c>
      <c r="R6" s="259">
        <v>4.9439794569124853</v>
      </c>
      <c r="S6" s="259">
        <v>5.1623931640044134</v>
      </c>
      <c r="T6" s="259">
        <v>5.3482710380486536</v>
      </c>
      <c r="U6" s="259">
        <v>5.5017183821019238</v>
      </c>
      <c r="V6" s="259">
        <v>5.2352669481464726</v>
      </c>
      <c r="W6" s="259">
        <v>5.535542853992065</v>
      </c>
      <c r="X6" s="259">
        <v>5.3364476785877821</v>
      </c>
      <c r="Y6" s="259">
        <v>5.6035004276445486</v>
      </c>
      <c r="DA6" s="67" t="s">
        <v>2445</v>
      </c>
    </row>
    <row r="7" spans="1:105" ht="12" customHeight="1" x14ac:dyDescent="0.25">
      <c r="A7" s="173" t="s">
        <v>92</v>
      </c>
      <c r="B7" s="224">
        <v>0.82915623909597835</v>
      </c>
      <c r="C7" s="224">
        <v>0.90948754593810133</v>
      </c>
      <c r="D7" s="224">
        <v>0.95148062457103533</v>
      </c>
      <c r="E7" s="224">
        <v>0.93250877752781725</v>
      </c>
      <c r="F7" s="224">
        <v>1.0086352723262419</v>
      </c>
      <c r="G7" s="224">
        <v>1.054352850768485</v>
      </c>
      <c r="H7" s="224">
        <v>1.2292837613641781</v>
      </c>
      <c r="I7" s="224">
        <v>1.2587340302958141</v>
      </c>
      <c r="J7" s="224">
        <v>1.4546910258050361</v>
      </c>
      <c r="K7" s="224">
        <v>1.397947126317876</v>
      </c>
      <c r="L7" s="224">
        <v>1.5868179437462651</v>
      </c>
      <c r="M7" s="224">
        <v>1.6693638537966471</v>
      </c>
      <c r="N7" s="224">
        <v>1.655164251180101</v>
      </c>
      <c r="O7" s="224">
        <v>1.56421809990765</v>
      </c>
      <c r="P7" s="224">
        <v>1.5166169674983989</v>
      </c>
      <c r="Q7" s="224">
        <v>1.6283834335000851</v>
      </c>
      <c r="R7" s="224">
        <v>1.743496688487463</v>
      </c>
      <c r="S7" s="224">
        <v>1.820520385360358</v>
      </c>
      <c r="T7" s="224">
        <v>1.886070305355698</v>
      </c>
      <c r="U7" s="224">
        <v>1.940183583646129</v>
      </c>
      <c r="V7" s="224">
        <v>1.846219359726359</v>
      </c>
      <c r="W7" s="224">
        <v>1.952111799619568</v>
      </c>
      <c r="X7" s="224">
        <v>1.881900792062515</v>
      </c>
      <c r="Y7" s="224">
        <v>1.976077070036516</v>
      </c>
      <c r="DA7" s="177" t="s">
        <v>2446</v>
      </c>
    </row>
    <row r="8" spans="1:105" ht="12" customHeight="1" x14ac:dyDescent="0.25">
      <c r="A8" s="173" t="s">
        <v>93</v>
      </c>
      <c r="B8" s="224">
        <v>5.5359509020650046</v>
      </c>
      <c r="C8" s="224">
        <v>6.0722915211280339</v>
      </c>
      <c r="D8" s="224">
        <v>6.3526628318377476</v>
      </c>
      <c r="E8" s="224">
        <v>6.22599525243528</v>
      </c>
      <c r="F8" s="224">
        <v>6.7342619911742538</v>
      </c>
      <c r="G8" s="224">
        <v>7.0395003258619404</v>
      </c>
      <c r="H8" s="224">
        <v>8.2074453845243838</v>
      </c>
      <c r="I8" s="224">
        <v>8.404073275832177</v>
      </c>
      <c r="J8" s="224">
        <v>9.7124012542093023</v>
      </c>
      <c r="K8" s="224">
        <v>9.3335444999079389</v>
      </c>
      <c r="L8" s="224">
        <v>10.59456084738961</v>
      </c>
      <c r="M8" s="224">
        <v>11.145687503209521</v>
      </c>
      <c r="N8" s="224">
        <v>11.05088232752909</v>
      </c>
      <c r="O8" s="224">
        <v>10.443670556771631</v>
      </c>
      <c r="P8" s="224">
        <v>10.12585647122893</v>
      </c>
      <c r="Q8" s="224">
        <v>10.872077314911239</v>
      </c>
      <c r="R8" s="224">
        <v>11.640643355591109</v>
      </c>
      <c r="S8" s="224">
        <v>12.15490036057823</v>
      </c>
      <c r="T8" s="224">
        <v>12.5925514589094</v>
      </c>
      <c r="U8" s="224">
        <v>12.95384458756296</v>
      </c>
      <c r="V8" s="224">
        <v>12.326482329832571</v>
      </c>
      <c r="W8" s="224">
        <v>13.03348460577012</v>
      </c>
      <c r="X8" s="224">
        <v>12.56471325449362</v>
      </c>
      <c r="Y8" s="224">
        <v>13.19349131394805</v>
      </c>
      <c r="DA8" s="177" t="s">
        <v>2447</v>
      </c>
    </row>
    <row r="9" spans="1:105" ht="12" customHeight="1" x14ac:dyDescent="0.25">
      <c r="A9" s="173" t="s">
        <v>94</v>
      </c>
      <c r="B9" s="224">
        <v>2.42293983336844</v>
      </c>
      <c r="C9" s="224">
        <v>2.6576819893540651</v>
      </c>
      <c r="D9" s="224">
        <v>2.780393124057027</v>
      </c>
      <c r="E9" s="224">
        <v>2.7249540623384489</v>
      </c>
      <c r="F9" s="224">
        <v>2.9474090206740722</v>
      </c>
      <c r="G9" s="224">
        <v>3.0810037965074311</v>
      </c>
      <c r="H9" s="224">
        <v>3.59218257245421</v>
      </c>
      <c r="I9" s="224">
        <v>3.6782414191869708</v>
      </c>
      <c r="J9" s="224">
        <v>4.2508620998974678</v>
      </c>
      <c r="K9" s="224">
        <v>4.0850464816998704</v>
      </c>
      <c r="L9" s="224">
        <v>4.6369601082644412</v>
      </c>
      <c r="M9" s="224">
        <v>4.8781737229153768</v>
      </c>
      <c r="N9" s="224">
        <v>4.8366799957076543</v>
      </c>
      <c r="O9" s="224">
        <v>4.5709194041334706</v>
      </c>
      <c r="P9" s="224">
        <v>4.4318205535313586</v>
      </c>
      <c r="Q9" s="224">
        <v>4.7584217533312412</v>
      </c>
      <c r="R9" s="224">
        <v>5.0948028570442299</v>
      </c>
      <c r="S9" s="224">
        <v>5.3198795970686508</v>
      </c>
      <c r="T9" s="224">
        <v>5.5114279503729584</v>
      </c>
      <c r="U9" s="224">
        <v>5.66955643243924</v>
      </c>
      <c r="V9" s="224">
        <v>5.3949765036974773</v>
      </c>
      <c r="W9" s="224">
        <v>5.7044127698342013</v>
      </c>
      <c r="X9" s="224">
        <v>5.4992439018577723</v>
      </c>
      <c r="Y9" s="224">
        <v>5.7744434897067078</v>
      </c>
      <c r="DA9" s="177" t="s">
        <v>2448</v>
      </c>
    </row>
    <row r="10" spans="1:105" ht="12" customHeight="1" x14ac:dyDescent="0.25">
      <c r="A10" s="56" t="s">
        <v>95</v>
      </c>
      <c r="B10" s="260">
        <v>4.9014254687099221</v>
      </c>
      <c r="C10" s="260">
        <v>5.507666899562782</v>
      </c>
      <c r="D10" s="260">
        <v>5.6452231663224772</v>
      </c>
      <c r="E10" s="260">
        <v>5.9577821216174467</v>
      </c>
      <c r="F10" s="260">
        <v>5.7372993870655034</v>
      </c>
      <c r="G10" s="260">
        <v>5.8935413316665786</v>
      </c>
      <c r="H10" s="260">
        <v>6.8911127022170842</v>
      </c>
      <c r="I10" s="260">
        <v>6.9051330744524861</v>
      </c>
      <c r="J10" s="260">
        <v>7.7503632406834218</v>
      </c>
      <c r="K10" s="260">
        <v>7.3912632486750489</v>
      </c>
      <c r="L10" s="260">
        <v>8.6198596409147221</v>
      </c>
      <c r="M10" s="260">
        <v>8.9409988461155621</v>
      </c>
      <c r="N10" s="260">
        <v>8.94472033362681</v>
      </c>
      <c r="O10" s="260">
        <v>8.4461589257402423</v>
      </c>
      <c r="P10" s="260">
        <v>8.1315821121433238</v>
      </c>
      <c r="Q10" s="260">
        <v>8.649905601368177</v>
      </c>
      <c r="R10" s="260">
        <v>9.4254570255244143</v>
      </c>
      <c r="S10" s="260">
        <v>9.863433709617345</v>
      </c>
      <c r="T10" s="260">
        <v>10.218270681267621</v>
      </c>
      <c r="U10" s="260">
        <v>10.84723002658613</v>
      </c>
      <c r="V10" s="260">
        <v>10.48563735516278</v>
      </c>
      <c r="W10" s="260">
        <v>11.21420729088678</v>
      </c>
      <c r="X10" s="260">
        <v>11.364342345809501</v>
      </c>
      <c r="Y10" s="260">
        <v>12.4220973750769</v>
      </c>
      <c r="DA10" s="68" t="s">
        <v>2449</v>
      </c>
    </row>
    <row r="11" spans="1:105" ht="12" customHeight="1" x14ac:dyDescent="0.25">
      <c r="A11" s="37" t="s">
        <v>159</v>
      </c>
      <c r="B11" s="226">
        <v>0.33477521245777658</v>
      </c>
      <c r="C11" s="226">
        <v>0.33570143160688631</v>
      </c>
      <c r="D11" s="226">
        <v>0.2056383834770118</v>
      </c>
      <c r="E11" s="226">
        <v>4.8313262603612482E-2</v>
      </c>
      <c r="F11" s="226">
        <v>3.259117028167071E-2</v>
      </c>
      <c r="G11" s="226">
        <v>3.118524032037541E-2</v>
      </c>
      <c r="H11" s="226">
        <v>3.092758751133556E-2</v>
      </c>
      <c r="I11" s="226">
        <v>3.0994715670958E-2</v>
      </c>
      <c r="J11" s="226">
        <v>2.896205582344483E-2</v>
      </c>
      <c r="K11" s="226">
        <v>2.7465931874582839E-2</v>
      </c>
      <c r="L11" s="226">
        <v>2.9061264311860902E-2</v>
      </c>
      <c r="M11" s="226">
        <v>2.7793411625788671E-2</v>
      </c>
      <c r="N11" s="226">
        <v>2.7504892346150809E-2</v>
      </c>
      <c r="O11" s="226">
        <v>2.7286896295175452E-2</v>
      </c>
      <c r="P11" s="226">
        <v>0</v>
      </c>
      <c r="Q11" s="226">
        <v>2.5272278973519489E-2</v>
      </c>
      <c r="R11" s="226">
        <v>2.5524502417971221E-2</v>
      </c>
      <c r="S11" s="226">
        <v>2.533506928420412E-2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2450</v>
      </c>
    </row>
    <row r="12" spans="1:105" ht="12" customHeight="1" x14ac:dyDescent="0.25">
      <c r="A12" s="37" t="s">
        <v>35</v>
      </c>
      <c r="B12" s="226">
        <v>2.4968564984053709</v>
      </c>
      <c r="C12" s="226">
        <v>3.1439384979690099</v>
      </c>
      <c r="D12" s="226">
        <v>3.2336473825060499</v>
      </c>
      <c r="E12" s="226">
        <v>4.1407560113224182</v>
      </c>
      <c r="F12" s="226">
        <v>3.3809209702150289</v>
      </c>
      <c r="G12" s="226">
        <v>3.3204299950827179</v>
      </c>
      <c r="H12" s="226">
        <v>3.950459805296719</v>
      </c>
      <c r="I12" s="226">
        <v>3.7215037152543919</v>
      </c>
      <c r="J12" s="226">
        <v>3.7105753798945962</v>
      </c>
      <c r="K12" s="226">
        <v>3.4357717644123058</v>
      </c>
      <c r="L12" s="226">
        <v>4.3796860651693832</v>
      </c>
      <c r="M12" s="226">
        <v>4.0738527719929714</v>
      </c>
      <c r="N12" s="226">
        <v>4.2017875301662224</v>
      </c>
      <c r="O12" s="226">
        <v>3.6818384029061142</v>
      </c>
      <c r="P12" s="226">
        <v>3.2611402230362398</v>
      </c>
      <c r="Q12" s="226">
        <v>2.9452520868126388</v>
      </c>
      <c r="R12" s="226">
        <v>3.510431903661261</v>
      </c>
      <c r="S12" s="226">
        <v>3.615317103788509</v>
      </c>
      <c r="T12" s="226">
        <v>3.3315295231482809</v>
      </c>
      <c r="U12" s="226">
        <v>4.218614363767812</v>
      </c>
      <c r="V12" s="226">
        <v>3.996938102876884</v>
      </c>
      <c r="W12" s="226">
        <v>4.2653345532470013</v>
      </c>
      <c r="X12" s="226">
        <v>3.8512190547255538</v>
      </c>
      <c r="Y12" s="226">
        <v>3.7037447256340581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4.3317265210365318E-3</v>
      </c>
      <c r="C14" s="226">
        <v>8.6093093552330451E-3</v>
      </c>
      <c r="D14" s="226">
        <v>1.8331144123337879E-2</v>
      </c>
      <c r="E14" s="226">
        <v>2.9592480905925801E-2</v>
      </c>
      <c r="F14" s="226">
        <v>3.712128021526475E-2</v>
      </c>
      <c r="G14" s="226">
        <v>4.7240582574447881E-2</v>
      </c>
      <c r="H14" s="226">
        <v>7.494256923839572E-2</v>
      </c>
      <c r="I14" s="226">
        <v>1.7895355928996499E-2</v>
      </c>
      <c r="J14" s="226">
        <v>3.933024069637691E-2</v>
      </c>
      <c r="K14" s="226">
        <v>7.7713161260158259E-2</v>
      </c>
      <c r="L14" s="226">
        <v>0.1565750309837052</v>
      </c>
      <c r="M14" s="226">
        <v>0.25470994037626932</v>
      </c>
      <c r="N14" s="226">
        <v>0.32492979656061682</v>
      </c>
      <c r="O14" s="226">
        <v>0.41111678074952462</v>
      </c>
      <c r="P14" s="226">
        <v>0.45809882730568902</v>
      </c>
      <c r="Q14" s="226">
        <v>0.56446050198640185</v>
      </c>
      <c r="R14" s="226">
        <v>0.75053374866001177</v>
      </c>
      <c r="S14" s="226">
        <v>0.84051333575042952</v>
      </c>
      <c r="T14" s="226">
        <v>1.0257869368122869</v>
      </c>
      <c r="U14" s="226">
        <v>1.297187138365538</v>
      </c>
      <c r="V14" s="226">
        <v>1.47493723511567</v>
      </c>
      <c r="W14" s="226">
        <v>1.7067695579692539</v>
      </c>
      <c r="X14" s="226">
        <v>2.6078246369576248</v>
      </c>
      <c r="Y14" s="226">
        <v>3.6246589639246549</v>
      </c>
      <c r="DA14" s="69" t="s">
        <v>2453</v>
      </c>
    </row>
    <row r="15" spans="1:105" ht="12" customHeight="1" x14ac:dyDescent="0.25">
      <c r="A15" s="37" t="s">
        <v>40</v>
      </c>
      <c r="B15" s="226">
        <v>2.0654620313257368</v>
      </c>
      <c r="C15" s="226">
        <v>2.0194176606316518</v>
      </c>
      <c r="D15" s="226">
        <v>2.187606256216077</v>
      </c>
      <c r="E15" s="226">
        <v>1.73912036678549</v>
      </c>
      <c r="F15" s="226">
        <v>2.28666596635354</v>
      </c>
      <c r="G15" s="226">
        <v>2.494685513689038</v>
      </c>
      <c r="H15" s="226">
        <v>2.8347827401706338</v>
      </c>
      <c r="I15" s="226">
        <v>3.1347392875981388</v>
      </c>
      <c r="J15" s="226">
        <v>3.971495564269004</v>
      </c>
      <c r="K15" s="226">
        <v>3.8503123911280022</v>
      </c>
      <c r="L15" s="226">
        <v>4.0545372804497726</v>
      </c>
      <c r="M15" s="226">
        <v>4.5846427221205319</v>
      </c>
      <c r="N15" s="226">
        <v>4.3904981145538207</v>
      </c>
      <c r="O15" s="226">
        <v>4.3259168457894273</v>
      </c>
      <c r="P15" s="226">
        <v>4.4123430618013941</v>
      </c>
      <c r="Q15" s="226">
        <v>5.1149207335956159</v>
      </c>
      <c r="R15" s="226">
        <v>5.1389668707851701</v>
      </c>
      <c r="S15" s="226">
        <v>5.3822682007942024</v>
      </c>
      <c r="T15" s="226">
        <v>5.8609542213070469</v>
      </c>
      <c r="U15" s="226">
        <v>5.3314285244527797</v>
      </c>
      <c r="V15" s="226">
        <v>5.0137620171702304</v>
      </c>
      <c r="W15" s="226">
        <v>5.2421031796705204</v>
      </c>
      <c r="X15" s="226">
        <v>4.9052986541263168</v>
      </c>
      <c r="Y15" s="226">
        <v>5.093693685518188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27.236286615871084</v>
      </c>
      <c r="C16" s="261">
        <f t="shared" si="0"/>
        <v>29.418667476641581</v>
      </c>
      <c r="D16" s="261">
        <f t="shared" si="0"/>
        <v>29.499714080883273</v>
      </c>
      <c r="E16" s="261">
        <f t="shared" si="0"/>
        <v>30.752112549520284</v>
      </c>
      <c r="F16" s="261">
        <f t="shared" si="0"/>
        <v>28.482940209343351</v>
      </c>
      <c r="G16" s="261">
        <f t="shared" si="0"/>
        <v>29.212399294873741</v>
      </c>
      <c r="H16" s="261">
        <f t="shared" si="0"/>
        <v>34.097676293871032</v>
      </c>
      <c r="I16" s="261">
        <f t="shared" si="0"/>
        <v>34.337081793906961</v>
      </c>
      <c r="J16" s="261">
        <f t="shared" si="0"/>
        <v>38.453582803108446</v>
      </c>
      <c r="K16" s="261">
        <f t="shared" si="0"/>
        <v>36.541750124757669</v>
      </c>
      <c r="L16" s="261">
        <f t="shared" si="0"/>
        <v>42.437677376520554</v>
      </c>
      <c r="M16" s="261">
        <f t="shared" si="0"/>
        <v>43.728252872711224</v>
      </c>
      <c r="N16" s="261">
        <f t="shared" si="0"/>
        <v>43.537976243909782</v>
      </c>
      <c r="O16" s="261">
        <f t="shared" si="0"/>
        <v>40.78812493886528</v>
      </c>
      <c r="P16" s="261">
        <f t="shared" si="0"/>
        <v>39.087755607493676</v>
      </c>
      <c r="Q16" s="261">
        <f t="shared" si="0"/>
        <v>41.356867381981999</v>
      </c>
      <c r="R16" s="261">
        <f t="shared" si="0"/>
        <v>44.677133763134847</v>
      </c>
      <c r="S16" s="261">
        <f t="shared" si="0"/>
        <v>46.585732024575336</v>
      </c>
      <c r="T16" s="261">
        <f t="shared" si="0"/>
        <v>47.797399313322174</v>
      </c>
      <c r="U16" s="261">
        <f t="shared" si="0"/>
        <v>50.159484649308283</v>
      </c>
      <c r="V16" s="261">
        <f t="shared" si="0"/>
        <v>47.794894109764883</v>
      </c>
      <c r="W16" s="261">
        <f t="shared" si="0"/>
        <v>50.715637298530595</v>
      </c>
      <c r="X16" s="261">
        <f t="shared" si="0"/>
        <v>48.648742764005462</v>
      </c>
      <c r="Y16" s="261">
        <f t="shared" si="0"/>
        <v>50.721383078870446</v>
      </c>
      <c r="DA16" s="70"/>
    </row>
    <row r="17" spans="1:105" ht="12" customHeight="1" x14ac:dyDescent="0.25">
      <c r="A17" s="60" t="s">
        <v>2404</v>
      </c>
      <c r="B17" s="329">
        <v>23.023974005116539</v>
      </c>
      <c r="C17" s="329">
        <v>24.494903880330732</v>
      </c>
      <c r="D17" s="329">
        <v>23.722357488179849</v>
      </c>
      <c r="E17" s="329">
        <v>25.545353543445831</v>
      </c>
      <c r="F17" s="329">
        <v>17.894819558032001</v>
      </c>
      <c r="G17" s="329">
        <v>17.48117398487711</v>
      </c>
      <c r="H17" s="329">
        <v>20.580643350426602</v>
      </c>
      <c r="I17" s="329">
        <v>19.303476725713359</v>
      </c>
      <c r="J17" s="329">
        <v>19.249456088165179</v>
      </c>
      <c r="K17" s="329">
        <v>17.836855999245</v>
      </c>
      <c r="L17" s="329">
        <v>22.955526374364229</v>
      </c>
      <c r="M17" s="329">
        <v>21.439332081833332</v>
      </c>
      <c r="N17" s="329">
        <v>22.14042501120041</v>
      </c>
      <c r="O17" s="329">
        <v>19.608007720437001</v>
      </c>
      <c r="P17" s="329">
        <v>17.25057861504127</v>
      </c>
      <c r="Q17" s="329">
        <v>15.783343261004781</v>
      </c>
      <c r="R17" s="329">
        <v>18.771923098492181</v>
      </c>
      <c r="S17" s="329">
        <v>19.381407629354239</v>
      </c>
      <c r="T17" s="329">
        <v>17.889834200234461</v>
      </c>
      <c r="U17" s="329">
        <v>22.447824298070628</v>
      </c>
      <c r="V17" s="329">
        <v>21.704415216013579</v>
      </c>
      <c r="W17" s="329">
        <v>23.31899024645163</v>
      </c>
      <c r="X17" s="329">
        <v>21.939854670787469</v>
      </c>
      <c r="Y17" s="329">
        <v>21.847968484953601</v>
      </c>
      <c r="DA17" s="72" t="s">
        <v>2455</v>
      </c>
    </row>
    <row r="18" spans="1:105" ht="12" customHeight="1" x14ac:dyDescent="0.25">
      <c r="A18" s="59" t="s">
        <v>28</v>
      </c>
      <c r="B18" s="230">
        <v>17.03306353619546</v>
      </c>
      <c r="C18" s="230">
        <v>15.516131945521339</v>
      </c>
      <c r="D18" s="230">
        <v>14.457509944562281</v>
      </c>
      <c r="E18" s="230">
        <v>12.629805383723591</v>
      </c>
      <c r="F18" s="230">
        <v>1.8801671132782609</v>
      </c>
      <c r="G18" s="230">
        <v>1.517128324797556</v>
      </c>
      <c r="H18" s="230">
        <v>1.521800672162257</v>
      </c>
      <c r="I18" s="230">
        <v>1.236396905592797</v>
      </c>
      <c r="J18" s="230">
        <v>1.096029434894765</v>
      </c>
      <c r="K18" s="230">
        <v>0.94630504883982269</v>
      </c>
      <c r="L18" s="230">
        <v>1.528377848646767</v>
      </c>
      <c r="M18" s="230">
        <v>1.2656616547390329</v>
      </c>
      <c r="N18" s="230">
        <v>1.2944039864856141</v>
      </c>
      <c r="O18" s="230">
        <v>1.22338611156216</v>
      </c>
      <c r="P18" s="230">
        <v>0.90083281496695244</v>
      </c>
      <c r="Q18" s="230">
        <v>0.72823907020060652</v>
      </c>
      <c r="R18" s="230">
        <v>0.73047249580944573</v>
      </c>
      <c r="S18" s="230">
        <v>0.76162470459652853</v>
      </c>
      <c r="T18" s="230">
        <v>0.68372987053058565</v>
      </c>
      <c r="U18" s="230">
        <v>0.28976858637075831</v>
      </c>
      <c r="V18" s="230">
        <v>0.40881969842955629</v>
      </c>
      <c r="W18" s="230">
        <v>0.39615931077833128</v>
      </c>
      <c r="X18" s="230">
        <v>0.2367854913928471</v>
      </c>
      <c r="Y18" s="230">
        <v>0.34028819740111538</v>
      </c>
      <c r="DA18" s="71" t="s">
        <v>2456</v>
      </c>
    </row>
    <row r="19" spans="1:105" ht="12" customHeight="1" x14ac:dyDescent="0.25">
      <c r="A19" s="59" t="s">
        <v>31</v>
      </c>
      <c r="B19" s="230">
        <v>0.1777047269522489</v>
      </c>
      <c r="C19" s="230">
        <v>0.17106488260042549</v>
      </c>
      <c r="D19" s="230">
        <v>0</v>
      </c>
      <c r="E19" s="230">
        <v>0.179024691019598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0.16051329798492411</v>
      </c>
      <c r="M19" s="230">
        <v>0.1551641668092815</v>
      </c>
      <c r="N19" s="230">
        <v>0.1538995774030241</v>
      </c>
      <c r="O19" s="230">
        <v>0.15331432966159481</v>
      </c>
      <c r="P19" s="230">
        <v>0.14976738709416171</v>
      </c>
      <c r="Q19" s="230">
        <v>0.14457129001427141</v>
      </c>
      <c r="R19" s="230">
        <v>0.1472272003004349</v>
      </c>
      <c r="S19" s="230">
        <v>0.14651728370215991</v>
      </c>
      <c r="T19" s="230">
        <v>0.1423679002529866</v>
      </c>
      <c r="U19" s="230">
        <v>0.14874084240992599</v>
      </c>
      <c r="V19" s="230">
        <v>0.29876156358821881</v>
      </c>
      <c r="W19" s="230">
        <v>0.30375150846290438</v>
      </c>
      <c r="X19" s="230">
        <v>0.29712208706321269</v>
      </c>
      <c r="Y19" s="230">
        <v>0.43478987622929649</v>
      </c>
      <c r="DA19" s="71" t="s">
        <v>2457</v>
      </c>
    </row>
    <row r="20" spans="1:105" ht="12" customHeight="1" x14ac:dyDescent="0.25">
      <c r="A20" s="59" t="s">
        <v>159</v>
      </c>
      <c r="B20" s="230">
        <v>0.70210193518847652</v>
      </c>
      <c r="C20" s="230">
        <v>0.84172016906495695</v>
      </c>
      <c r="D20" s="230">
        <v>0.55848009128844822</v>
      </c>
      <c r="E20" s="230">
        <v>0.14874682333407321</v>
      </c>
      <c r="F20" s="230">
        <v>0.15518852529942331</v>
      </c>
      <c r="G20" s="230">
        <v>0.1508065356325472</v>
      </c>
      <c r="H20" s="230">
        <v>0.1516530447913354</v>
      </c>
      <c r="I20" s="230">
        <v>0.15285965123095799</v>
      </c>
      <c r="J20" s="230">
        <v>0.1440168689578267</v>
      </c>
      <c r="K20" s="230">
        <v>0.13721358875894341</v>
      </c>
      <c r="L20" s="230">
        <v>0.14359972523292369</v>
      </c>
      <c r="M20" s="230">
        <v>0.13895331130526559</v>
      </c>
      <c r="N20" s="230">
        <v>0.1378490339048416</v>
      </c>
      <c r="O20" s="230">
        <v>0.13738769270164139</v>
      </c>
      <c r="P20" s="230">
        <v>0</v>
      </c>
      <c r="Q20" s="230">
        <v>0.12993901671617741</v>
      </c>
      <c r="R20" s="230">
        <v>0.1323159174375243</v>
      </c>
      <c r="S20" s="230">
        <v>0.1316855747361631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0.2717983259623436</v>
      </c>
      <c r="D21" s="230">
        <v>0.13459926412504561</v>
      </c>
      <c r="E21" s="230">
        <v>0.14448680801664901</v>
      </c>
      <c r="F21" s="230">
        <v>0.1461092584433524</v>
      </c>
      <c r="G21" s="230">
        <v>0.14069000967046899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0.1200547595268714</v>
      </c>
      <c r="W21" s="230">
        <v>0.24409760441951431</v>
      </c>
      <c r="X21" s="230">
        <v>0.35816608827433449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5.1111038067803456</v>
      </c>
      <c r="C22" s="230">
        <v>7.6941885571816666</v>
      </c>
      <c r="D22" s="230">
        <v>8.5717681882040715</v>
      </c>
      <c r="E22" s="230">
        <v>12.443289837351919</v>
      </c>
      <c r="F22" s="230">
        <v>15.713354661010969</v>
      </c>
      <c r="G22" s="230">
        <v>15.67254911477654</v>
      </c>
      <c r="H22" s="230">
        <v>18.90718963347301</v>
      </c>
      <c r="I22" s="230">
        <v>17.914220168889599</v>
      </c>
      <c r="J22" s="230">
        <v>18.009409784312592</v>
      </c>
      <c r="K22" s="230">
        <v>16.753337361646231</v>
      </c>
      <c r="L22" s="230">
        <v>21.123035502499619</v>
      </c>
      <c r="M22" s="230">
        <v>19.87955294897975</v>
      </c>
      <c r="N22" s="230">
        <v>20.554272413406931</v>
      </c>
      <c r="O22" s="230">
        <v>18.09391958651161</v>
      </c>
      <c r="P22" s="230">
        <v>16.199978412980158</v>
      </c>
      <c r="Q22" s="230">
        <v>14.780593884073721</v>
      </c>
      <c r="R22" s="230">
        <v>17.761907484944778</v>
      </c>
      <c r="S22" s="230">
        <v>18.341580066319381</v>
      </c>
      <c r="T22" s="230">
        <v>17.063736429450881</v>
      </c>
      <c r="U22" s="230">
        <v>22.009314869289948</v>
      </c>
      <c r="V22" s="230">
        <v>20.876779194468931</v>
      </c>
      <c r="W22" s="230">
        <v>22.374981822790879</v>
      </c>
      <c r="X22" s="230">
        <v>21.047781004057072</v>
      </c>
      <c r="Y22" s="230">
        <v>21.07289041132319</v>
      </c>
      <c r="DA22" s="71" t="s">
        <v>2460</v>
      </c>
    </row>
    <row r="23" spans="1:105" ht="12" customHeight="1" x14ac:dyDescent="0.25">
      <c r="A23" s="60" t="s">
        <v>2411</v>
      </c>
      <c r="B23" s="329">
        <v>4.2123126107545454</v>
      </c>
      <c r="C23" s="329">
        <v>4.9237635963108506</v>
      </c>
      <c r="D23" s="329">
        <v>5.7773565927034216</v>
      </c>
      <c r="E23" s="329">
        <v>5.2067590060744511</v>
      </c>
      <c r="F23" s="329">
        <v>10.58812065131135</v>
      </c>
      <c r="G23" s="329">
        <v>11.731225309996629</v>
      </c>
      <c r="H23" s="329">
        <v>13.517032943444431</v>
      </c>
      <c r="I23" s="329">
        <v>15.0336050681936</v>
      </c>
      <c r="J23" s="329">
        <v>19.204126714943271</v>
      </c>
      <c r="K23" s="329">
        <v>18.70489412551267</v>
      </c>
      <c r="L23" s="329">
        <v>19.482151002156328</v>
      </c>
      <c r="M23" s="329">
        <v>22.288920790877889</v>
      </c>
      <c r="N23" s="329">
        <v>21.397551232709372</v>
      </c>
      <c r="O23" s="329">
        <v>21.180117218428279</v>
      </c>
      <c r="P23" s="329">
        <v>21.83717699245241</v>
      </c>
      <c r="Q23" s="329">
        <v>25.573524120977218</v>
      </c>
      <c r="R23" s="329">
        <v>25.90521066464267</v>
      </c>
      <c r="S23" s="329">
        <v>27.2043243952211</v>
      </c>
      <c r="T23" s="329">
        <v>29.90756511308771</v>
      </c>
      <c r="U23" s="329">
        <v>27.711660351237651</v>
      </c>
      <c r="V23" s="329">
        <v>26.0904788937513</v>
      </c>
      <c r="W23" s="329">
        <v>27.396647052078968</v>
      </c>
      <c r="X23" s="329">
        <v>26.70888809321799</v>
      </c>
      <c r="Y23" s="329">
        <v>28.873414593916849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10.871236527089488</v>
      </c>
      <c r="C24" s="261">
        <f t="shared" si="1"/>
        <v>12.151723582011437</v>
      </c>
      <c r="D24" s="261">
        <f t="shared" si="1"/>
        <v>12.395459037984505</v>
      </c>
      <c r="E24" s="261">
        <f t="shared" si="1"/>
        <v>13.023616555741814</v>
      </c>
      <c r="F24" s="261">
        <f t="shared" si="1"/>
        <v>12.297577725571024</v>
      </c>
      <c r="G24" s="261">
        <f t="shared" si="1"/>
        <v>12.56024556375622</v>
      </c>
      <c r="H24" s="261">
        <f t="shared" si="1"/>
        <v>14.640978979968679</v>
      </c>
      <c r="I24" s="261">
        <f t="shared" si="1"/>
        <v>14.698318405534557</v>
      </c>
      <c r="J24" s="261">
        <f t="shared" si="1"/>
        <v>16.235306610107848</v>
      </c>
      <c r="K24" s="261">
        <f t="shared" si="1"/>
        <v>15.323079919209345</v>
      </c>
      <c r="L24" s="261">
        <f t="shared" si="1"/>
        <v>18.012567959672559</v>
      </c>
      <c r="M24" s="261">
        <f t="shared" si="1"/>
        <v>18.35952185317095</v>
      </c>
      <c r="N24" s="261">
        <f t="shared" si="1"/>
        <v>18.326216756555525</v>
      </c>
      <c r="O24" s="261">
        <f t="shared" si="1"/>
        <v>17.078043476192668</v>
      </c>
      <c r="P24" s="261">
        <f t="shared" si="1"/>
        <v>16.1969930346947</v>
      </c>
      <c r="Q24" s="261">
        <f t="shared" si="1"/>
        <v>16.810284505523438</v>
      </c>
      <c r="R24" s="261">
        <f t="shared" si="1"/>
        <v>18.384691461564572</v>
      </c>
      <c r="S24" s="261">
        <f t="shared" si="1"/>
        <v>19.141915021686341</v>
      </c>
      <c r="T24" s="261">
        <f t="shared" si="1"/>
        <v>19.362990892610771</v>
      </c>
      <c r="U24" s="261">
        <f t="shared" si="1"/>
        <v>20.789991807711438</v>
      </c>
      <c r="V24" s="261">
        <f t="shared" si="1"/>
        <v>19.841213801446074</v>
      </c>
      <c r="W24" s="261">
        <f t="shared" si="1"/>
        <v>21.111098897295602</v>
      </c>
      <c r="X24" s="261">
        <f t="shared" si="1"/>
        <v>20.170804841263756</v>
      </c>
      <c r="Y24" s="261">
        <f t="shared" si="1"/>
        <v>20.881052782921245</v>
      </c>
      <c r="DA24" s="70"/>
    </row>
    <row r="25" spans="1:105" ht="12" customHeight="1" x14ac:dyDescent="0.25">
      <c r="A25" s="60" t="s">
        <v>2414</v>
      </c>
      <c r="B25" s="262">
        <v>8.1379966192303836</v>
      </c>
      <c r="C25" s="262">
        <v>9.1536786550756446</v>
      </c>
      <c r="D25" s="262">
        <v>9.2589876565863527</v>
      </c>
      <c r="E25" s="262">
        <v>9.9496841833015619</v>
      </c>
      <c r="F25" s="262">
        <v>8.9727011235422207</v>
      </c>
      <c r="G25" s="262">
        <v>9.0846650244028204</v>
      </c>
      <c r="H25" s="262">
        <v>10.588754228808369</v>
      </c>
      <c r="I25" s="262">
        <v>10.54901345821135</v>
      </c>
      <c r="J25" s="262">
        <v>11.44004682930967</v>
      </c>
      <c r="K25" s="262">
        <v>10.71487136385325</v>
      </c>
      <c r="L25" s="262">
        <v>12.781763527587509</v>
      </c>
      <c r="M25" s="262">
        <v>12.856612159203969</v>
      </c>
      <c r="N25" s="262">
        <v>12.87011479159942</v>
      </c>
      <c r="O25" s="262">
        <v>11.92173742231247</v>
      </c>
      <c r="P25" s="262">
        <v>11.19759988651983</v>
      </c>
      <c r="Q25" s="262">
        <v>11.44246312774343</v>
      </c>
      <c r="R25" s="262">
        <v>12.637409461504131</v>
      </c>
      <c r="S25" s="262">
        <v>13.140731245076079</v>
      </c>
      <c r="T25" s="262">
        <v>13.14572762598355</v>
      </c>
      <c r="U25" s="262">
        <v>14.394348924801349</v>
      </c>
      <c r="V25" s="262">
        <v>13.755315638069829</v>
      </c>
      <c r="W25" s="262">
        <v>14.676135709730129</v>
      </c>
      <c r="X25" s="262">
        <v>13.967286004928351</v>
      </c>
      <c r="Y25" s="262">
        <v>14.367090209693959</v>
      </c>
      <c r="DA25" s="72" t="s">
        <v>2462</v>
      </c>
    </row>
    <row r="26" spans="1:105" ht="12" customHeight="1" x14ac:dyDescent="0.25">
      <c r="A26" s="60" t="s">
        <v>2416</v>
      </c>
      <c r="B26" s="262">
        <v>2.733239907859105</v>
      </c>
      <c r="C26" s="262">
        <v>2.9980449269357918</v>
      </c>
      <c r="D26" s="262">
        <v>3.136471381398152</v>
      </c>
      <c r="E26" s="262">
        <v>3.0739323724402512</v>
      </c>
      <c r="F26" s="262">
        <v>3.3248766020288039</v>
      </c>
      <c r="G26" s="262">
        <v>3.4755805393534001</v>
      </c>
      <c r="H26" s="262">
        <v>4.0522247511603098</v>
      </c>
      <c r="I26" s="262">
        <v>4.1493049473232082</v>
      </c>
      <c r="J26" s="262">
        <v>4.7952597807981769</v>
      </c>
      <c r="K26" s="262">
        <v>4.6082085553560947</v>
      </c>
      <c r="L26" s="262">
        <v>5.2308044320850478</v>
      </c>
      <c r="M26" s="262">
        <v>5.5029096939669806</v>
      </c>
      <c r="N26" s="262">
        <v>5.4561019649561038</v>
      </c>
      <c r="O26" s="262">
        <v>5.156306053880197</v>
      </c>
      <c r="P26" s="262">
        <v>4.9993931481748701</v>
      </c>
      <c r="Q26" s="262">
        <v>5.3678213777800066</v>
      </c>
      <c r="R26" s="262">
        <v>5.747282000060439</v>
      </c>
      <c r="S26" s="262">
        <v>6.0011837766102607</v>
      </c>
      <c r="T26" s="262">
        <v>6.2172632666272198</v>
      </c>
      <c r="U26" s="262">
        <v>6.3956428829100886</v>
      </c>
      <c r="V26" s="262">
        <v>6.0858981633762443</v>
      </c>
      <c r="W26" s="262">
        <v>6.4349631875654731</v>
      </c>
      <c r="X26" s="262">
        <v>6.2035188363354044</v>
      </c>
      <c r="Y26" s="262">
        <v>6.5139625732272846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33.350555039842128</v>
      </c>
      <c r="C27" s="261">
        <f t="shared" si="2"/>
        <v>36.022858134663167</v>
      </c>
      <c r="D27" s="261">
        <f t="shared" si="2"/>
        <v>36.12209887455095</v>
      </c>
      <c r="E27" s="261">
        <f t="shared" si="2"/>
        <v>37.655648019820745</v>
      </c>
      <c r="F27" s="261">
        <f t="shared" si="2"/>
        <v>34.877069644093908</v>
      </c>
      <c r="G27" s="261">
        <f t="shared" si="2"/>
        <v>35.770284850865821</v>
      </c>
      <c r="H27" s="261">
        <f t="shared" si="2"/>
        <v>41.752256686372704</v>
      </c>
      <c r="I27" s="261">
        <f t="shared" si="2"/>
        <v>42.045406278253424</v>
      </c>
      <c r="J27" s="261">
        <f t="shared" si="2"/>
        <v>47.086019758908307</v>
      </c>
      <c r="K27" s="261">
        <f t="shared" si="2"/>
        <v>44.74500015276449</v>
      </c>
      <c r="L27" s="261">
        <f t="shared" si="2"/>
        <v>51.964502910025182</v>
      </c>
      <c r="M27" s="261">
        <f t="shared" si="2"/>
        <v>53.544799435972905</v>
      </c>
      <c r="N27" s="261">
        <f t="shared" si="2"/>
        <v>53.311807645603835</v>
      </c>
      <c r="O27" s="261">
        <f t="shared" si="2"/>
        <v>49.944642782284028</v>
      </c>
      <c r="P27" s="261">
        <f t="shared" si="2"/>
        <v>47.862557886726961</v>
      </c>
      <c r="Q27" s="261">
        <f t="shared" si="2"/>
        <v>50.641062100386122</v>
      </c>
      <c r="R27" s="261">
        <f t="shared" si="2"/>
        <v>54.706694403838583</v>
      </c>
      <c r="S27" s="261">
        <f t="shared" si="2"/>
        <v>57.043753499480012</v>
      </c>
      <c r="T27" s="261">
        <f t="shared" si="2"/>
        <v>58.527427730598575</v>
      </c>
      <c r="U27" s="261">
        <f t="shared" si="2"/>
        <v>61.419777121601982</v>
      </c>
      <c r="V27" s="261">
        <f t="shared" si="2"/>
        <v>58.524360134405967</v>
      </c>
      <c r="W27" s="261">
        <f t="shared" si="2"/>
        <v>62.100780365547678</v>
      </c>
      <c r="X27" s="261">
        <f t="shared" si="2"/>
        <v>59.569889098782198</v>
      </c>
      <c r="Y27" s="261">
        <f t="shared" si="2"/>
        <v>62.10781601494341</v>
      </c>
      <c r="DA27" s="70"/>
    </row>
    <row r="28" spans="1:105" ht="12" customHeight="1" x14ac:dyDescent="0.25">
      <c r="A28" s="60" t="s">
        <v>2419</v>
      </c>
      <c r="B28" s="329">
        <v>28.192621230754931</v>
      </c>
      <c r="C28" s="329">
        <v>29.993759853466202</v>
      </c>
      <c r="D28" s="329">
        <v>29.0477846794039</v>
      </c>
      <c r="E28" s="329">
        <v>31.280024747076521</v>
      </c>
      <c r="F28" s="329">
        <v>21.912023948610621</v>
      </c>
      <c r="G28" s="329">
        <v>21.405519165155649</v>
      </c>
      <c r="H28" s="329">
        <v>25.20078777603258</v>
      </c>
      <c r="I28" s="329">
        <v>23.636910276383709</v>
      </c>
      <c r="J28" s="329">
        <v>23.570762556936959</v>
      </c>
      <c r="K28" s="329">
        <v>21.841048162340812</v>
      </c>
      <c r="L28" s="329">
        <v>28.108807805343961</v>
      </c>
      <c r="M28" s="329">
        <v>26.252243365510189</v>
      </c>
      <c r="N28" s="329">
        <v>27.11072450351072</v>
      </c>
      <c r="O28" s="329">
        <v>24.009805371963679</v>
      </c>
      <c r="P28" s="329">
        <v>21.123157487805639</v>
      </c>
      <c r="Q28" s="329">
        <v>19.326542768577269</v>
      </c>
      <c r="R28" s="329">
        <v>22.98602828386797</v>
      </c>
      <c r="S28" s="329">
        <v>23.732335872678661</v>
      </c>
      <c r="T28" s="329">
        <v>21.905919428858521</v>
      </c>
      <c r="U28" s="329">
        <v>27.487131793555871</v>
      </c>
      <c r="V28" s="329">
        <v>26.576834958383969</v>
      </c>
      <c r="W28" s="329">
        <v>28.553865607899951</v>
      </c>
      <c r="X28" s="329">
        <v>26.86512816831118</v>
      </c>
      <c r="Y28" s="329">
        <v>26.752614471371761</v>
      </c>
      <c r="DA28" s="72" t="s">
        <v>2464</v>
      </c>
    </row>
    <row r="29" spans="1:105" ht="12" customHeight="1" x14ac:dyDescent="0.25">
      <c r="A29" s="59" t="s">
        <v>28</v>
      </c>
      <c r="B29" s="230">
        <v>20.856812493300559</v>
      </c>
      <c r="C29" s="230">
        <v>18.999345239413881</v>
      </c>
      <c r="D29" s="230">
        <v>17.703073401504842</v>
      </c>
      <c r="E29" s="230">
        <v>15.465067816804391</v>
      </c>
      <c r="F29" s="230">
        <v>2.3022454448305241</v>
      </c>
      <c r="G29" s="230">
        <v>1.857708152813335</v>
      </c>
      <c r="H29" s="230">
        <v>1.863429394484396</v>
      </c>
      <c r="I29" s="230">
        <v>1.513955394603425</v>
      </c>
      <c r="J29" s="230">
        <v>1.342076859054814</v>
      </c>
      <c r="K29" s="230">
        <v>1.158740876130395</v>
      </c>
      <c r="L29" s="230">
        <v>1.8714830799756339</v>
      </c>
      <c r="M29" s="230">
        <v>1.5497897813131021</v>
      </c>
      <c r="N29" s="230">
        <v>1.584984473247691</v>
      </c>
      <c r="O29" s="230">
        <v>1.498023810076115</v>
      </c>
      <c r="P29" s="230">
        <v>1.103060589755452</v>
      </c>
      <c r="Q29" s="230">
        <v>0.89172131044972225</v>
      </c>
      <c r="R29" s="230">
        <v>0.89445611731768826</v>
      </c>
      <c r="S29" s="230">
        <v>0.93260167909779002</v>
      </c>
      <c r="T29" s="230">
        <v>0.83722024962928865</v>
      </c>
      <c r="U29" s="230">
        <v>0.3548186771886836</v>
      </c>
      <c r="V29" s="230">
        <v>0.50059554909741588</v>
      </c>
      <c r="W29" s="230">
        <v>0.48509303360611988</v>
      </c>
      <c r="X29" s="230">
        <v>0.28994141803205759</v>
      </c>
      <c r="Y29" s="230">
        <v>0.41667942538912101</v>
      </c>
      <c r="DA29" s="71" t="s">
        <v>2465</v>
      </c>
    </row>
    <row r="30" spans="1:105" ht="12" customHeight="1" x14ac:dyDescent="0.25">
      <c r="A30" s="59" t="s">
        <v>31</v>
      </c>
      <c r="B30" s="230">
        <v>0.21759762483948841</v>
      </c>
      <c r="C30" s="230">
        <v>0.20946720318419451</v>
      </c>
      <c r="D30" s="230">
        <v>0</v>
      </c>
      <c r="E30" s="230">
        <v>0.21921390737093641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0.19654689549174381</v>
      </c>
      <c r="M30" s="230">
        <v>0.18999693895014061</v>
      </c>
      <c r="N30" s="230">
        <v>0.1884484621261521</v>
      </c>
      <c r="O30" s="230">
        <v>0.18773183223868761</v>
      </c>
      <c r="P30" s="230">
        <v>0.18338863725815721</v>
      </c>
      <c r="Q30" s="230">
        <v>0.17702606940523019</v>
      </c>
      <c r="R30" s="230">
        <v>0.18027820444951209</v>
      </c>
      <c r="S30" s="230">
        <v>0.17940891881897131</v>
      </c>
      <c r="T30" s="230">
        <v>0.17432804112610609</v>
      </c>
      <c r="U30" s="230">
        <v>0.1821316437672563</v>
      </c>
      <c r="V30" s="230">
        <v>0.36583048602639029</v>
      </c>
      <c r="W30" s="230">
        <v>0.37194062260763799</v>
      </c>
      <c r="X30" s="230">
        <v>0.3638229637508727</v>
      </c>
      <c r="Y30" s="230">
        <v>0.53239576681138356</v>
      </c>
      <c r="DA30" s="71" t="s">
        <v>2466</v>
      </c>
    </row>
    <row r="31" spans="1:105" ht="12" customHeight="1" x14ac:dyDescent="0.25">
      <c r="A31" s="59" t="s">
        <v>159</v>
      </c>
      <c r="B31" s="230">
        <v>0.85971665533282859</v>
      </c>
      <c r="C31" s="230">
        <v>1.030677758038723</v>
      </c>
      <c r="D31" s="230">
        <v>0.68385317300626347</v>
      </c>
      <c r="E31" s="230">
        <v>0.18213896734784479</v>
      </c>
      <c r="F31" s="230">
        <v>0.19002676567276319</v>
      </c>
      <c r="G31" s="230">
        <v>0.18466106403985369</v>
      </c>
      <c r="H31" s="230">
        <v>0.18569760586694131</v>
      </c>
      <c r="I31" s="230">
        <v>0.1871750831399486</v>
      </c>
      <c r="J31" s="230">
        <v>0.17634718647897149</v>
      </c>
      <c r="K31" s="230">
        <v>0.16801663929666541</v>
      </c>
      <c r="L31" s="230">
        <v>0.1758363982443964</v>
      </c>
      <c r="M31" s="230">
        <v>0.17014691180236599</v>
      </c>
      <c r="N31" s="230">
        <v>0.16879473539368359</v>
      </c>
      <c r="O31" s="230">
        <v>0.16822982779792831</v>
      </c>
      <c r="P31" s="230">
        <v>0</v>
      </c>
      <c r="Q31" s="230">
        <v>0.15910900006062539</v>
      </c>
      <c r="R31" s="230">
        <v>0.16201949073982569</v>
      </c>
      <c r="S31" s="230">
        <v>0.16124764253407731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0.3328142766885841</v>
      </c>
      <c r="D32" s="230">
        <v>0.16481542545923961</v>
      </c>
      <c r="E32" s="230">
        <v>0.17692262206120279</v>
      </c>
      <c r="F32" s="230">
        <v>0.17890929605308459</v>
      </c>
      <c r="G32" s="230">
        <v>0.17227348122914579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0.1470058279920875</v>
      </c>
      <c r="W32" s="230">
        <v>0.29889502581981348</v>
      </c>
      <c r="X32" s="230">
        <v>0.43857072033591982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6.2584944572820538</v>
      </c>
      <c r="C33" s="230">
        <v>9.4214553761408162</v>
      </c>
      <c r="D33" s="230">
        <v>10.496042679433559</v>
      </c>
      <c r="E33" s="230">
        <v>15.23668143349215</v>
      </c>
      <c r="F33" s="230">
        <v>19.240842442054252</v>
      </c>
      <c r="G33" s="230">
        <v>19.19087646707332</v>
      </c>
      <c r="H33" s="230">
        <v>23.15166077568124</v>
      </c>
      <c r="I33" s="230">
        <v>21.935779798640329</v>
      </c>
      <c r="J33" s="230">
        <v>22.052338511403171</v>
      </c>
      <c r="K33" s="230">
        <v>20.51429064691375</v>
      </c>
      <c r="L33" s="230">
        <v>25.86494143163219</v>
      </c>
      <c r="M33" s="230">
        <v>24.34230973344458</v>
      </c>
      <c r="N33" s="230">
        <v>25.168496832743191</v>
      </c>
      <c r="O33" s="230">
        <v>22.155819901850951</v>
      </c>
      <c r="P33" s="230">
        <v>19.83670826079203</v>
      </c>
      <c r="Q33" s="230">
        <v>18.09868638866169</v>
      </c>
      <c r="R33" s="230">
        <v>21.749274471360948</v>
      </c>
      <c r="S33" s="230">
        <v>22.459077632227821</v>
      </c>
      <c r="T33" s="230">
        <v>20.894371138103121</v>
      </c>
      <c r="U33" s="230">
        <v>26.95018147259993</v>
      </c>
      <c r="V33" s="230">
        <v>25.563403095268079</v>
      </c>
      <c r="W33" s="230">
        <v>27.397936925866379</v>
      </c>
      <c r="X33" s="230">
        <v>25.772793066192332</v>
      </c>
      <c r="Y33" s="230">
        <v>25.803539279171261</v>
      </c>
      <c r="DA33" s="71" t="s">
        <v>2469</v>
      </c>
    </row>
    <row r="34" spans="1:105" ht="12" customHeight="1" x14ac:dyDescent="0.25">
      <c r="A34" s="60" t="s">
        <v>2426</v>
      </c>
      <c r="B34" s="329">
        <v>5.1579338090871989</v>
      </c>
      <c r="C34" s="329">
        <v>6.029098281196962</v>
      </c>
      <c r="D34" s="329">
        <v>7.0743141951470481</v>
      </c>
      <c r="E34" s="329">
        <v>6.3756232727442264</v>
      </c>
      <c r="F34" s="329">
        <v>12.96504569548329</v>
      </c>
      <c r="G34" s="329">
        <v>14.36476568571017</v>
      </c>
      <c r="H34" s="329">
        <v>16.55146891034012</v>
      </c>
      <c r="I34" s="329">
        <v>18.408496001869711</v>
      </c>
      <c r="J34" s="329">
        <v>23.515257201971352</v>
      </c>
      <c r="K34" s="329">
        <v>22.903951990423678</v>
      </c>
      <c r="L34" s="329">
        <v>23.855695104681221</v>
      </c>
      <c r="M34" s="329">
        <v>27.292556070462719</v>
      </c>
      <c r="N34" s="329">
        <v>26.201083142093111</v>
      </c>
      <c r="O34" s="329">
        <v>25.934837410320348</v>
      </c>
      <c r="P34" s="329">
        <v>26.739400398921319</v>
      </c>
      <c r="Q34" s="329">
        <v>31.31451933180885</v>
      </c>
      <c r="R34" s="329">
        <v>31.720666119970609</v>
      </c>
      <c r="S34" s="329">
        <v>33.311417626801351</v>
      </c>
      <c r="T34" s="329">
        <v>36.621508301740057</v>
      </c>
      <c r="U34" s="329">
        <v>33.932645328046107</v>
      </c>
      <c r="V34" s="329">
        <v>31.947525176022001</v>
      </c>
      <c r="W34" s="329">
        <v>33.546914757647727</v>
      </c>
      <c r="X34" s="329">
        <v>32.704760930471018</v>
      </c>
      <c r="Y34" s="329">
        <v>35.355201543571653</v>
      </c>
      <c r="DA34" s="72" t="s">
        <v>2470</v>
      </c>
    </row>
    <row r="35" spans="1:105" ht="12" customHeight="1" x14ac:dyDescent="0.25">
      <c r="A35" s="57" t="s">
        <v>2428</v>
      </c>
      <c r="B35" s="261">
        <v>45.235505041282003</v>
      </c>
      <c r="C35" s="261">
        <v>48.726164536712062</v>
      </c>
      <c r="D35" s="261">
        <v>47.063347043839947</v>
      </c>
      <c r="E35" s="261">
        <v>60.37407395773559</v>
      </c>
      <c r="F35" s="261">
        <v>62.9238185560571</v>
      </c>
      <c r="G35" s="261">
        <v>57.943813669858017</v>
      </c>
      <c r="H35" s="261">
        <v>63.135918363793792</v>
      </c>
      <c r="I35" s="261">
        <v>66.583948680724774</v>
      </c>
      <c r="J35" s="261">
        <v>62.341028608009609</v>
      </c>
      <c r="K35" s="261">
        <v>51.822236329700523</v>
      </c>
      <c r="L35" s="261">
        <v>66.296433626634041</v>
      </c>
      <c r="M35" s="261">
        <v>63.939829523468823</v>
      </c>
      <c r="N35" s="261">
        <v>61.842482438360364</v>
      </c>
      <c r="O35" s="261">
        <v>58.199872198199991</v>
      </c>
      <c r="P35" s="261">
        <v>53.823626984118292</v>
      </c>
      <c r="Q35" s="261">
        <v>54.424250148819183</v>
      </c>
      <c r="R35" s="261">
        <v>59.88753628072579</v>
      </c>
      <c r="S35" s="261">
        <v>61.929455297582912</v>
      </c>
      <c r="T35" s="261">
        <v>61.212501330569992</v>
      </c>
      <c r="U35" s="261">
        <v>67.831706531908338</v>
      </c>
      <c r="V35" s="261">
        <v>65.043200484054012</v>
      </c>
      <c r="W35" s="261">
        <v>71.535722753945848</v>
      </c>
      <c r="X35" s="261">
        <v>65.467400624187718</v>
      </c>
      <c r="Y35" s="261">
        <v>65.355493324668672</v>
      </c>
      <c r="DA35" s="70" t="s">
        <v>2471</v>
      </c>
    </row>
    <row r="36" spans="1:105" ht="12" customHeight="1" x14ac:dyDescent="0.25">
      <c r="A36" s="46" t="s">
        <v>28</v>
      </c>
      <c r="B36" s="229">
        <v>14.65684681189432</v>
      </c>
      <c r="C36" s="229">
        <v>13.405845721678491</v>
      </c>
      <c r="D36" s="229">
        <v>13.306028139805919</v>
      </c>
      <c r="E36" s="229">
        <v>8.6476257986683382</v>
      </c>
      <c r="F36" s="229">
        <v>1.170760294273661</v>
      </c>
      <c r="G36" s="229">
        <v>1.1243443431179769</v>
      </c>
      <c r="H36" s="229">
        <v>1.2417367109941071</v>
      </c>
      <c r="I36" s="229">
        <v>0.96493391835038944</v>
      </c>
      <c r="J36" s="229">
        <v>1.157616470894157</v>
      </c>
      <c r="K36" s="229">
        <v>1.224378525877438</v>
      </c>
      <c r="L36" s="229">
        <v>1.659727821304527</v>
      </c>
      <c r="M36" s="229">
        <v>1.5632166831701491</v>
      </c>
      <c r="N36" s="229">
        <v>1.6446206989325309</v>
      </c>
      <c r="O36" s="229">
        <v>1.575556089236237</v>
      </c>
      <c r="P36" s="229">
        <v>1.2572233094396179</v>
      </c>
      <c r="Q36" s="229">
        <v>1.138260137938077</v>
      </c>
      <c r="R36" s="229">
        <v>1.078167592782445</v>
      </c>
      <c r="S36" s="229">
        <v>1.141632946884384</v>
      </c>
      <c r="T36" s="229">
        <v>1.1197506409152129</v>
      </c>
      <c r="U36" s="229">
        <v>0.41372271459380522</v>
      </c>
      <c r="V36" s="229">
        <v>0.57540801935415475</v>
      </c>
      <c r="W36" s="229">
        <v>0.52719863870200689</v>
      </c>
      <c r="X36" s="229">
        <v>0.33937339692440888</v>
      </c>
      <c r="Y36" s="229">
        <v>0.52777260924629243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0.15443801442083771</v>
      </c>
      <c r="C38" s="229">
        <v>0.14927224464372069</v>
      </c>
      <c r="D38" s="229">
        <v>0</v>
      </c>
      <c r="E38" s="229">
        <v>0.1237999900198803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0.17604536858681899</v>
      </c>
      <c r="M38" s="229">
        <v>0.1935532371239497</v>
      </c>
      <c r="N38" s="229">
        <v>0.1974880329808964</v>
      </c>
      <c r="O38" s="229">
        <v>0.1994162374831788</v>
      </c>
      <c r="P38" s="229">
        <v>0.211102281093028</v>
      </c>
      <c r="Q38" s="229">
        <v>0.2282217624268921</v>
      </c>
      <c r="R38" s="229">
        <v>0.21947138577529299</v>
      </c>
      <c r="S38" s="229">
        <v>0.22181033436812</v>
      </c>
      <c r="T38" s="229">
        <v>0.2354812283897936</v>
      </c>
      <c r="U38" s="229">
        <v>0.21448441816467551</v>
      </c>
      <c r="V38" s="229">
        <v>0.42469413866470879</v>
      </c>
      <c r="W38" s="229">
        <v>0.40825386304411487</v>
      </c>
      <c r="X38" s="229">
        <v>0.43009569050963381</v>
      </c>
      <c r="Y38" s="229">
        <v>0.6810622846977985</v>
      </c>
      <c r="DA38" s="73" t="s">
        <v>2474</v>
      </c>
    </row>
    <row r="39" spans="1:105" ht="12" customHeight="1" x14ac:dyDescent="0.25">
      <c r="A39" s="46" t="s">
        <v>159</v>
      </c>
      <c r="B39" s="229">
        <v>0.62178001969162278</v>
      </c>
      <c r="C39" s="229">
        <v>0.74845776190581581</v>
      </c>
      <c r="D39" s="229">
        <v>0.52899484962111343</v>
      </c>
      <c r="E39" s="229">
        <v>0.1048182101509874</v>
      </c>
      <c r="F39" s="229">
        <v>9.9453471976567856E-2</v>
      </c>
      <c r="G39" s="229">
        <v>0.1150233456536683</v>
      </c>
      <c r="H39" s="229">
        <v>0.12735373705232919</v>
      </c>
      <c r="I39" s="229">
        <v>0.1227782212590397</v>
      </c>
      <c r="J39" s="229">
        <v>0.15654696574046259</v>
      </c>
      <c r="K39" s="229">
        <v>0.18271343395038289</v>
      </c>
      <c r="L39" s="229">
        <v>0.1604902147001406</v>
      </c>
      <c r="M39" s="229">
        <v>0.17662788523365569</v>
      </c>
      <c r="N39" s="229">
        <v>0.18025546755547059</v>
      </c>
      <c r="O39" s="229">
        <v>0.1820987491079227</v>
      </c>
      <c r="P39" s="229">
        <v>0</v>
      </c>
      <c r="Q39" s="229">
        <v>0.20902389570560201</v>
      </c>
      <c r="R39" s="229">
        <v>0.2009940993112419</v>
      </c>
      <c r="S39" s="229">
        <v>0.2031479688699441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0.2343061727665067</v>
      </c>
      <c r="D40" s="229">
        <v>0.1236015232639419</v>
      </c>
      <c r="E40" s="229">
        <v>9.8708516859987883E-2</v>
      </c>
      <c r="F40" s="229">
        <v>9.0776925432190236E-2</v>
      </c>
      <c r="G40" s="229">
        <v>0.10403188831851411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0.16859693633205311</v>
      </c>
      <c r="W40" s="229">
        <v>0.32411126779441141</v>
      </c>
      <c r="X40" s="229">
        <v>0.51219268375946803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4.4312406717034429</v>
      </c>
      <c r="C42" s="229">
        <v>6.6978656580108389</v>
      </c>
      <c r="D42" s="229">
        <v>7.9485554782753161</v>
      </c>
      <c r="E42" s="229">
        <v>8.5841698366460246</v>
      </c>
      <c r="F42" s="229">
        <v>9.858328834681906</v>
      </c>
      <c r="G42" s="229">
        <v>11.702523348932599</v>
      </c>
      <c r="H42" s="229">
        <v>15.54395691110078</v>
      </c>
      <c r="I42" s="229">
        <v>14.086413244408449</v>
      </c>
      <c r="J42" s="229">
        <v>19.16482306749899</v>
      </c>
      <c r="K42" s="229">
        <v>21.839803928649449</v>
      </c>
      <c r="L42" s="229">
        <v>23.111350424570379</v>
      </c>
      <c r="M42" s="229">
        <v>24.73836692447869</v>
      </c>
      <c r="N42" s="229">
        <v>26.31242483353218</v>
      </c>
      <c r="O42" s="229">
        <v>23.478255951987929</v>
      </c>
      <c r="P42" s="229">
        <v>22.779569724284649</v>
      </c>
      <c r="Q42" s="229">
        <v>23.27674723227916</v>
      </c>
      <c r="R42" s="229">
        <v>26.41404196737243</v>
      </c>
      <c r="S42" s="229">
        <v>27.700338193289181</v>
      </c>
      <c r="T42" s="229">
        <v>28.156181409747671</v>
      </c>
      <c r="U42" s="229">
        <v>31.661205119600389</v>
      </c>
      <c r="V42" s="229">
        <v>29.605366987112738</v>
      </c>
      <c r="W42" s="229">
        <v>30.000601223982041</v>
      </c>
      <c r="X42" s="229">
        <v>30.394281258150571</v>
      </c>
      <c r="Y42" s="229">
        <v>32.929635525192261</v>
      </c>
      <c r="DA42" s="73" t="s">
        <v>2478</v>
      </c>
    </row>
    <row r="43" spans="1:105" ht="12" customHeight="1" x14ac:dyDescent="0.25">
      <c r="A43" s="46" t="s">
        <v>36</v>
      </c>
      <c r="B43" s="229">
        <v>0.14411325843585021</v>
      </c>
      <c r="C43" s="229">
        <v>0.17293591012245821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1.3995254237990451E-2</v>
      </c>
      <c r="F44" s="229">
        <v>2.799050847588674E-2</v>
      </c>
      <c r="G44" s="229">
        <v>4.1935420072772497E-2</v>
      </c>
      <c r="H44" s="229">
        <v>5.5930674310732523E-2</v>
      </c>
      <c r="I44" s="229">
        <v>6.9925928548736027E-2</v>
      </c>
      <c r="J44" s="229">
        <v>0</v>
      </c>
      <c r="K44" s="229">
        <v>0</v>
      </c>
      <c r="L44" s="229">
        <v>0</v>
      </c>
      <c r="M44" s="229">
        <v>0.15384711133594409</v>
      </c>
      <c r="N44" s="229">
        <v>0.23771795148116631</v>
      </c>
      <c r="O44" s="229">
        <v>0.16779202293204179</v>
      </c>
      <c r="P44" s="229">
        <v>0.16779202293226619</v>
      </c>
      <c r="Q44" s="229">
        <v>0.18178727717022111</v>
      </c>
      <c r="R44" s="229">
        <v>0.13985185709763531</v>
      </c>
      <c r="S44" s="229">
        <v>0.12540351908940989</v>
      </c>
      <c r="T44" s="229">
        <v>0.1526892305894294</v>
      </c>
      <c r="U44" s="229">
        <v>0.1640666674879579</v>
      </c>
      <c r="V44" s="229">
        <v>0.1465977710110018</v>
      </c>
      <c r="W44" s="229">
        <v>9.0767781982106804E-2</v>
      </c>
      <c r="X44" s="229">
        <v>0.21325142788564999</v>
      </c>
      <c r="Y44" s="229">
        <v>0.22392406780720589</v>
      </c>
      <c r="DA44" s="73" t="s">
        <v>2480</v>
      </c>
    </row>
    <row r="45" spans="1:105" ht="12" customHeight="1" x14ac:dyDescent="0.25">
      <c r="A45" s="46" t="s">
        <v>39</v>
      </c>
      <c r="B45" s="229">
        <v>25.227086265135931</v>
      </c>
      <c r="C45" s="229">
        <v>27.317481067584229</v>
      </c>
      <c r="D45" s="229">
        <v>25.156167052873659</v>
      </c>
      <c r="E45" s="229">
        <v>42.800956351152379</v>
      </c>
      <c r="F45" s="229">
        <v>51.676508521216888</v>
      </c>
      <c r="G45" s="229">
        <v>44.855955323762487</v>
      </c>
      <c r="H45" s="229">
        <v>46.166940330335841</v>
      </c>
      <c r="I45" s="229">
        <v>51.339897368158162</v>
      </c>
      <c r="J45" s="229">
        <v>41.862042103876</v>
      </c>
      <c r="K45" s="229">
        <v>28.575340441223251</v>
      </c>
      <c r="L45" s="229">
        <v>41.188819797472171</v>
      </c>
      <c r="M45" s="229">
        <v>37.11421768212643</v>
      </c>
      <c r="N45" s="229">
        <v>33.269975453878118</v>
      </c>
      <c r="O45" s="229">
        <v>32.596753147452681</v>
      </c>
      <c r="P45" s="229">
        <v>29.407939646368732</v>
      </c>
      <c r="Q45" s="229">
        <v>29.390209843299239</v>
      </c>
      <c r="R45" s="229">
        <v>31.83500937838674</v>
      </c>
      <c r="S45" s="229">
        <v>32.537122335081882</v>
      </c>
      <c r="T45" s="229">
        <v>31.548398820927869</v>
      </c>
      <c r="U45" s="229">
        <v>35.378227612061522</v>
      </c>
      <c r="V45" s="229">
        <v>34.122536631579337</v>
      </c>
      <c r="W45" s="229">
        <v>40.18478997844116</v>
      </c>
      <c r="X45" s="229">
        <v>33.578206166957983</v>
      </c>
      <c r="Y45" s="229">
        <v>30.99309883772511</v>
      </c>
      <c r="DA45" s="73" t="s">
        <v>2481</v>
      </c>
    </row>
    <row r="46" spans="1:105" ht="12" customHeight="1" x14ac:dyDescent="0.25">
      <c r="A46" s="57" t="s">
        <v>2440</v>
      </c>
      <c r="B46" s="261">
        <v>14.608094913381191</v>
      </c>
      <c r="C46" s="261">
        <v>16.023373843375278</v>
      </c>
      <c r="D46" s="261">
        <v>16.76320893047999</v>
      </c>
      <c r="E46" s="261">
        <v>16.42896246495059</v>
      </c>
      <c r="F46" s="261">
        <v>17.770160913449121</v>
      </c>
      <c r="G46" s="261">
        <v>18.575614329348621</v>
      </c>
      <c r="H46" s="261">
        <v>21.657551393528738</v>
      </c>
      <c r="I46" s="261">
        <v>22.176406952339931</v>
      </c>
      <c r="J46" s="261">
        <v>25.628782095124549</v>
      </c>
      <c r="K46" s="261">
        <v>24.629066685194619</v>
      </c>
      <c r="L46" s="261">
        <v>27.956597369122111</v>
      </c>
      <c r="M46" s="261">
        <v>29.410893232640081</v>
      </c>
      <c r="N46" s="261">
        <v>29.160724286216979</v>
      </c>
      <c r="O46" s="261">
        <v>27.558432767258871</v>
      </c>
      <c r="P46" s="261">
        <v>26.719794851470031</v>
      </c>
      <c r="Q46" s="261">
        <v>28.688899184889671</v>
      </c>
      <c r="R46" s="261">
        <v>30.716967328569439</v>
      </c>
      <c r="S46" s="261">
        <v>32.073972705174327</v>
      </c>
      <c r="T46" s="261">
        <v>33.228832799938253</v>
      </c>
      <c r="U46" s="261">
        <v>34.18220186124168</v>
      </c>
      <c r="V46" s="261">
        <v>32.526737864518033</v>
      </c>
      <c r="W46" s="261">
        <v>34.392353462196027</v>
      </c>
      <c r="X46" s="261">
        <v>33.155374212693182</v>
      </c>
      <c r="Y46" s="261">
        <v>34.814574182934187</v>
      </c>
      <c r="DA46" s="70" t="s">
        <v>2482</v>
      </c>
    </row>
    <row r="47" spans="1:105" ht="12" customHeight="1" x14ac:dyDescent="0.25">
      <c r="A47" s="41" t="s">
        <v>2442</v>
      </c>
      <c r="B47" s="350">
        <v>9.1058162594895382</v>
      </c>
      <c r="C47" s="350">
        <v>9.9880168454569969</v>
      </c>
      <c r="D47" s="350">
        <v>10.449185971578149</v>
      </c>
      <c r="E47" s="350">
        <v>10.240836633862211</v>
      </c>
      <c r="F47" s="350">
        <v>11.07685986015937</v>
      </c>
      <c r="G47" s="350">
        <v>11.57893154399275</v>
      </c>
      <c r="H47" s="350">
        <v>13.50002753879137</v>
      </c>
      <c r="I47" s="350">
        <v>13.823451189292291</v>
      </c>
      <c r="J47" s="350">
        <v>15.975456217698079</v>
      </c>
      <c r="K47" s="350">
        <v>15.35229317771376</v>
      </c>
      <c r="L47" s="350">
        <v>17.426477606643122</v>
      </c>
      <c r="M47" s="350">
        <v>18.332999024983561</v>
      </c>
      <c r="N47" s="350">
        <v>18.17705860472574</v>
      </c>
      <c r="O47" s="350">
        <v>17.178285509925679</v>
      </c>
      <c r="P47" s="350">
        <v>16.65552858544681</v>
      </c>
      <c r="Q47" s="350">
        <v>17.882950940120828</v>
      </c>
      <c r="R47" s="350">
        <v>19.147127822019069</v>
      </c>
      <c r="S47" s="350">
        <v>19.993004145781509</v>
      </c>
      <c r="T47" s="350">
        <v>20.712875141328261</v>
      </c>
      <c r="U47" s="350">
        <v>21.307148628130349</v>
      </c>
      <c r="V47" s="350">
        <v>20.275230977831018</v>
      </c>
      <c r="W47" s="350">
        <v>21.438144618796802</v>
      </c>
      <c r="X47" s="350">
        <v>20.66708543349149</v>
      </c>
      <c r="Y47" s="350">
        <v>21.701331867153812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1.0000000000000002</v>
      </c>
      <c r="E51" s="232">
        <f t="shared" si="3"/>
        <v>0.99999999999999978</v>
      </c>
      <c r="F51" s="232">
        <f t="shared" si="3"/>
        <v>0.99999999999999967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0.99999999999999989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0.99999999999999978</v>
      </c>
      <c r="N51" s="232">
        <f t="shared" si="3"/>
        <v>1</v>
      </c>
      <c r="O51" s="232">
        <f t="shared" si="3"/>
        <v>1</v>
      </c>
      <c r="P51" s="232">
        <f t="shared" si="3"/>
        <v>1.0000000000000002</v>
      </c>
      <c r="Q51" s="232">
        <f t="shared" si="3"/>
        <v>1.0000000000000002</v>
      </c>
      <c r="R51" s="232">
        <f t="shared" si="3"/>
        <v>1</v>
      </c>
      <c r="S51" s="232">
        <f t="shared" si="3"/>
        <v>1.0000000000000002</v>
      </c>
      <c r="T51" s="232">
        <f t="shared" si="3"/>
        <v>1.0000000000000004</v>
      </c>
      <c r="U51" s="232">
        <f t="shared" si="3"/>
        <v>1.0000000000000002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1.5028699124003975E-2</v>
      </c>
      <c r="C52" s="299">
        <f t="shared" si="4"/>
        <v>1.5165541859969234E-2</v>
      </c>
      <c r="D52" s="299">
        <f t="shared" si="4"/>
        <v>1.5804068213332842E-2</v>
      </c>
      <c r="E52" s="299">
        <f t="shared" si="4"/>
        <v>1.4143534551769022E-2</v>
      </c>
      <c r="F52" s="299">
        <f t="shared" si="4"/>
        <v>1.5318199071874867E-2</v>
      </c>
      <c r="G52" s="299">
        <f t="shared" si="4"/>
        <v>1.6100182991180861E-2</v>
      </c>
      <c r="H52" s="299">
        <f t="shared" si="4"/>
        <v>1.6427905604848917E-2</v>
      </c>
      <c r="I52" s="299">
        <f t="shared" si="4"/>
        <v>1.6412316528645828E-2</v>
      </c>
      <c r="J52" s="299">
        <f t="shared" si="4"/>
        <v>1.7702931029598655E-2</v>
      </c>
      <c r="K52" s="299">
        <f t="shared" si="4"/>
        <v>1.847337395107506E-2</v>
      </c>
      <c r="L52" s="299">
        <f t="shared" si="4"/>
        <v>1.7713074809285946E-2</v>
      </c>
      <c r="M52" s="299">
        <f t="shared" si="4"/>
        <v>1.8299384950703899E-2</v>
      </c>
      <c r="N52" s="299">
        <f t="shared" si="4"/>
        <v>1.8367179836561703E-2</v>
      </c>
      <c r="O52" s="299">
        <f t="shared" si="4"/>
        <v>1.8465684814576049E-2</v>
      </c>
      <c r="P52" s="299">
        <f t="shared" si="4"/>
        <v>1.8792099050687263E-2</v>
      </c>
      <c r="Q52" s="299">
        <f t="shared" si="4"/>
        <v>1.9213347128116239E-2</v>
      </c>
      <c r="R52" s="299">
        <f t="shared" si="4"/>
        <v>1.8988390987546785E-2</v>
      </c>
      <c r="S52" s="299">
        <f t="shared" si="4"/>
        <v>1.9043170056430851E-2</v>
      </c>
      <c r="T52" s="299">
        <f t="shared" si="4"/>
        <v>1.9349847203721602E-2</v>
      </c>
      <c r="U52" s="299">
        <f t="shared" si="4"/>
        <v>1.8802682551482246E-2</v>
      </c>
      <c r="V52" s="299">
        <f t="shared" si="4"/>
        <v>1.8744630485406345E-2</v>
      </c>
      <c r="W52" s="299">
        <f t="shared" si="4"/>
        <v>1.8530037357166212E-2</v>
      </c>
      <c r="X52" s="299">
        <f t="shared" si="4"/>
        <v>1.8768767934906949E-2</v>
      </c>
      <c r="Y52" s="299">
        <f t="shared" si="4"/>
        <v>1.9023854829180592E-2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5.2998778379509722E-3</v>
      </c>
      <c r="C53" s="233">
        <f t="shared" si="5"/>
        <v>5.348135493363642E-3</v>
      </c>
      <c r="D53" s="233">
        <f t="shared" si="5"/>
        <v>5.5733121131905875E-3</v>
      </c>
      <c r="E53" s="233">
        <f t="shared" si="5"/>
        <v>4.9877241338532928E-3</v>
      </c>
      <c r="F53" s="233">
        <f t="shared" si="5"/>
        <v>5.4019701311793546E-3</v>
      </c>
      <c r="G53" s="233">
        <f t="shared" si="5"/>
        <v>5.6777371293318616E-3</v>
      </c>
      <c r="H53" s="233">
        <f t="shared" si="5"/>
        <v>5.793308663690452E-3</v>
      </c>
      <c r="I53" s="233">
        <f t="shared" si="5"/>
        <v>5.7878111686111271E-3</v>
      </c>
      <c r="J53" s="233">
        <f t="shared" si="5"/>
        <v>6.242946981398342E-3</v>
      </c>
      <c r="K53" s="233">
        <f t="shared" si="5"/>
        <v>6.5146440412201852E-3</v>
      </c>
      <c r="L53" s="233">
        <f t="shared" si="5"/>
        <v>6.2465241900917989E-3</v>
      </c>
      <c r="M53" s="233">
        <f t="shared" si="5"/>
        <v>6.4532867381358813E-3</v>
      </c>
      <c r="N53" s="233">
        <f t="shared" si="5"/>
        <v>6.4771946366252615E-3</v>
      </c>
      <c r="O53" s="233">
        <f t="shared" si="5"/>
        <v>6.51193246360539E-3</v>
      </c>
      <c r="P53" s="233">
        <f t="shared" si="5"/>
        <v>6.6270425980011517E-3</v>
      </c>
      <c r="Q53" s="233">
        <f t="shared" si="5"/>
        <v>6.7755959312886232E-3</v>
      </c>
      <c r="R53" s="233">
        <f t="shared" si="5"/>
        <v>6.6962650421625788E-3</v>
      </c>
      <c r="S53" s="233">
        <f t="shared" si="5"/>
        <v>6.7155829066541601E-3</v>
      </c>
      <c r="T53" s="233">
        <f t="shared" si="5"/>
        <v>6.8237327473636734E-3</v>
      </c>
      <c r="U53" s="233">
        <f t="shared" si="5"/>
        <v>6.6307748745507364E-3</v>
      </c>
      <c r="V53" s="233">
        <f t="shared" si="5"/>
        <v>6.6103027860549626E-3</v>
      </c>
      <c r="W53" s="233">
        <f t="shared" si="5"/>
        <v>6.5346264181170418E-3</v>
      </c>
      <c r="X53" s="233">
        <f t="shared" si="5"/>
        <v>6.6188148690115387E-3</v>
      </c>
      <c r="Y53" s="233">
        <f t="shared" si="5"/>
        <v>6.7087713826497197E-3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3.5385205000480972E-2</v>
      </c>
      <c r="C54" s="233">
        <f t="shared" si="6"/>
        <v>3.5707402432541037E-2</v>
      </c>
      <c r="D54" s="233">
        <f t="shared" si="6"/>
        <v>3.7210818378628642E-2</v>
      </c>
      <c r="E54" s="233">
        <f t="shared" si="6"/>
        <v>3.3301077186805493E-2</v>
      </c>
      <c r="F54" s="233">
        <f t="shared" si="6"/>
        <v>3.6066835188065097E-2</v>
      </c>
      <c r="G54" s="233">
        <f t="shared" si="6"/>
        <v>3.79080232418951E-2</v>
      </c>
      <c r="H54" s="233">
        <f t="shared" si="6"/>
        <v>3.8679649034137897E-2</v>
      </c>
      <c r="I54" s="233">
        <f t="shared" si="6"/>
        <v>3.8642944416348746E-2</v>
      </c>
      <c r="J54" s="233">
        <f t="shared" si="6"/>
        <v>4.1681707672967978E-2</v>
      </c>
      <c r="K54" s="233">
        <f t="shared" si="6"/>
        <v>4.3495722345340292E-2</v>
      </c>
      <c r="L54" s="233">
        <f t="shared" si="6"/>
        <v>4.1705591291952789E-2</v>
      </c>
      <c r="M54" s="233">
        <f t="shared" si="6"/>
        <v>4.3086063705216962E-2</v>
      </c>
      <c r="N54" s="233">
        <f t="shared" si="6"/>
        <v>4.3245687363543547E-2</v>
      </c>
      <c r="O54" s="233">
        <f t="shared" si="6"/>
        <v>4.3477618205451089E-2</v>
      </c>
      <c r="P54" s="233">
        <f t="shared" si="6"/>
        <v>4.4246163411165045E-2</v>
      </c>
      <c r="Q54" s="233">
        <f t="shared" si="6"/>
        <v>4.5237995734967104E-2</v>
      </c>
      <c r="R54" s="233">
        <f t="shared" si="6"/>
        <v>4.470833451249618E-2</v>
      </c>
      <c r="S54" s="233">
        <f t="shared" si="6"/>
        <v>4.4837312314646868E-2</v>
      </c>
      <c r="T54" s="233">
        <f t="shared" si="6"/>
        <v>4.5559386370179283E-2</v>
      </c>
      <c r="U54" s="233">
        <f t="shared" si="6"/>
        <v>4.4271082357386742E-2</v>
      </c>
      <c r="V54" s="233">
        <f t="shared" si="6"/>
        <v>4.413439825440163E-2</v>
      </c>
      <c r="W54" s="233">
        <f t="shared" si="6"/>
        <v>4.3629136836110069E-2</v>
      </c>
      <c r="X54" s="233">
        <f t="shared" si="6"/>
        <v>4.4191230092721127E-2</v>
      </c>
      <c r="Y54" s="233">
        <f t="shared" si="6"/>
        <v>4.4791834441263313E-2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1.5487171801973962E-2</v>
      </c>
      <c r="C55" s="233">
        <f t="shared" si="7"/>
        <v>1.5628189127842255E-2</v>
      </c>
      <c r="D55" s="233">
        <f t="shared" si="7"/>
        <v>1.6286194671305102E-2</v>
      </c>
      <c r="E55" s="233">
        <f t="shared" si="7"/>
        <v>1.4575003976261892E-2</v>
      </c>
      <c r="F55" s="233">
        <f t="shared" si="7"/>
        <v>1.5785503373611981E-2</v>
      </c>
      <c r="G55" s="233">
        <f t="shared" si="7"/>
        <v>1.6591342868084884E-2</v>
      </c>
      <c r="H55" s="233">
        <f t="shared" si="7"/>
        <v>1.6929063144430195E-2</v>
      </c>
      <c r="I55" s="233">
        <f t="shared" si="7"/>
        <v>1.6912998500418146E-2</v>
      </c>
      <c r="J55" s="233">
        <f t="shared" si="7"/>
        <v>1.824298510414557E-2</v>
      </c>
      <c r="K55" s="233">
        <f t="shared" si="7"/>
        <v>1.9036931525593451E-2</v>
      </c>
      <c r="L55" s="233">
        <f t="shared" si="7"/>
        <v>1.8253438334823905E-2</v>
      </c>
      <c r="M55" s="233">
        <f t="shared" si="7"/>
        <v>1.8857634733624402E-2</v>
      </c>
      <c r="N55" s="233">
        <f t="shared" si="7"/>
        <v>1.8927497802670612E-2</v>
      </c>
      <c r="O55" s="233">
        <f t="shared" si="7"/>
        <v>1.9029007820621613E-2</v>
      </c>
      <c r="P55" s="233">
        <f t="shared" si="7"/>
        <v>1.9365379805419039E-2</v>
      </c>
      <c r="Q55" s="233">
        <f t="shared" si="7"/>
        <v>1.9799478678020309E-2</v>
      </c>
      <c r="R55" s="233">
        <f t="shared" si="7"/>
        <v>1.9567659917915942E-2</v>
      </c>
      <c r="S55" s="233">
        <f t="shared" si="7"/>
        <v>1.9624110103255311E-2</v>
      </c>
      <c r="T55" s="233">
        <f t="shared" si="7"/>
        <v>1.9940142890167999E-2</v>
      </c>
      <c r="U55" s="233">
        <f t="shared" si="7"/>
        <v>1.9376286171547324E-2</v>
      </c>
      <c r="V55" s="233">
        <f t="shared" si="7"/>
        <v>1.9316463141399554E-2</v>
      </c>
      <c r="W55" s="233">
        <f t="shared" si="7"/>
        <v>1.9095323532631304E-2</v>
      </c>
      <c r="X55" s="233">
        <f t="shared" si="7"/>
        <v>1.9341336939470363E-2</v>
      </c>
      <c r="Y55" s="233">
        <f t="shared" si="7"/>
        <v>1.9604205636451454E-2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3.1329386418543527E-2</v>
      </c>
      <c r="C56" s="300">
        <f t="shared" si="8"/>
        <v>3.2387193164688508E-2</v>
      </c>
      <c r="D56" s="300">
        <f t="shared" si="8"/>
        <v>3.3066979864896096E-2</v>
      </c>
      <c r="E56" s="300">
        <f t="shared" si="8"/>
        <v>3.1866481461987714E-2</v>
      </c>
      <c r="F56" s="300">
        <f t="shared" si="8"/>
        <v>3.0727380623009691E-2</v>
      </c>
      <c r="G56" s="300">
        <f t="shared" si="8"/>
        <v>3.173698294424479E-2</v>
      </c>
      <c r="H56" s="300">
        <f t="shared" si="8"/>
        <v>3.2476100453745826E-2</v>
      </c>
      <c r="I56" s="300">
        <f t="shared" si="8"/>
        <v>3.1750636248127739E-2</v>
      </c>
      <c r="J56" s="300">
        <f t="shared" si="8"/>
        <v>3.326143211159812E-2</v>
      </c>
      <c r="K56" s="300">
        <f t="shared" si="8"/>
        <v>3.4444399343556864E-2</v>
      </c>
      <c r="L56" s="300">
        <f t="shared" si="8"/>
        <v>3.3932160884852958E-2</v>
      </c>
      <c r="M56" s="300">
        <f t="shared" si="8"/>
        <v>3.4563363252475415E-2</v>
      </c>
      <c r="N56" s="300">
        <f t="shared" si="8"/>
        <v>3.5003592259664089E-2</v>
      </c>
      <c r="O56" s="300">
        <f t="shared" si="8"/>
        <v>3.5161859145182828E-2</v>
      </c>
      <c r="P56" s="300">
        <f t="shared" si="8"/>
        <v>3.5531938651065423E-2</v>
      </c>
      <c r="Q56" s="300">
        <f t="shared" si="8"/>
        <v>3.5991685983126798E-2</v>
      </c>
      <c r="R56" s="300">
        <f t="shared" si="8"/>
        <v>3.6200446380646317E-2</v>
      </c>
      <c r="S56" s="300">
        <f t="shared" si="8"/>
        <v>3.6384490585152786E-2</v>
      </c>
      <c r="T56" s="300">
        <f t="shared" si="8"/>
        <v>3.6969326154595313E-2</v>
      </c>
      <c r="U56" s="300">
        <f t="shared" si="8"/>
        <v>3.7071512677986952E-2</v>
      </c>
      <c r="V56" s="300">
        <f t="shared" si="8"/>
        <v>3.7543338204766692E-2</v>
      </c>
      <c r="W56" s="300">
        <f t="shared" si="8"/>
        <v>3.7539169239974163E-2</v>
      </c>
      <c r="X56" s="300">
        <f t="shared" si="8"/>
        <v>3.9969417310539455E-2</v>
      </c>
      <c r="Y56" s="300">
        <f t="shared" si="8"/>
        <v>4.2172956027906397E-2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0.17409142573770928</v>
      </c>
      <c r="C57" s="301">
        <f t="shared" si="9"/>
        <v>0.17299304471179364</v>
      </c>
      <c r="D57" s="301">
        <f t="shared" si="9"/>
        <v>0.17279502028406374</v>
      </c>
      <c r="E57" s="301">
        <f t="shared" si="9"/>
        <v>0.16448430044471032</v>
      </c>
      <c r="F57" s="301">
        <f t="shared" si="9"/>
        <v>0.15254670987678198</v>
      </c>
      <c r="G57" s="301">
        <f t="shared" si="9"/>
        <v>0.15731007318136631</v>
      </c>
      <c r="H57" s="301">
        <f t="shared" si="9"/>
        <v>0.16069386881494355</v>
      </c>
      <c r="I57" s="301">
        <f t="shared" si="9"/>
        <v>0.15788605116013554</v>
      </c>
      <c r="J57" s="301">
        <f t="shared" si="9"/>
        <v>0.16502726312741509</v>
      </c>
      <c r="K57" s="301">
        <f t="shared" si="9"/>
        <v>0.17029005620050783</v>
      </c>
      <c r="L57" s="301">
        <f t="shared" si="9"/>
        <v>0.1670563276325889</v>
      </c>
      <c r="M57" s="301">
        <f t="shared" si="9"/>
        <v>0.16904101146285788</v>
      </c>
      <c r="N57" s="301">
        <f t="shared" si="9"/>
        <v>0.17037822440613187</v>
      </c>
      <c r="O57" s="301">
        <f t="shared" si="9"/>
        <v>0.16980337648226343</v>
      </c>
      <c r="P57" s="301">
        <f t="shared" si="9"/>
        <v>0.17079870990655552</v>
      </c>
      <c r="Q57" s="301">
        <f t="shared" si="9"/>
        <v>0.17208319404349048</v>
      </c>
      <c r="R57" s="301">
        <f t="shared" si="9"/>
        <v>0.17159191123078099</v>
      </c>
      <c r="S57" s="301">
        <f t="shared" si="9"/>
        <v>0.17184665889708403</v>
      </c>
      <c r="T57" s="301">
        <f t="shared" si="9"/>
        <v>0.17292922644875844</v>
      </c>
      <c r="U57" s="301">
        <f t="shared" si="9"/>
        <v>0.17142514416497048</v>
      </c>
      <c r="V57" s="301">
        <f t="shared" si="9"/>
        <v>0.17112740153467365</v>
      </c>
      <c r="W57" s="301">
        <f t="shared" si="9"/>
        <v>0.16976883361250392</v>
      </c>
      <c r="X57" s="301">
        <f t="shared" si="9"/>
        <v>0.17110201734503569</v>
      </c>
      <c r="Y57" s="301">
        <f t="shared" si="9"/>
        <v>0.17219883194214269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0.14716677487022034</v>
      </c>
      <c r="C58" s="302">
        <f t="shared" si="10"/>
        <v>0.14403942685526716</v>
      </c>
      <c r="D58" s="302">
        <f t="shared" si="10"/>
        <v>0.13895406688067513</v>
      </c>
      <c r="E58" s="302">
        <f t="shared" si="10"/>
        <v>0.13663482794687012</v>
      </c>
      <c r="F58" s="302">
        <f t="shared" si="10"/>
        <v>9.5839679027272889E-2</v>
      </c>
      <c r="G58" s="302">
        <f t="shared" si="10"/>
        <v>9.4136901632033518E-2</v>
      </c>
      <c r="H58" s="302">
        <f t="shared" si="10"/>
        <v>9.6991454026884819E-2</v>
      </c>
      <c r="I58" s="302">
        <f t="shared" si="10"/>
        <v>8.8759718492597173E-2</v>
      </c>
      <c r="J58" s="302">
        <f t="shared" si="10"/>
        <v>8.2610899254476386E-2</v>
      </c>
      <c r="K58" s="302">
        <f t="shared" si="10"/>
        <v>8.3122433933285486E-2</v>
      </c>
      <c r="L58" s="302">
        <f t="shared" si="10"/>
        <v>9.0364651697362644E-2</v>
      </c>
      <c r="M58" s="302">
        <f t="shared" si="10"/>
        <v>8.2878371352971519E-2</v>
      </c>
      <c r="N58" s="302">
        <f t="shared" si="10"/>
        <v>8.6642665241775246E-2</v>
      </c>
      <c r="O58" s="302">
        <f t="shared" si="10"/>
        <v>8.1629295830854598E-2</v>
      </c>
      <c r="P58" s="302">
        <f t="shared" si="10"/>
        <v>7.53785047721134E-2</v>
      </c>
      <c r="Q58" s="302">
        <f t="shared" si="10"/>
        <v>6.5673449005516499E-2</v>
      </c>
      <c r="R58" s="302">
        <f t="shared" si="10"/>
        <v>7.2097511425529337E-2</v>
      </c>
      <c r="S58" s="302">
        <f t="shared" si="10"/>
        <v>7.1494640120068842E-2</v>
      </c>
      <c r="T58" s="302">
        <f t="shared" si="10"/>
        <v>6.4724759798402129E-2</v>
      </c>
      <c r="U58" s="302">
        <f t="shared" si="10"/>
        <v>7.6717724342483889E-2</v>
      </c>
      <c r="V58" s="302">
        <f t="shared" si="10"/>
        <v>7.7711651985587119E-2</v>
      </c>
      <c r="W58" s="302">
        <f t="shared" si="10"/>
        <v>7.8059509572132493E-2</v>
      </c>
      <c r="X58" s="302">
        <f t="shared" si="10"/>
        <v>7.7164448270308411E-2</v>
      </c>
      <c r="Y58" s="302">
        <f t="shared" si="10"/>
        <v>7.4173739457530946E-2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2.6924650867488957E-2</v>
      </c>
      <c r="C59" s="302">
        <f t="shared" si="11"/>
        <v>2.8953617856526493E-2</v>
      </c>
      <c r="D59" s="302">
        <f t="shared" si="11"/>
        <v>3.3840953403388586E-2</v>
      </c>
      <c r="E59" s="302">
        <f t="shared" si="11"/>
        <v>2.7849472497840193E-2</v>
      </c>
      <c r="F59" s="302">
        <f t="shared" si="11"/>
        <v>5.6707030849509094E-2</v>
      </c>
      <c r="G59" s="302">
        <f t="shared" si="11"/>
        <v>6.317317154933276E-2</v>
      </c>
      <c r="H59" s="302">
        <f t="shared" si="11"/>
        <v>6.3702414788058728E-2</v>
      </c>
      <c r="I59" s="302">
        <f t="shared" si="11"/>
        <v>6.912633266753837E-2</v>
      </c>
      <c r="J59" s="302">
        <f t="shared" si="11"/>
        <v>8.2416363872938728E-2</v>
      </c>
      <c r="K59" s="302">
        <f t="shared" si="11"/>
        <v>8.7167622267222342E-2</v>
      </c>
      <c r="L59" s="302">
        <f t="shared" si="11"/>
        <v>7.6691675935226272E-2</v>
      </c>
      <c r="M59" s="302">
        <f t="shared" si="11"/>
        <v>8.6162640109886335E-2</v>
      </c>
      <c r="N59" s="302">
        <f t="shared" si="11"/>
        <v>8.373555916435664E-2</v>
      </c>
      <c r="O59" s="302">
        <f t="shared" si="11"/>
        <v>8.8174080651408832E-2</v>
      </c>
      <c r="P59" s="302">
        <f t="shared" si="11"/>
        <v>9.5420205134442146E-2</v>
      </c>
      <c r="Q59" s="302">
        <f t="shared" si="11"/>
        <v>0.10640974503797399</v>
      </c>
      <c r="R59" s="302">
        <f t="shared" si="11"/>
        <v>9.9494399805251654E-2</v>
      </c>
      <c r="S59" s="302">
        <f t="shared" si="11"/>
        <v>0.10035201877701519</v>
      </c>
      <c r="T59" s="302">
        <f t="shared" si="11"/>
        <v>0.1082044666503563</v>
      </c>
      <c r="U59" s="302">
        <f t="shared" si="11"/>
        <v>9.470741982248658E-2</v>
      </c>
      <c r="V59" s="302">
        <f t="shared" si="11"/>
        <v>9.3415749549086519E-2</v>
      </c>
      <c r="W59" s="302">
        <f t="shared" si="11"/>
        <v>9.1709324040371437E-2</v>
      </c>
      <c r="X59" s="302">
        <f t="shared" si="11"/>
        <v>9.3937569074727278E-2</v>
      </c>
      <c r="Y59" s="302">
        <f t="shared" si="11"/>
        <v>9.8025092484611762E-2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6.9487779050982149E-2</v>
      </c>
      <c r="C60" s="301">
        <f t="shared" si="12"/>
        <v>7.1456793976728536E-2</v>
      </c>
      <c r="D60" s="301">
        <f t="shared" si="12"/>
        <v>7.2606588322386964E-2</v>
      </c>
      <c r="E60" s="301">
        <f t="shared" si="12"/>
        <v>6.9659619480833254E-2</v>
      </c>
      <c r="F60" s="301">
        <f t="shared" si="12"/>
        <v>6.5862407732558595E-2</v>
      </c>
      <c r="G60" s="301">
        <f t="shared" si="12"/>
        <v>6.7637482593124409E-2</v>
      </c>
      <c r="H60" s="301">
        <f t="shared" si="12"/>
        <v>6.899929295042101E-2</v>
      </c>
      <c r="I60" s="301">
        <f t="shared" si="12"/>
        <v>6.7584644078751824E-2</v>
      </c>
      <c r="J60" s="301">
        <f t="shared" si="12"/>
        <v>6.9675385766237302E-2</v>
      </c>
      <c r="K60" s="301">
        <f t="shared" si="12"/>
        <v>7.1407859002328961E-2</v>
      </c>
      <c r="L60" s="301">
        <f t="shared" si="12"/>
        <v>7.0906648068354977E-2</v>
      </c>
      <c r="M60" s="301">
        <f t="shared" si="12"/>
        <v>7.0972699345397766E-2</v>
      </c>
      <c r="N60" s="301">
        <f t="shared" si="12"/>
        <v>7.1716431043360687E-2</v>
      </c>
      <c r="O60" s="301">
        <f t="shared" si="12"/>
        <v>7.1096905050548304E-2</v>
      </c>
      <c r="P60" s="301">
        <f t="shared" si="12"/>
        <v>7.0774734228049599E-2</v>
      </c>
      <c r="Q60" s="301">
        <f t="shared" si="12"/>
        <v>6.9946483706610885E-2</v>
      </c>
      <c r="R60" s="301">
        <f t="shared" si="12"/>
        <v>7.0610267032867338E-2</v>
      </c>
      <c r="S60" s="301">
        <f t="shared" si="12"/>
        <v>7.0611193565304667E-2</v>
      </c>
      <c r="T60" s="301">
        <f t="shared" si="12"/>
        <v>7.0054586335207905E-2</v>
      </c>
      <c r="U60" s="301">
        <f t="shared" si="12"/>
        <v>7.105191306774393E-2</v>
      </c>
      <c r="V60" s="301">
        <f t="shared" si="12"/>
        <v>7.1040545739836009E-2</v>
      </c>
      <c r="W60" s="301">
        <f t="shared" si="12"/>
        <v>7.0668669999655764E-2</v>
      </c>
      <c r="X60" s="301">
        <f t="shared" si="12"/>
        <v>7.0942540417854028E-2</v>
      </c>
      <c r="Y60" s="301">
        <f t="shared" si="12"/>
        <v>7.0891065674413029E-2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5.2017202420865487E-2</v>
      </c>
      <c r="C61" s="302">
        <f t="shared" si="13"/>
        <v>5.3827140271129177E-2</v>
      </c>
      <c r="D61" s="302">
        <f t="shared" si="13"/>
        <v>5.4234659886636789E-2</v>
      </c>
      <c r="E61" s="302">
        <f t="shared" si="13"/>
        <v>5.3218029815050416E-2</v>
      </c>
      <c r="F61" s="302">
        <f t="shared" si="13"/>
        <v>4.8055292924256233E-2</v>
      </c>
      <c r="G61" s="302">
        <f t="shared" si="13"/>
        <v>4.8921326365266748E-2</v>
      </c>
      <c r="H61" s="302">
        <f t="shared" si="13"/>
        <v>4.9902165423033815E-2</v>
      </c>
      <c r="I61" s="302">
        <f t="shared" si="13"/>
        <v>4.8505638555681296E-2</v>
      </c>
      <c r="J61" s="302">
        <f t="shared" si="13"/>
        <v>4.9096065455253891E-2</v>
      </c>
      <c r="K61" s="302">
        <f t="shared" si="13"/>
        <v>4.993291346206101E-2</v>
      </c>
      <c r="L61" s="302">
        <f t="shared" si="13"/>
        <v>5.0315535806592357E-2</v>
      </c>
      <c r="M61" s="302">
        <f t="shared" si="13"/>
        <v>4.9700012705830479E-2</v>
      </c>
      <c r="N61" s="302">
        <f t="shared" si="13"/>
        <v>5.0364934139595814E-2</v>
      </c>
      <c r="O61" s="302">
        <f t="shared" si="13"/>
        <v>4.9630897985082273E-2</v>
      </c>
      <c r="P61" s="302">
        <f t="shared" si="13"/>
        <v>4.8929276827056285E-2</v>
      </c>
      <c r="Q61" s="302">
        <f t="shared" si="13"/>
        <v>4.7611333434911432E-2</v>
      </c>
      <c r="R61" s="302">
        <f t="shared" si="13"/>
        <v>4.8536623992086941E-2</v>
      </c>
      <c r="S61" s="302">
        <f t="shared" si="13"/>
        <v>4.8473870899776388E-2</v>
      </c>
      <c r="T61" s="302">
        <f t="shared" si="13"/>
        <v>4.7560757324170908E-2</v>
      </c>
      <c r="U61" s="302">
        <f t="shared" si="13"/>
        <v>4.9194152548554693E-2</v>
      </c>
      <c r="V61" s="302">
        <f t="shared" si="13"/>
        <v>4.9250269642322077E-2</v>
      </c>
      <c r="W61" s="302">
        <f t="shared" si="13"/>
        <v>4.9127854328508858E-2</v>
      </c>
      <c r="X61" s="302">
        <f t="shared" si="13"/>
        <v>4.9124204994800566E-2</v>
      </c>
      <c r="Y61" s="302">
        <f t="shared" si="13"/>
        <v>4.8776196592858943E-2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1.7470576630116669E-2</v>
      </c>
      <c r="C62" s="302">
        <f t="shared" si="14"/>
        <v>1.7629653705599359E-2</v>
      </c>
      <c r="D62" s="302">
        <f t="shared" si="14"/>
        <v>1.8371928435750168E-2</v>
      </c>
      <c r="E62" s="302">
        <f t="shared" si="14"/>
        <v>1.6441589665782842E-2</v>
      </c>
      <c r="F62" s="302">
        <f t="shared" si="14"/>
        <v>1.7807114808302358E-2</v>
      </c>
      <c r="G62" s="302">
        <f t="shared" si="14"/>
        <v>1.8716156227857661E-2</v>
      </c>
      <c r="H62" s="302">
        <f t="shared" si="14"/>
        <v>1.9097127527387191E-2</v>
      </c>
      <c r="I62" s="302">
        <f t="shared" si="14"/>
        <v>1.9079005523070534E-2</v>
      </c>
      <c r="J62" s="302">
        <f t="shared" si="14"/>
        <v>2.05793203109834E-2</v>
      </c>
      <c r="K62" s="302">
        <f t="shared" si="14"/>
        <v>2.1474945540267947E-2</v>
      </c>
      <c r="L62" s="302">
        <f t="shared" si="14"/>
        <v>2.0591112261762606E-2</v>
      </c>
      <c r="M62" s="302">
        <f t="shared" si="14"/>
        <v>2.127268663956729E-2</v>
      </c>
      <c r="N62" s="302">
        <f t="shared" si="14"/>
        <v>2.135149690376487E-2</v>
      </c>
      <c r="O62" s="302">
        <f t="shared" si="14"/>
        <v>2.1466007065466027E-2</v>
      </c>
      <c r="P62" s="302">
        <f t="shared" si="14"/>
        <v>2.1845457400993324E-2</v>
      </c>
      <c r="Q62" s="302">
        <f t="shared" si="14"/>
        <v>2.2335150271699449E-2</v>
      </c>
      <c r="R62" s="302">
        <f t="shared" si="14"/>
        <v>2.2073643040780393E-2</v>
      </c>
      <c r="S62" s="302">
        <f t="shared" si="14"/>
        <v>2.2137322665528276E-2</v>
      </c>
      <c r="T62" s="302">
        <f t="shared" si="14"/>
        <v>2.2493829011036994E-2</v>
      </c>
      <c r="U62" s="302">
        <f t="shared" si="14"/>
        <v>2.1857760519189241E-2</v>
      </c>
      <c r="V62" s="302">
        <f t="shared" si="14"/>
        <v>2.1790276097513939E-2</v>
      </c>
      <c r="W62" s="302">
        <f t="shared" si="14"/>
        <v>2.1540815671146914E-2</v>
      </c>
      <c r="X62" s="302">
        <f t="shared" si="14"/>
        <v>2.1818335423053458E-2</v>
      </c>
      <c r="Y62" s="302">
        <f t="shared" si="14"/>
        <v>2.2114869081554085E-2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0.21317317437270514</v>
      </c>
      <c r="C63" s="301">
        <f t="shared" si="15"/>
        <v>0.21182821801444124</v>
      </c>
      <c r="D63" s="301">
        <f t="shared" si="15"/>
        <v>0.21158573912334336</v>
      </c>
      <c r="E63" s="301">
        <f t="shared" si="15"/>
        <v>0.20140934748331873</v>
      </c>
      <c r="F63" s="301">
        <f t="shared" si="15"/>
        <v>0.18679188964503921</v>
      </c>
      <c r="G63" s="301">
        <f t="shared" si="15"/>
        <v>0.19262457940575473</v>
      </c>
      <c r="H63" s="301">
        <f t="shared" si="15"/>
        <v>0.19676800263054317</v>
      </c>
      <c r="I63" s="301">
        <f t="shared" si="15"/>
        <v>0.19332985856343129</v>
      </c>
      <c r="J63" s="301">
        <f t="shared" si="15"/>
        <v>0.20207419974785523</v>
      </c>
      <c r="K63" s="301">
        <f t="shared" si="15"/>
        <v>0.20851843616388713</v>
      </c>
      <c r="L63" s="301">
        <f t="shared" si="15"/>
        <v>0.20455876852970076</v>
      </c>
      <c r="M63" s="301">
        <f t="shared" si="15"/>
        <v>0.20698899362798914</v>
      </c>
      <c r="N63" s="301">
        <f t="shared" si="15"/>
        <v>0.2086263972319983</v>
      </c>
      <c r="O63" s="301">
        <f t="shared" si="15"/>
        <v>0.20792250181501648</v>
      </c>
      <c r="P63" s="301">
        <f t="shared" si="15"/>
        <v>0.20914127743659866</v>
      </c>
      <c r="Q63" s="301">
        <f t="shared" si="15"/>
        <v>0.21071411515529448</v>
      </c>
      <c r="R63" s="301">
        <f t="shared" si="15"/>
        <v>0.21011254436422158</v>
      </c>
      <c r="S63" s="301">
        <f t="shared" si="15"/>
        <v>0.21042448028214375</v>
      </c>
      <c r="T63" s="301">
        <f t="shared" si="15"/>
        <v>0.21175007320256134</v>
      </c>
      <c r="U63" s="301">
        <f t="shared" si="15"/>
        <v>0.20990833979384141</v>
      </c>
      <c r="V63" s="301">
        <f t="shared" si="15"/>
        <v>0.20954375698123301</v>
      </c>
      <c r="W63" s="301">
        <f t="shared" si="15"/>
        <v>0.20788020442347424</v>
      </c>
      <c r="X63" s="301">
        <f t="shared" si="15"/>
        <v>0.20951267430004369</v>
      </c>
      <c r="Y63" s="301">
        <f t="shared" si="15"/>
        <v>0.21085571258221558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0.18020421412680029</v>
      </c>
      <c r="C64" s="302">
        <f t="shared" si="16"/>
        <v>0.17637480839420469</v>
      </c>
      <c r="D64" s="302">
        <f t="shared" si="16"/>
        <v>0.17014783699674507</v>
      </c>
      <c r="E64" s="302">
        <f t="shared" si="16"/>
        <v>0.16730795258800421</v>
      </c>
      <c r="F64" s="302">
        <f t="shared" si="16"/>
        <v>0.11735470901298725</v>
      </c>
      <c r="G64" s="302">
        <f t="shared" si="16"/>
        <v>0.11526967546779618</v>
      </c>
      <c r="H64" s="302">
        <f t="shared" si="16"/>
        <v>0.11876504574720594</v>
      </c>
      <c r="I64" s="302">
        <f t="shared" si="16"/>
        <v>0.10868536958277206</v>
      </c>
      <c r="J64" s="302">
        <f t="shared" si="16"/>
        <v>0.10115620316874661</v>
      </c>
      <c r="K64" s="302">
        <f t="shared" si="16"/>
        <v>0.1017825721632067</v>
      </c>
      <c r="L64" s="302">
        <f t="shared" si="16"/>
        <v>0.11065059391513797</v>
      </c>
      <c r="M64" s="302">
        <f t="shared" si="16"/>
        <v>0.10148372002404672</v>
      </c>
      <c r="N64" s="302">
        <f t="shared" si="16"/>
        <v>0.10609305947972485</v>
      </c>
      <c r="O64" s="302">
        <f t="shared" si="16"/>
        <v>9.995423979288319E-2</v>
      </c>
      <c r="P64" s="302">
        <f t="shared" si="16"/>
        <v>9.2300209925036819E-2</v>
      </c>
      <c r="Q64" s="302">
        <f t="shared" si="16"/>
        <v>8.0416468170020156E-2</v>
      </c>
      <c r="R64" s="302">
        <f t="shared" si="16"/>
        <v>8.8282667051668554E-2</v>
      </c>
      <c r="S64" s="302">
        <f t="shared" si="16"/>
        <v>8.7544457289880223E-2</v>
      </c>
      <c r="T64" s="302">
        <f t="shared" si="16"/>
        <v>7.9254807916410749E-2</v>
      </c>
      <c r="U64" s="302">
        <f t="shared" si="16"/>
        <v>9.3940070623449654E-2</v>
      </c>
      <c r="V64" s="302">
        <f t="shared" si="16"/>
        <v>9.5157124880310751E-2</v>
      </c>
      <c r="W64" s="302">
        <f t="shared" si="16"/>
        <v>9.5583072945468348E-2</v>
      </c>
      <c r="X64" s="302">
        <f t="shared" si="16"/>
        <v>9.4487079514663327E-2</v>
      </c>
      <c r="Y64" s="302">
        <f t="shared" si="16"/>
        <v>9.0824987090854237E-2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3.2968960245904851E-2</v>
      </c>
      <c r="C65" s="302">
        <f t="shared" si="17"/>
        <v>3.5453409620236534E-2</v>
      </c>
      <c r="D65" s="302">
        <f t="shared" si="17"/>
        <v>4.1437902126598279E-2</v>
      </c>
      <c r="E65" s="302">
        <f t="shared" si="17"/>
        <v>3.4101394895314524E-2</v>
      </c>
      <c r="F65" s="302">
        <f t="shared" si="17"/>
        <v>6.9437180632051981E-2</v>
      </c>
      <c r="G65" s="302">
        <f t="shared" si="17"/>
        <v>7.7354903937958547E-2</v>
      </c>
      <c r="H65" s="302">
        <f t="shared" si="17"/>
        <v>7.8002956883337221E-2</v>
      </c>
      <c r="I65" s="302">
        <f t="shared" si="17"/>
        <v>8.464448898065921E-2</v>
      </c>
      <c r="J65" s="302">
        <f t="shared" si="17"/>
        <v>0.10091799657910865</v>
      </c>
      <c r="K65" s="302">
        <f t="shared" si="17"/>
        <v>0.10673586400068041</v>
      </c>
      <c r="L65" s="302">
        <f t="shared" si="17"/>
        <v>9.39081746145628E-2</v>
      </c>
      <c r="M65" s="302">
        <f t="shared" si="17"/>
        <v>0.10550527360394245</v>
      </c>
      <c r="N65" s="302">
        <f t="shared" si="17"/>
        <v>0.10253333775227344</v>
      </c>
      <c r="O65" s="302">
        <f t="shared" si="17"/>
        <v>0.10796826202213329</v>
      </c>
      <c r="P65" s="302">
        <f t="shared" si="17"/>
        <v>0.11684106751156181</v>
      </c>
      <c r="Q65" s="302">
        <f t="shared" si="17"/>
        <v>0.1302976469852743</v>
      </c>
      <c r="R65" s="302">
        <f t="shared" si="17"/>
        <v>0.12182987731255301</v>
      </c>
      <c r="S65" s="302">
        <f t="shared" si="17"/>
        <v>0.12288002299226351</v>
      </c>
      <c r="T65" s="302">
        <f t="shared" si="17"/>
        <v>0.13249526528615058</v>
      </c>
      <c r="U65" s="302">
        <f t="shared" si="17"/>
        <v>0.11596826917039176</v>
      </c>
      <c r="V65" s="302">
        <f t="shared" si="17"/>
        <v>0.11438663210092227</v>
      </c>
      <c r="W65" s="302">
        <f t="shared" si="17"/>
        <v>0.11229713147800588</v>
      </c>
      <c r="X65" s="302">
        <f t="shared" si="17"/>
        <v>0.11502559478538037</v>
      </c>
      <c r="Y65" s="302">
        <f t="shared" si="17"/>
        <v>0.12003072549136135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0.28914050133446412</v>
      </c>
      <c r="C66" s="301">
        <f t="shared" si="18"/>
        <v>0.2865285304654433</v>
      </c>
      <c r="D66" s="301">
        <f t="shared" si="18"/>
        <v>0.27567426534300699</v>
      </c>
      <c r="E66" s="301">
        <f t="shared" si="18"/>
        <v>0.32292374398487478</v>
      </c>
      <c r="F66" s="301">
        <f t="shared" si="18"/>
        <v>0.33700248018852286</v>
      </c>
      <c r="G66" s="301">
        <f t="shared" si="18"/>
        <v>0.31203002111546396</v>
      </c>
      <c r="H66" s="301">
        <f t="shared" si="18"/>
        <v>0.29754388233447165</v>
      </c>
      <c r="I66" s="301">
        <f t="shared" si="18"/>
        <v>0.3061610416093718</v>
      </c>
      <c r="J66" s="301">
        <f t="shared" si="18"/>
        <v>0.26754254302920433</v>
      </c>
      <c r="K66" s="301">
        <f t="shared" si="18"/>
        <v>0.24149942208273537</v>
      </c>
      <c r="L66" s="301">
        <f t="shared" si="18"/>
        <v>0.2609765524757664</v>
      </c>
      <c r="M66" s="301">
        <f t="shared" si="18"/>
        <v>0.24717322887041129</v>
      </c>
      <c r="N66" s="301">
        <f t="shared" si="18"/>
        <v>0.242009694977247</v>
      </c>
      <c r="O66" s="301">
        <f t="shared" si="18"/>
        <v>0.24228951011851782</v>
      </c>
      <c r="P66" s="301">
        <f t="shared" si="18"/>
        <v>0.23518889505174467</v>
      </c>
      <c r="Q66" s="301">
        <f t="shared" si="18"/>
        <v>0.22645571078990853</v>
      </c>
      <c r="R66" s="301">
        <f t="shared" si="18"/>
        <v>0.23001065519990571</v>
      </c>
      <c r="S66" s="301">
        <f t="shared" si="18"/>
        <v>0.22844698403776897</v>
      </c>
      <c r="T66" s="301">
        <f t="shared" si="18"/>
        <v>0.2214645703775493</v>
      </c>
      <c r="U66" s="301">
        <f t="shared" si="18"/>
        <v>0.2318217611780968</v>
      </c>
      <c r="V66" s="301">
        <f t="shared" si="18"/>
        <v>0.23288416249594546</v>
      </c>
      <c r="W66" s="301">
        <f t="shared" si="18"/>
        <v>0.2394633462274704</v>
      </c>
      <c r="X66" s="301">
        <f t="shared" si="18"/>
        <v>0.23025475440286364</v>
      </c>
      <c r="Y66" s="301">
        <f t="shared" si="18"/>
        <v>0.22188156016981145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9.3373377459626733E-2</v>
      </c>
      <c r="C67" s="301">
        <f t="shared" si="19"/>
        <v>9.4223582013757703E-2</v>
      </c>
      <c r="D67" s="301">
        <f t="shared" si="19"/>
        <v>9.8190749212900816E-2</v>
      </c>
      <c r="E67" s="301">
        <f t="shared" si="19"/>
        <v>8.7873845861101862E-2</v>
      </c>
      <c r="F67" s="301">
        <f t="shared" si="19"/>
        <v>9.5172041980358071E-2</v>
      </c>
      <c r="G67" s="301">
        <f t="shared" si="19"/>
        <v>0.10003051170300313</v>
      </c>
      <c r="H67" s="301">
        <f t="shared" si="19"/>
        <v>0.10206665382386096</v>
      </c>
      <c r="I67" s="301">
        <f t="shared" si="19"/>
        <v>0.10196979882100622</v>
      </c>
      <c r="J67" s="301">
        <f t="shared" si="19"/>
        <v>0.1099883927098052</v>
      </c>
      <c r="K67" s="301">
        <f t="shared" si="19"/>
        <v>0.11477515815933187</v>
      </c>
      <c r="L67" s="301">
        <f t="shared" si="19"/>
        <v>0.11005141606011602</v>
      </c>
      <c r="M67" s="301">
        <f t="shared" si="19"/>
        <v>0.11369416369191772</v>
      </c>
      <c r="N67" s="301">
        <f t="shared" si="19"/>
        <v>0.1141153736326319</v>
      </c>
      <c r="O67" s="301">
        <f t="shared" si="19"/>
        <v>0.11472738551855054</v>
      </c>
      <c r="P67" s="301">
        <f t="shared" si="19"/>
        <v>0.11675539868357084</v>
      </c>
      <c r="Q67" s="301">
        <f t="shared" si="19"/>
        <v>0.11937261494516292</v>
      </c>
      <c r="R67" s="301">
        <f t="shared" si="19"/>
        <v>0.11797496139897523</v>
      </c>
      <c r="S67" s="301">
        <f t="shared" si="19"/>
        <v>0.11831530400837831</v>
      </c>
      <c r="T67" s="301">
        <f t="shared" si="19"/>
        <v>0.12022069054888626</v>
      </c>
      <c r="U67" s="301">
        <f t="shared" si="19"/>
        <v>0.11682115402316608</v>
      </c>
      <c r="V67" s="301">
        <f t="shared" si="19"/>
        <v>0.11646047626700837</v>
      </c>
      <c r="W67" s="301">
        <f t="shared" si="19"/>
        <v>0.11512720816455459</v>
      </c>
      <c r="X67" s="301">
        <f t="shared" si="19"/>
        <v>0.11661044235286419</v>
      </c>
      <c r="Y67" s="301">
        <f t="shared" si="19"/>
        <v>0.11819529841176113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5.8203401861559118E-2</v>
      </c>
      <c r="C68" s="235">
        <f t="shared" si="20"/>
        <v>5.8733368739430809E-2</v>
      </c>
      <c r="D68" s="235">
        <f t="shared" si="20"/>
        <v>6.1206264472944978E-2</v>
      </c>
      <c r="E68" s="235">
        <f t="shared" si="20"/>
        <v>5.4775321434483513E-2</v>
      </c>
      <c r="F68" s="235">
        <f t="shared" si="20"/>
        <v>5.9324582188997922E-2</v>
      </c>
      <c r="G68" s="235">
        <f t="shared" si="20"/>
        <v>6.23530628265501E-2</v>
      </c>
      <c r="H68" s="235">
        <f t="shared" si="20"/>
        <v>6.3622272544906655E-2</v>
      </c>
      <c r="I68" s="235">
        <f t="shared" si="20"/>
        <v>6.3561898905151695E-2</v>
      </c>
      <c r="J68" s="235">
        <f t="shared" si="20"/>
        <v>6.8560212719774055E-2</v>
      </c>
      <c r="K68" s="235">
        <f t="shared" si="20"/>
        <v>7.1543997184422933E-2</v>
      </c>
      <c r="L68" s="235">
        <f t="shared" si="20"/>
        <v>6.8599497722465499E-2</v>
      </c>
      <c r="M68" s="235">
        <f t="shared" si="20"/>
        <v>7.0870169621269463E-2</v>
      </c>
      <c r="N68" s="235">
        <f t="shared" si="20"/>
        <v>7.1132726809565172E-2</v>
      </c>
      <c r="O68" s="235">
        <f t="shared" si="20"/>
        <v>7.1514218565666407E-2</v>
      </c>
      <c r="P68" s="235">
        <f t="shared" si="20"/>
        <v>7.2778361177143036E-2</v>
      </c>
      <c r="Q68" s="235">
        <f t="shared" si="20"/>
        <v>7.4409777904013791E-2</v>
      </c>
      <c r="R68" s="235">
        <f t="shared" si="20"/>
        <v>7.3538563932481343E-2</v>
      </c>
      <c r="S68" s="235">
        <f t="shared" si="20"/>
        <v>7.3750713243180402E-2</v>
      </c>
      <c r="T68" s="235">
        <f t="shared" si="20"/>
        <v>7.4938417721009176E-2</v>
      </c>
      <c r="U68" s="235">
        <f t="shared" si="20"/>
        <v>7.2819349139227427E-2</v>
      </c>
      <c r="V68" s="235">
        <f t="shared" si="20"/>
        <v>7.2594524109274375E-2</v>
      </c>
      <c r="W68" s="235">
        <f t="shared" si="20"/>
        <v>7.1763444188342282E-2</v>
      </c>
      <c r="X68" s="235">
        <f t="shared" si="20"/>
        <v>7.2688004034689391E-2</v>
      </c>
      <c r="Y68" s="235">
        <f t="shared" si="20"/>
        <v>7.3675908902204684E-2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0.51584341351059448</v>
      </c>
      <c r="C72" s="322">
        <f>IF(C$5=0,0,C$5/TRE_fec!C$5)</f>
        <v>0.52127226420582218</v>
      </c>
      <c r="D72" s="322">
        <f>IF(D$5=0,0,D$5/TRE_fec!D$5)</f>
        <v>0.52340522546055523</v>
      </c>
      <c r="E72" s="322">
        <f>IF(E$5=0,0,E$5/TRE_fec!E$5)</f>
        <v>0.53814071026959265</v>
      </c>
      <c r="F72" s="322">
        <f>IF(F$5=0,0,F$5/TRE_fec!F$5)</f>
        <v>0.57320037018509651</v>
      </c>
      <c r="G72" s="322">
        <f>IF(G$5=0,0,G$5/TRE_fec!G$5)</f>
        <v>0.57053934795995642</v>
      </c>
      <c r="H72" s="322">
        <f>IF(H$5=0,0,H$5/TRE_fec!H$5)</f>
        <v>0.56793222241571173</v>
      </c>
      <c r="I72" s="322">
        <f>IF(I$5=0,0,I$5/TRE_fec!I$5)</f>
        <v>0.57257307060636986</v>
      </c>
      <c r="J72" s="322">
        <f>IF(J$5=0,0,J$5/TRE_fec!J$5)</f>
        <v>0.56897657454594763</v>
      </c>
      <c r="K72" s="322">
        <f>IF(K$5=0,0,K$5/TRE_fec!K$5)</f>
        <v>0.56472022505624486</v>
      </c>
      <c r="L72" s="322">
        <f>IF(L$5=0,0,L$5/TRE_fec!L$5)</f>
        <v>0.5647945785538413</v>
      </c>
      <c r="M72" s="322">
        <f>IF(M$5=0,0,M$5/TRE_fec!M$5)</f>
        <v>0.56556331577349428</v>
      </c>
      <c r="N72" s="322">
        <f>IF(N$5=0,0,N$5/TRE_fec!N$5)</f>
        <v>0.56336517523725416</v>
      </c>
      <c r="O72" s="322">
        <f>IF(O$5=0,0,O$5/TRE_fec!O$5)</f>
        <v>0.56521942489776889</v>
      </c>
      <c r="P72" s="322">
        <f>IF(P$5=0,0,P$5/TRE_fec!P$5)</f>
        <v>0.56686927997569536</v>
      </c>
      <c r="Q72" s="322">
        <f>IF(Q$5=0,0,Q$5/TRE_fec!Q$5)</f>
        <v>0.56927088097909673</v>
      </c>
      <c r="R72" s="322">
        <f>IF(R$5=0,0,R$5/TRE_fec!R$5)</f>
        <v>0.56776438842736665</v>
      </c>
      <c r="S72" s="322">
        <f>IF(S$5=0,0,S$5/TRE_fec!S$5)</f>
        <v>0.56777231648396076</v>
      </c>
      <c r="T72" s="322">
        <f>IF(T$5=0,0,T$5/TRE_fec!T$5)</f>
        <v>0.56940472039558954</v>
      </c>
      <c r="U72" s="322">
        <f>IF(U$5=0,0,U$5/TRE_fec!U$5)</f>
        <v>0.5675776190644648</v>
      </c>
      <c r="V72" s="322">
        <f>IF(V$5=0,0,V$5/TRE_fec!V$5)</f>
        <v>0.56716974096024575</v>
      </c>
      <c r="W72" s="322">
        <f>IF(W$5=0,0,W$5/TRE_fec!W$5)</f>
        <v>0.56815774257134533</v>
      </c>
      <c r="X72" s="322">
        <f>IF(X$5=0,0,X$5/TRE_fec!X$5)</f>
        <v>0.56760034040242247</v>
      </c>
      <c r="Y72" s="322">
        <f>IF(Y$5=0,0,Y$5/TRE_fec!Y$5)</f>
        <v>0.56812467588430449</v>
      </c>
      <c r="DA72" s="95"/>
    </row>
    <row r="73" spans="1:105" ht="12" customHeight="1" x14ac:dyDescent="0.25">
      <c r="A73" s="55" t="s">
        <v>91</v>
      </c>
      <c r="B73" s="334">
        <f>IF(B$6=0,0,B$6/TRE_fec!B$6)</f>
        <v>0.47973402926429259</v>
      </c>
      <c r="C73" s="334">
        <f>IF(C$6=0,0,C$6/TRE_fec!C$6)</f>
        <v>0.47973402926429248</v>
      </c>
      <c r="D73" s="334">
        <f>IF(D$6=0,0,D$6/TRE_fec!D$6)</f>
        <v>0.47973402926429271</v>
      </c>
      <c r="E73" s="334">
        <f>IF(E$6=0,0,E$6/TRE_fec!E$6)</f>
        <v>0.47973402926429265</v>
      </c>
      <c r="F73" s="334">
        <f>IF(F$6=0,0,F$6/TRE_fec!F$6)</f>
        <v>0.47973402926429248</v>
      </c>
      <c r="G73" s="334">
        <f>IF(G$6=0,0,G$6/TRE_fec!G$6)</f>
        <v>0.47973402926429254</v>
      </c>
      <c r="H73" s="334">
        <f>IF(H$6=0,0,H$6/TRE_fec!H$6)</f>
        <v>0.47973402926429254</v>
      </c>
      <c r="I73" s="334">
        <f>IF(I$6=0,0,I$6/TRE_fec!I$6)</f>
        <v>0.47973402926429265</v>
      </c>
      <c r="J73" s="334">
        <f>IF(J$6=0,0,J$6/TRE_fec!J$6)</f>
        <v>0.47973402926429259</v>
      </c>
      <c r="K73" s="334">
        <f>IF(K$6=0,0,K$6/TRE_fec!K$6)</f>
        <v>0.47973402926429254</v>
      </c>
      <c r="L73" s="334">
        <f>IF(L$6=0,0,L$6/TRE_fec!L$6)</f>
        <v>0.47973402926429259</v>
      </c>
      <c r="M73" s="334">
        <f>IF(M$6=0,0,M$6/TRE_fec!M$6)</f>
        <v>0.47973402926429254</v>
      </c>
      <c r="N73" s="334">
        <f>IF(N$6=0,0,N$6/TRE_fec!N$6)</f>
        <v>0.47973402926429265</v>
      </c>
      <c r="O73" s="334">
        <f>IF(O$6=0,0,O$6/TRE_fec!O$6)</f>
        <v>0.47973402926429259</v>
      </c>
      <c r="P73" s="334">
        <f>IF(P$6=0,0,P$6/TRE_fec!P$6)</f>
        <v>0.47973402926429259</v>
      </c>
      <c r="Q73" s="334">
        <f>IF(Q$6=0,0,Q$6/TRE_fec!Q$6)</f>
        <v>0.47973402926429265</v>
      </c>
      <c r="R73" s="334">
        <f>IF(R$6=0,0,R$6/TRE_fec!R$6)</f>
        <v>0.47973402926429265</v>
      </c>
      <c r="S73" s="334">
        <f>IF(S$6=0,0,S$6/TRE_fec!S$6)</f>
        <v>0.47973402926429282</v>
      </c>
      <c r="T73" s="334">
        <f>IF(T$6=0,0,T$6/TRE_fec!T$6)</f>
        <v>0.47973402926429276</v>
      </c>
      <c r="U73" s="334">
        <f>IF(U$6=0,0,U$6/TRE_fec!U$6)</f>
        <v>0.47973402926429237</v>
      </c>
      <c r="V73" s="334">
        <f>IF(V$6=0,0,V$6/TRE_fec!V$6)</f>
        <v>0.47973402926429248</v>
      </c>
      <c r="W73" s="334">
        <f>IF(W$6=0,0,W$6/TRE_fec!W$6)</f>
        <v>0.47973402926429265</v>
      </c>
      <c r="X73" s="334">
        <f>IF(X$6=0,0,X$6/TRE_fec!X$6)</f>
        <v>0.47973402926429265</v>
      </c>
      <c r="Y73" s="334">
        <f>IF(Y$6=0,0,Y$6/TRE_fec!Y$6)</f>
        <v>0.47973402926429271</v>
      </c>
      <c r="DA73" s="67"/>
    </row>
    <row r="74" spans="1:105" ht="12" customHeight="1" x14ac:dyDescent="0.25">
      <c r="A74" s="173" t="s">
        <v>92</v>
      </c>
      <c r="B74" s="335">
        <f>IF(B$7=0,0,B$7/TRE_fec!B$7)</f>
        <v>0.12439590573606332</v>
      </c>
      <c r="C74" s="335">
        <f>IF(C$7=0,0,C$7/TRE_fec!C$7)</f>
        <v>0.12439590573606329</v>
      </c>
      <c r="D74" s="335">
        <f>IF(D$7=0,0,D$7/TRE_fec!D$7)</f>
        <v>0.12439590573606329</v>
      </c>
      <c r="E74" s="335">
        <f>IF(E$7=0,0,E$7/TRE_fec!E$7)</f>
        <v>0.12439590573606329</v>
      </c>
      <c r="F74" s="335">
        <f>IF(F$7=0,0,F$7/TRE_fec!F$7)</f>
        <v>0.12439590573606331</v>
      </c>
      <c r="G74" s="335">
        <f>IF(G$7=0,0,G$7/TRE_fec!G$7)</f>
        <v>0.12439590573606334</v>
      </c>
      <c r="H74" s="335">
        <f>IF(H$7=0,0,H$7/TRE_fec!H$7)</f>
        <v>0.12439590573606324</v>
      </c>
      <c r="I74" s="335">
        <f>IF(I$7=0,0,I$7/TRE_fec!I$7)</f>
        <v>0.12439590573606334</v>
      </c>
      <c r="J74" s="335">
        <f>IF(J$7=0,0,J$7/TRE_fec!J$7)</f>
        <v>0.12439590573606335</v>
      </c>
      <c r="K74" s="335">
        <f>IF(K$7=0,0,K$7/TRE_fec!K$7)</f>
        <v>0.12439590573606331</v>
      </c>
      <c r="L74" s="335">
        <f>IF(L$7=0,0,L$7/TRE_fec!L$7)</f>
        <v>0.12439590573606334</v>
      </c>
      <c r="M74" s="335">
        <f>IF(M$7=0,0,M$7/TRE_fec!M$7)</f>
        <v>0.12439590573606334</v>
      </c>
      <c r="N74" s="335">
        <f>IF(N$7=0,0,N$7/TRE_fec!N$7)</f>
        <v>0.12439590573606329</v>
      </c>
      <c r="O74" s="335">
        <f>IF(O$7=0,0,O$7/TRE_fec!O$7)</f>
        <v>0.12439590573606328</v>
      </c>
      <c r="P74" s="335">
        <f>IF(P$7=0,0,P$7/TRE_fec!P$7)</f>
        <v>0.12439590573606328</v>
      </c>
      <c r="Q74" s="335">
        <f>IF(Q$7=0,0,Q$7/TRE_fec!Q$7)</f>
        <v>0.12439590573606328</v>
      </c>
      <c r="R74" s="335">
        <f>IF(R$7=0,0,R$7/TRE_fec!R$7)</f>
        <v>0.12439590573606329</v>
      </c>
      <c r="S74" s="335">
        <f>IF(S$7=0,0,S$7/TRE_fec!S$7)</f>
        <v>0.12439590573606328</v>
      </c>
      <c r="T74" s="335">
        <f>IF(T$7=0,0,T$7/TRE_fec!T$7)</f>
        <v>0.12439590573606329</v>
      </c>
      <c r="U74" s="335">
        <f>IF(U$7=0,0,U$7/TRE_fec!U$7)</f>
        <v>0.12439590573606329</v>
      </c>
      <c r="V74" s="335">
        <f>IF(V$7=0,0,V$7/TRE_fec!V$7)</f>
        <v>0.12439590573606325</v>
      </c>
      <c r="W74" s="335">
        <f>IF(W$7=0,0,W$7/TRE_fec!W$7)</f>
        <v>0.12439590573606334</v>
      </c>
      <c r="X74" s="335">
        <f>IF(X$7=0,0,X$7/TRE_fec!X$7)</f>
        <v>0.12439590573606325</v>
      </c>
      <c r="Y74" s="335">
        <f>IF(Y$7=0,0,Y$7/TRE_fec!Y$7)</f>
        <v>0.12439590573606325</v>
      </c>
      <c r="DA74" s="177"/>
    </row>
    <row r="75" spans="1:105" ht="12" customHeight="1" x14ac:dyDescent="0.25">
      <c r="A75" s="173" t="s">
        <v>93</v>
      </c>
      <c r="B75" s="335">
        <f>IF(B$8=0,0,B$8/TRE_fec!B$8)</f>
        <v>0.67234405633627892</v>
      </c>
      <c r="C75" s="335">
        <f>IF(C$8=0,0,C$8/TRE_fec!C$8)</f>
        <v>0.67234405633627881</v>
      </c>
      <c r="D75" s="335">
        <f>IF(D$8=0,0,D$8/TRE_fec!D$8)</f>
        <v>0.67234405633627881</v>
      </c>
      <c r="E75" s="335">
        <f>IF(E$8=0,0,E$8/TRE_fec!E$8)</f>
        <v>0.67234405633627881</v>
      </c>
      <c r="F75" s="335">
        <f>IF(F$8=0,0,F$8/TRE_fec!F$8)</f>
        <v>0.67234405633627881</v>
      </c>
      <c r="G75" s="335">
        <f>IF(G$8=0,0,G$8/TRE_fec!G$8)</f>
        <v>0.67234405633627903</v>
      </c>
      <c r="H75" s="335">
        <f>IF(H$8=0,0,H$8/TRE_fec!H$8)</f>
        <v>0.67234405633627903</v>
      </c>
      <c r="I75" s="335">
        <f>IF(I$8=0,0,I$8/TRE_fec!I$8)</f>
        <v>0.67234405633627869</v>
      </c>
      <c r="J75" s="335">
        <f>IF(J$8=0,0,J$8/TRE_fec!J$8)</f>
        <v>0.67234405633627881</v>
      </c>
      <c r="K75" s="335">
        <f>IF(K$8=0,0,K$8/TRE_fec!K$8)</f>
        <v>0.67234405633627903</v>
      </c>
      <c r="L75" s="335">
        <f>IF(L$8=0,0,L$8/TRE_fec!L$8)</f>
        <v>0.67234405633627903</v>
      </c>
      <c r="M75" s="335">
        <f>IF(M$8=0,0,M$8/TRE_fec!M$8)</f>
        <v>0.67234405633627858</v>
      </c>
      <c r="N75" s="335">
        <f>IF(N$8=0,0,N$8/TRE_fec!N$8)</f>
        <v>0.67234405633627947</v>
      </c>
      <c r="O75" s="335">
        <f>IF(O$8=0,0,O$8/TRE_fec!O$8)</f>
        <v>0.67234405633627914</v>
      </c>
      <c r="P75" s="335">
        <f>IF(P$8=0,0,P$8/TRE_fec!P$8)</f>
        <v>0.67234405633627892</v>
      </c>
      <c r="Q75" s="335">
        <f>IF(Q$8=0,0,Q$8/TRE_fec!Q$8)</f>
        <v>0.67234405633627881</v>
      </c>
      <c r="R75" s="335">
        <f>IF(R$8=0,0,R$8/TRE_fec!R$8)</f>
        <v>0.67234405633627869</v>
      </c>
      <c r="S75" s="335">
        <f>IF(S$8=0,0,S$8/TRE_fec!S$8)</f>
        <v>0.67234405633627869</v>
      </c>
      <c r="T75" s="335">
        <f>IF(T$8=0,0,T$8/TRE_fec!T$8)</f>
        <v>0.67234405633627892</v>
      </c>
      <c r="U75" s="335">
        <f>IF(U$8=0,0,U$8/TRE_fec!U$8)</f>
        <v>0.67234405633627892</v>
      </c>
      <c r="V75" s="335">
        <f>IF(V$8=0,0,V$8/TRE_fec!V$8)</f>
        <v>0.67234405633627881</v>
      </c>
      <c r="W75" s="335">
        <f>IF(W$8=0,0,W$8/TRE_fec!W$8)</f>
        <v>0.67234405633627903</v>
      </c>
      <c r="X75" s="335">
        <f>IF(X$8=0,0,X$8/TRE_fec!X$8)</f>
        <v>0.67234405633627858</v>
      </c>
      <c r="Y75" s="335">
        <f>IF(Y$8=0,0,Y$8/TRE_fec!Y$8)</f>
        <v>0.67234405633627914</v>
      </c>
      <c r="DA75" s="177"/>
    </row>
    <row r="76" spans="1:105" ht="12" customHeight="1" x14ac:dyDescent="0.25">
      <c r="A76" s="173" t="s">
        <v>94</v>
      </c>
      <c r="B76" s="335">
        <f>IF(B$9=0,0,B$9/TRE_fec!B$9)</f>
        <v>0.47535483157191316</v>
      </c>
      <c r="C76" s="335">
        <f>IF(C$9=0,0,C$9/TRE_fec!C$9)</f>
        <v>0.47535483157191316</v>
      </c>
      <c r="D76" s="335">
        <f>IF(D$9=0,0,D$9/TRE_fec!D$9)</f>
        <v>0.47535483157191305</v>
      </c>
      <c r="E76" s="335">
        <f>IF(E$9=0,0,E$9/TRE_fec!E$9)</f>
        <v>0.47535483157191305</v>
      </c>
      <c r="F76" s="335">
        <f>IF(F$9=0,0,F$9/TRE_fec!F$9)</f>
        <v>0.47535483157191311</v>
      </c>
      <c r="G76" s="335">
        <f>IF(G$9=0,0,G$9/TRE_fec!G$9)</f>
        <v>0.47535483157191316</v>
      </c>
      <c r="H76" s="335">
        <f>IF(H$9=0,0,H$9/TRE_fec!H$9)</f>
        <v>0.47535483157191305</v>
      </c>
      <c r="I76" s="335">
        <f>IF(I$9=0,0,I$9/TRE_fec!I$9)</f>
        <v>0.47535483157191305</v>
      </c>
      <c r="J76" s="335">
        <f>IF(J$9=0,0,J$9/TRE_fec!J$9)</f>
        <v>0.47535483157191316</v>
      </c>
      <c r="K76" s="335">
        <f>IF(K$9=0,0,K$9/TRE_fec!K$9)</f>
        <v>0.47535483157191327</v>
      </c>
      <c r="L76" s="335">
        <f>IF(L$9=0,0,L$9/TRE_fec!L$9)</f>
        <v>0.47535483157191316</v>
      </c>
      <c r="M76" s="335">
        <f>IF(M$9=0,0,M$9/TRE_fec!M$9)</f>
        <v>0.47535483157191333</v>
      </c>
      <c r="N76" s="335">
        <f>IF(N$9=0,0,N$9/TRE_fec!N$9)</f>
        <v>0.47535483157191288</v>
      </c>
      <c r="O76" s="335">
        <f>IF(O$9=0,0,O$9/TRE_fec!O$9)</f>
        <v>0.47535483157191311</v>
      </c>
      <c r="P76" s="335">
        <f>IF(P$9=0,0,P$9/TRE_fec!P$9)</f>
        <v>0.47535483157191311</v>
      </c>
      <c r="Q76" s="335">
        <f>IF(Q$9=0,0,Q$9/TRE_fec!Q$9)</f>
        <v>0.47535483157191322</v>
      </c>
      <c r="R76" s="335">
        <f>IF(R$9=0,0,R$9/TRE_fec!R$9)</f>
        <v>0.47535483157191299</v>
      </c>
      <c r="S76" s="335">
        <f>IF(S$9=0,0,S$9/TRE_fec!S$9)</f>
        <v>0.47535483157191311</v>
      </c>
      <c r="T76" s="335">
        <f>IF(T$9=0,0,T$9/TRE_fec!T$9)</f>
        <v>0.47535483157191333</v>
      </c>
      <c r="U76" s="335">
        <f>IF(U$9=0,0,U$9/TRE_fec!U$9)</f>
        <v>0.47535483157191311</v>
      </c>
      <c r="V76" s="335">
        <f>IF(V$9=0,0,V$9/TRE_fec!V$9)</f>
        <v>0.47535483157191311</v>
      </c>
      <c r="W76" s="335">
        <f>IF(W$9=0,0,W$9/TRE_fec!W$9)</f>
        <v>0.47535483157191305</v>
      </c>
      <c r="X76" s="335">
        <f>IF(X$9=0,0,X$9/TRE_fec!X$9)</f>
        <v>0.47535483157191322</v>
      </c>
      <c r="Y76" s="335">
        <f>IF(Y$9=0,0,Y$9/TRE_fec!Y$9)</f>
        <v>0.47535483157191305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0.72143049568659534</v>
      </c>
      <c r="C77" s="336">
        <f>IF(C$10=0,0,C$10/TRE_fec!C$10)</f>
        <v>0.71385609005798634</v>
      </c>
      <c r="D77" s="336">
        <f>IF(D$10=0,0,D$10/TRE_fec!D$10)</f>
        <v>0.71947912603030462</v>
      </c>
      <c r="E77" s="336">
        <f>IF(E$10=0,0,E$10/TRE_fec!E$10)</f>
        <v>0.70781265567637897</v>
      </c>
      <c r="F77" s="336">
        <f>IF(F$10=0,0,F$10/TRE_fec!F$10)</f>
        <v>0.72455856369003258</v>
      </c>
      <c r="G77" s="336">
        <f>IF(G$10=0,0,G$10/TRE_fec!G$10)</f>
        <v>0.72882111227062885</v>
      </c>
      <c r="H77" s="336">
        <f>IF(H$10=0,0,H$10/TRE_fec!H$10)</f>
        <v>0.72768865629955504</v>
      </c>
      <c r="I77" s="336">
        <f>IF(I$10=0,0,I$10/TRE_fec!I$10)</f>
        <v>0.73246221093323638</v>
      </c>
      <c r="J77" s="336">
        <f>IF(J$10=0,0,J$10/TRE_fec!J$10)</f>
        <v>0.74254293254415615</v>
      </c>
      <c r="K77" s="336">
        <f>IF(K$10=0,0,K$10/TRE_fec!K$10)</f>
        <v>0.74526912225655384</v>
      </c>
      <c r="L77" s="336">
        <f>IF(L$10=0,0,L$10/TRE_fec!L$10)</f>
        <v>0.73891708081269558</v>
      </c>
      <c r="M77" s="336">
        <f>IF(M$10=0,0,M$10/TRE_fec!M$10)</f>
        <v>0.74840921271172189</v>
      </c>
      <c r="N77" s="336">
        <f>IF(N$10=0,0,N$10/TRE_fec!N$10)</f>
        <v>0.74672124057541311</v>
      </c>
      <c r="O77" s="336">
        <f>IF(O$10=0,0,O$10/TRE_fec!O$10)</f>
        <v>0.75333175635695382</v>
      </c>
      <c r="P77" s="336">
        <f>IF(P$10=0,0,P$10/TRE_fec!P$10)</f>
        <v>0.76074422149593235</v>
      </c>
      <c r="Q77" s="336">
        <f>IF(Q$10=0,0,Q$10/TRE_fec!Q$10)</f>
        <v>0.7712414842806109</v>
      </c>
      <c r="R77" s="336">
        <f>IF(R$10=0,0,R$10/TRE_fec!R$10)</f>
        <v>0.76694387272223219</v>
      </c>
      <c r="S77" s="336">
        <f>IF(S$10=0,0,S$10/TRE_fec!S$10)</f>
        <v>0.76849306266623629</v>
      </c>
      <c r="T77" s="336">
        <f>IF(T$10=0,0,T$10/TRE_fec!T$10)</f>
        <v>0.77769267737299852</v>
      </c>
      <c r="U77" s="336">
        <f>IF(U$10=0,0,U$10/TRE_fec!U$10)</f>
        <v>0.76824096954941823</v>
      </c>
      <c r="V77" s="336">
        <f>IF(V$10=0,0,V$10/TRE_fec!V$10)</f>
        <v>0.77142102512698751</v>
      </c>
      <c r="W77" s="336">
        <f>IF(W$10=0,0,W$10/TRE_fec!W$10)</f>
        <v>0.77257124418459866</v>
      </c>
      <c r="X77" s="336">
        <f>IF(X$10=0,0,X$10/TRE_fec!X$10)</f>
        <v>0.78689534582378351</v>
      </c>
      <c r="Y77" s="336">
        <f>IF(Y$10=0,0,Y$10/TRE_fec!Y$10)</f>
        <v>0.8002195869363401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0.467871355052843</v>
      </c>
      <c r="C78" s="349">
        <f>IF(C$16=0,0,C$16/TRE_fec!C$16)</f>
        <v>0.47676992437834675</v>
      </c>
      <c r="D78" s="349">
        <f>IF(D$16=0,0,D$16/TRE_fec!D$16)</f>
        <v>0.48341671348599874</v>
      </c>
      <c r="E78" s="349">
        <f>IF(E$16=0,0,E$16/TRE_fec!E$16)</f>
        <v>0.48883113286572843</v>
      </c>
      <c r="F78" s="349">
        <f>IF(F$16=0,0,F$16/TRE_fec!F$16)</f>
        <v>0.54530831007020752</v>
      </c>
      <c r="G78" s="349">
        <f>IF(G$16=0,0,G$16/TRE_fec!G$16)</f>
        <v>0.55039776802590346</v>
      </c>
      <c r="H78" s="349">
        <f>IF(H$16=0,0,H$16/TRE_fec!H$16)</f>
        <v>0.55116810113621773</v>
      </c>
      <c r="I78" s="349">
        <f>IF(I$16=0,0,I$16/TRE_fec!I$16)</f>
        <v>0.55701567387199147</v>
      </c>
      <c r="J78" s="349">
        <f>IF(J$16=0,0,J$16/TRE_fec!J$16)</f>
        <v>0.56531643778866414</v>
      </c>
      <c r="K78" s="349">
        <f>IF(K$16=0,0,K$16/TRE_fec!K$16)</f>
        <v>0.56715602541852261</v>
      </c>
      <c r="L78" s="349">
        <f>IF(L$16=0,0,L$16/TRE_fec!L$16)</f>
        <v>0.55949426692795257</v>
      </c>
      <c r="M78" s="349">
        <f>IF(M$16=0,0,M$16/TRE_fec!M$16)</f>
        <v>0.56646132049570552</v>
      </c>
      <c r="N78" s="349">
        <f>IF(N$16=0,0,N$16/TRE_fec!N$16)</f>
        <v>0.56415719155351685</v>
      </c>
      <c r="O78" s="349">
        <f>IF(O$16=0,0,O$16/TRE_fec!O$16)</f>
        <v>0.56747709482004205</v>
      </c>
      <c r="P78" s="349">
        <f>IF(P$16=0,0,P$16/TRE_fec!P$16)</f>
        <v>0.57338946806369184</v>
      </c>
      <c r="Q78" s="349">
        <f>IF(Q$16=0,0,Q$16/TRE_fec!Q$16)</f>
        <v>0.58146995403446078</v>
      </c>
      <c r="R78" s="349">
        <f>IF(R$16=0,0,R$16/TRE_fec!R$16)</f>
        <v>0.57675989318756138</v>
      </c>
      <c r="S78" s="349">
        <f>IF(S$16=0,0,S$16/TRE_fec!S$16)</f>
        <v>0.57729119948098473</v>
      </c>
      <c r="T78" s="349">
        <f>IF(T$16=0,0,T$16/TRE_fec!T$16)</f>
        <v>0.58303605300379824</v>
      </c>
      <c r="U78" s="349">
        <f>IF(U$16=0,0,U$16/TRE_fec!U$16)</f>
        <v>0.57486697073819082</v>
      </c>
      <c r="V78" s="349">
        <f>IF(V$16=0,0,V$16/TRE_fec!V$16)</f>
        <v>0.57335227087315344</v>
      </c>
      <c r="W78" s="349">
        <f>IF(W$16=0,0,W$16/TRE_fec!W$16)</f>
        <v>0.57251013200824297</v>
      </c>
      <c r="X78" s="349">
        <f>IF(X$16=0,0,X$16/TRE_fec!X$16)</f>
        <v>0.57371865894654328</v>
      </c>
      <c r="Y78" s="349">
        <f>IF(Y$16=0,0,Y$16/TRE_fec!Y$16)</f>
        <v>0.57672454621861413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0.46307318389180085</v>
      </c>
      <c r="C79" s="349">
        <f>IF(C$24=0,0,C$24/TRE_fec!C$24)</f>
        <v>0.46262849655245353</v>
      </c>
      <c r="D79" s="349">
        <f>IF(D$24=0,0,D$24/TRE_fec!D$24)</f>
        <v>0.46322607837815433</v>
      </c>
      <c r="E79" s="349">
        <f>IF(E$24=0,0,E$24/TRE_fec!E$24)</f>
        <v>0.4616206050629092</v>
      </c>
      <c r="F79" s="349">
        <f>IF(F$24=0,0,F$24/TRE_fec!F$24)</f>
        <v>0.46487406538387338</v>
      </c>
      <c r="G79" s="349">
        <f>IF(G$24=0,0,G$24/TRE_fec!G$24)</f>
        <v>0.4654801578141754</v>
      </c>
      <c r="H79" s="349">
        <f>IF(H$24=0,0,H$24/TRE_fec!H$24)</f>
        <v>0.46548589868980222</v>
      </c>
      <c r="I79" s="349">
        <f>IF(I$24=0,0,I$24/TRE_fec!I$24)</f>
        <v>0.466015029725241</v>
      </c>
      <c r="J79" s="349">
        <f>IF(J$24=0,0,J$24/TRE_fec!J$24)</f>
        <v>0.46727075140564139</v>
      </c>
      <c r="K79" s="349">
        <f>IF(K$24=0,0,K$24/TRE_fec!K$24)</f>
        <v>0.46778958721796354</v>
      </c>
      <c r="L79" s="349">
        <f>IF(L$24=0,0,L$24/TRE_fec!L$24)</f>
        <v>0.46679288504534733</v>
      </c>
      <c r="M79" s="349">
        <f>IF(M$24=0,0,M$24/TRE_fec!M$24)</f>
        <v>0.46769243023229451</v>
      </c>
      <c r="N79" s="349">
        <f>IF(N$24=0,0,N$24/TRE_fec!N$24)</f>
        <v>0.4674984638995035</v>
      </c>
      <c r="O79" s="349">
        <f>IF(O$24=0,0,O$24/TRE_fec!O$24)</f>
        <v>0.4679045405975425</v>
      </c>
      <c r="P79" s="349">
        <f>IF(P$24=0,0,P$24/TRE_fec!P$24)</f>
        <v>0.46855649931964299</v>
      </c>
      <c r="Q79" s="349">
        <f>IF(Q$24=0,0,Q$24/TRE_fec!Q$24)</f>
        <v>0.46959160797703325</v>
      </c>
      <c r="R79" s="349">
        <f>IF(R$24=0,0,R$24/TRE_fec!R$24)</f>
        <v>0.46893972264329636</v>
      </c>
      <c r="S79" s="349">
        <f>IF(S$24=0,0,S$24/TRE_fec!S$24)</f>
        <v>0.46902689437312178</v>
      </c>
      <c r="T79" s="349">
        <f>IF(T$24=0,0,T$24/TRE_fec!T$24)</f>
        <v>0.46976421482676922</v>
      </c>
      <c r="U79" s="349">
        <f>IF(U$24=0,0,U$24/TRE_fec!U$24)</f>
        <v>0.46845659475384238</v>
      </c>
      <c r="V79" s="349">
        <f>IF(V$24=0,0,V$24/TRE_fec!V$24)</f>
        <v>0.46836934576889977</v>
      </c>
      <c r="W79" s="349">
        <f>IF(W$24=0,0,W$24/TRE_fec!W$24)</f>
        <v>0.46818386698778569</v>
      </c>
      <c r="X79" s="349">
        <f>IF(X$24=0,0,X$24/TRE_fec!X$24)</f>
        <v>0.46844870309591108</v>
      </c>
      <c r="Y79" s="349">
        <f>IF(Y$24=0,0,Y$24/TRE_fec!Y$24)</f>
        <v>0.46887597494729238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0.40103259004529385</v>
      </c>
      <c r="C80" s="349">
        <f>IF(C$27=0,0,C$27/TRE_fec!C$27)</f>
        <v>0.40865993518144006</v>
      </c>
      <c r="D80" s="349">
        <f>IF(D$27=0,0,D$27/TRE_fec!D$27)</f>
        <v>0.4143571829879989</v>
      </c>
      <c r="E80" s="349">
        <f>IF(E$27=0,0,E$27/TRE_fec!E$27)</f>
        <v>0.4189981138849101</v>
      </c>
      <c r="F80" s="349">
        <f>IF(F$27=0,0,F$27/TRE_fec!F$27)</f>
        <v>0.46740712291732078</v>
      </c>
      <c r="G80" s="349">
        <f>IF(G$27=0,0,G$27/TRE_fec!G$27)</f>
        <v>0.47176951545077439</v>
      </c>
      <c r="H80" s="349">
        <f>IF(H$27=0,0,H$27/TRE_fec!H$27)</f>
        <v>0.47242980097390086</v>
      </c>
      <c r="I80" s="349">
        <f>IF(I$27=0,0,I$27/TRE_fec!I$27)</f>
        <v>0.47744200617599269</v>
      </c>
      <c r="J80" s="349">
        <f>IF(J$27=0,0,J$27/TRE_fec!J$27)</f>
        <v>0.48455694667599786</v>
      </c>
      <c r="K80" s="349">
        <f>IF(K$27=0,0,K$27/TRE_fec!K$27)</f>
        <v>0.48613373607301946</v>
      </c>
      <c r="L80" s="349">
        <f>IF(L$27=0,0,L$27/TRE_fec!L$27)</f>
        <v>0.47956651450967364</v>
      </c>
      <c r="M80" s="349">
        <f>IF(M$27=0,0,M$27/TRE_fec!M$27)</f>
        <v>0.48553827471060451</v>
      </c>
      <c r="N80" s="349">
        <f>IF(N$27=0,0,N$27/TRE_fec!N$27)</f>
        <v>0.48356330704587164</v>
      </c>
      <c r="O80" s="349">
        <f>IF(O$27=0,0,O$27/TRE_fec!O$27)</f>
        <v>0.48640893841717897</v>
      </c>
      <c r="P80" s="349">
        <f>IF(P$27=0,0,P$27/TRE_fec!P$27)</f>
        <v>0.49147668691173585</v>
      </c>
      <c r="Q80" s="349">
        <f>IF(Q$27=0,0,Q$27/TRE_fec!Q$27)</f>
        <v>0.49840281774382361</v>
      </c>
      <c r="R80" s="349">
        <f>IF(R$27=0,0,R$27/TRE_fec!R$27)</f>
        <v>0.49436562273219553</v>
      </c>
      <c r="S80" s="349">
        <f>IF(S$27=0,0,S$27/TRE_fec!S$27)</f>
        <v>0.49482102812655832</v>
      </c>
      <c r="T80" s="349">
        <f>IF(T$27=0,0,T$27/TRE_fec!T$27)</f>
        <v>0.49974518828896969</v>
      </c>
      <c r="U80" s="349">
        <f>IF(U$27=0,0,U$27/TRE_fec!U$27)</f>
        <v>0.4927431177755921</v>
      </c>
      <c r="V80" s="349">
        <f>IF(V$27=0,0,V$27/TRE_fec!V$27)</f>
        <v>0.49144480360555998</v>
      </c>
      <c r="W80" s="349">
        <f>IF(W$27=0,0,W$27/TRE_fec!W$27)</f>
        <v>0.49072297029277978</v>
      </c>
      <c r="X80" s="349">
        <f>IF(X$27=0,0,X$27/TRE_fec!X$27)</f>
        <v>0.49175885052560847</v>
      </c>
      <c r="Y80" s="349">
        <f>IF(Y$27=0,0,Y$27/TRE_fec!Y$27)</f>
        <v>0.49433532533024072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0.67226565624234003</v>
      </c>
      <c r="C81" s="349">
        <f>IF(C$35=0,0,C$35/TRE_fec!C$35)</f>
        <v>0.67852465601761247</v>
      </c>
      <c r="D81" s="349">
        <f>IF(D$35=0,0,D$35/TRE_fec!D$35)</f>
        <v>0.67695779389184785</v>
      </c>
      <c r="E81" s="349">
        <f>IF(E$35=0,0,E$35/TRE_fec!E$35)</f>
        <v>0.70501258791795496</v>
      </c>
      <c r="F81" s="349">
        <f>IF(F$35=0,0,F$35/TRE_fec!F$35)</f>
        <v>0.72965408054892633</v>
      </c>
      <c r="G81" s="349">
        <f>IF(G$35=0,0,G$35/TRE_fec!G$35)</f>
        <v>0.72717639440573756</v>
      </c>
      <c r="H81" s="349">
        <f>IF(H$35=0,0,H$35/TRE_fec!H$35)</f>
        <v>0.72531445235180669</v>
      </c>
      <c r="I81" s="349">
        <f>IF(I$35=0,0,I$35/TRE_fec!I$35)</f>
        <v>0.72801364020338544</v>
      </c>
      <c r="J81" s="349">
        <f>IF(J$35=0,0,J$35/TRE_fec!J$35)</f>
        <v>0.72278105506391788</v>
      </c>
      <c r="K81" s="349">
        <f>IF(K$35=0,0,K$35/TRE_fec!K$35)</f>
        <v>0.71636183114426955</v>
      </c>
      <c r="L81" s="349">
        <f>IF(L$35=0,0,L$35/TRE_fec!L$35)</f>
        <v>0.71935914237522069</v>
      </c>
      <c r="M81" s="349">
        <f>IF(M$35=0,0,M$35/TRE_fec!M$35)</f>
        <v>0.71720063731998207</v>
      </c>
      <c r="N81" s="349">
        <f>IF(N$35=0,0,N$35/TRE_fec!N$35)</f>
        <v>0.71470371575445224</v>
      </c>
      <c r="O81" s="349">
        <f>IF(O$35=0,0,O$35/TRE_fec!O$35)</f>
        <v>0.71576236545358796</v>
      </c>
      <c r="P81" s="349">
        <f>IF(P$35=0,0,P$35/TRE_fec!P$35)</f>
        <v>0.71580197402622614</v>
      </c>
      <c r="Q81" s="349">
        <f>IF(Q$35=0,0,Q$35/TRE_fec!Q$35)</f>
        <v>0.71568125457989329</v>
      </c>
      <c r="R81" s="349">
        <f>IF(R$35=0,0,R$35/TRE_fec!R$35)</f>
        <v>0.71591771880963273</v>
      </c>
      <c r="S81" s="349">
        <f>IF(S$35=0,0,S$35/TRE_fec!S$35)</f>
        <v>0.71561448942675454</v>
      </c>
      <c r="T81" s="349">
        <f>IF(T$35=0,0,T$35/TRE_fec!T$35)</f>
        <v>0.71525087559289902</v>
      </c>
      <c r="U81" s="349">
        <f>IF(U$35=0,0,U$35/TRE_fec!U$35)</f>
        <v>0.7174557401203655</v>
      </c>
      <c r="V81" s="349">
        <f>IF(V$35=0,0,V$35/TRE_fec!V$35)</f>
        <v>0.71677914474885551</v>
      </c>
      <c r="W81" s="349">
        <f>IF(W$35=0,0,W$35/TRE_fec!W$35)</f>
        <v>0.71863460649013622</v>
      </c>
      <c r="X81" s="349">
        <f>IF(X$35=0,0,X$35/TRE_fec!X$35)</f>
        <v>0.71600045107238941</v>
      </c>
      <c r="Y81" s="349">
        <f>IF(Y$35=0,0,Y$35/TRE_fec!Y$35)</f>
        <v>0.71465638831046274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0.62095619833090454</v>
      </c>
      <c r="C82" s="349">
        <f>IF(C$46=0,0,C$46/TRE_fec!C$46)</f>
        <v>0.62095619833090432</v>
      </c>
      <c r="D82" s="349">
        <f>IF(D$46=0,0,D$46/TRE_fec!D$46)</f>
        <v>0.62095619833090465</v>
      </c>
      <c r="E82" s="349">
        <f>IF(E$46=0,0,E$46/TRE_fec!E$46)</f>
        <v>0.62095619833090487</v>
      </c>
      <c r="F82" s="349">
        <f>IF(F$46=0,0,F$46/TRE_fec!F$46)</f>
        <v>0.62095619833090476</v>
      </c>
      <c r="G82" s="349">
        <f>IF(G$46=0,0,G$46/TRE_fec!G$46)</f>
        <v>0.62095619833090465</v>
      </c>
      <c r="H82" s="349">
        <f>IF(H$46=0,0,H$46/TRE_fec!H$46)</f>
        <v>0.62095619833090465</v>
      </c>
      <c r="I82" s="349">
        <f>IF(I$46=0,0,I$46/TRE_fec!I$46)</f>
        <v>0.62095619833090465</v>
      </c>
      <c r="J82" s="349">
        <f>IF(J$46=0,0,J$46/TRE_fec!J$46)</f>
        <v>0.62095619833090476</v>
      </c>
      <c r="K82" s="349">
        <f>IF(K$46=0,0,K$46/TRE_fec!K$46)</f>
        <v>0.62095619833090465</v>
      </c>
      <c r="L82" s="349">
        <f>IF(L$46=0,0,L$46/TRE_fec!L$46)</f>
        <v>0.62095619833090443</v>
      </c>
      <c r="M82" s="349">
        <f>IF(M$46=0,0,M$46/TRE_fec!M$46)</f>
        <v>0.62095619833090465</v>
      </c>
      <c r="N82" s="349">
        <f>IF(N$46=0,0,N$46/TRE_fec!N$46)</f>
        <v>0.62095619833090476</v>
      </c>
      <c r="O82" s="349">
        <f>IF(O$46=0,0,O$46/TRE_fec!O$46)</f>
        <v>0.62095619833090476</v>
      </c>
      <c r="P82" s="349">
        <f>IF(P$46=0,0,P$46/TRE_fec!P$46)</f>
        <v>0.62095619833090465</v>
      </c>
      <c r="Q82" s="349">
        <f>IF(Q$46=0,0,Q$46/TRE_fec!Q$46)</f>
        <v>0.62095619833090476</v>
      </c>
      <c r="R82" s="349">
        <f>IF(R$46=0,0,R$46/TRE_fec!R$46)</f>
        <v>0.62095619833090465</v>
      </c>
      <c r="S82" s="349">
        <f>IF(S$46=0,0,S$46/TRE_fec!S$46)</f>
        <v>0.62095619833090454</v>
      </c>
      <c r="T82" s="349">
        <f>IF(T$46=0,0,T$46/TRE_fec!T$46)</f>
        <v>0.62095619833090465</v>
      </c>
      <c r="U82" s="349">
        <f>IF(U$46=0,0,U$46/TRE_fec!U$46)</f>
        <v>0.62095619833090465</v>
      </c>
      <c r="V82" s="349">
        <f>IF(V$46=0,0,V$46/TRE_fec!V$46)</f>
        <v>0.62095619833090476</v>
      </c>
      <c r="W82" s="349">
        <f>IF(W$46=0,0,W$46/TRE_fec!W$46)</f>
        <v>0.62095619833090443</v>
      </c>
      <c r="X82" s="349">
        <f>IF(X$46=0,0,X$46/TRE_fec!X$46)</f>
        <v>0.62095619833090476</v>
      </c>
      <c r="Y82" s="349">
        <f>IF(Y$46=0,0,Y$46/TRE_fec!Y$46)</f>
        <v>0.62095619833090476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0.57160726686022711</v>
      </c>
      <c r="C83" s="337">
        <f>IF(C$47=0,0,C$47/TRE_fec!C$47)</f>
        <v>0.57160726686022723</v>
      </c>
      <c r="D83" s="337">
        <f>IF(D$47=0,0,D$47/TRE_fec!D$47)</f>
        <v>0.57160726686022734</v>
      </c>
      <c r="E83" s="337">
        <f>IF(E$47=0,0,E$47/TRE_fec!E$47)</f>
        <v>0.57160726686022711</v>
      </c>
      <c r="F83" s="337">
        <f>IF(F$47=0,0,F$47/TRE_fec!F$47)</f>
        <v>0.57160726686022689</v>
      </c>
      <c r="G83" s="337">
        <f>IF(G$47=0,0,G$47/TRE_fec!G$47)</f>
        <v>0.57160726686022734</v>
      </c>
      <c r="H83" s="337">
        <f>IF(H$47=0,0,H$47/TRE_fec!H$47)</f>
        <v>0.57160726686022723</v>
      </c>
      <c r="I83" s="337">
        <f>IF(I$47=0,0,I$47/TRE_fec!I$47)</f>
        <v>0.57160726686022723</v>
      </c>
      <c r="J83" s="337">
        <f>IF(J$47=0,0,J$47/TRE_fec!J$47)</f>
        <v>0.57160726686022689</v>
      </c>
      <c r="K83" s="337">
        <f>IF(K$47=0,0,K$47/TRE_fec!K$47)</f>
        <v>0.57160726686022711</v>
      </c>
      <c r="L83" s="337">
        <f>IF(L$47=0,0,L$47/TRE_fec!L$47)</f>
        <v>0.57160726686022711</v>
      </c>
      <c r="M83" s="337">
        <f>IF(M$47=0,0,M$47/TRE_fec!M$47)</f>
        <v>0.57160726686022678</v>
      </c>
      <c r="N83" s="337">
        <f>IF(N$47=0,0,N$47/TRE_fec!N$47)</f>
        <v>0.57160726686022689</v>
      </c>
      <c r="O83" s="337">
        <f>IF(O$47=0,0,O$47/TRE_fec!O$47)</f>
        <v>0.57160726686022711</v>
      </c>
      <c r="P83" s="337">
        <f>IF(P$47=0,0,P$47/TRE_fec!P$47)</f>
        <v>0.57160726686022689</v>
      </c>
      <c r="Q83" s="337">
        <f>IF(Q$47=0,0,Q$47/TRE_fec!Q$47)</f>
        <v>0.571607266860227</v>
      </c>
      <c r="R83" s="337">
        <f>IF(R$47=0,0,R$47/TRE_fec!R$47)</f>
        <v>0.57160726686022689</v>
      </c>
      <c r="S83" s="337">
        <f>IF(S$47=0,0,S$47/TRE_fec!S$47)</f>
        <v>0.571607266860227</v>
      </c>
      <c r="T83" s="337">
        <f>IF(T$47=0,0,T$47/TRE_fec!T$47)</f>
        <v>0.57160726686022711</v>
      </c>
      <c r="U83" s="337">
        <f>IF(U$47=0,0,U$47/TRE_fec!U$47)</f>
        <v>0.571607266860227</v>
      </c>
      <c r="V83" s="337">
        <f>IF(V$47=0,0,V$47/TRE_fec!V$47)</f>
        <v>0.57160726686022689</v>
      </c>
      <c r="W83" s="337">
        <f>IF(W$47=0,0,W$47/TRE_fec!W$47)</f>
        <v>0.57160726686022711</v>
      </c>
      <c r="X83" s="337">
        <f>IF(X$47=0,0,X$47/TRE_fec!X$47)</f>
        <v>0.57160726686022689</v>
      </c>
      <c r="Y83" s="337">
        <f>IF(Y$47=0,0,Y$47/TRE_fec!Y$47)</f>
        <v>0.57160726686022723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CZ: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624.22490138648982</v>
      </c>
      <c r="C5" s="223">
        <v>632.58301689278096</v>
      </c>
      <c r="D5" s="223">
        <v>610.1669551132743</v>
      </c>
      <c r="E5" s="223">
        <v>584.34653895890051</v>
      </c>
      <c r="F5" s="223">
        <v>325.40584801764442</v>
      </c>
      <c r="G5" s="223">
        <v>322.36057305628037</v>
      </c>
      <c r="H5" s="223">
        <v>379.02358401609888</v>
      </c>
      <c r="I5" s="223">
        <v>354.4597944133248</v>
      </c>
      <c r="J5" s="223">
        <v>375.45681357303749</v>
      </c>
      <c r="K5" s="223">
        <v>362.69267835117029</v>
      </c>
      <c r="L5" s="223">
        <v>448.9051668409777</v>
      </c>
      <c r="M5" s="223">
        <v>433.47307147215457</v>
      </c>
      <c r="N5" s="223">
        <v>448.03949199358942</v>
      </c>
      <c r="O5" s="223">
        <v>402.10251069234641</v>
      </c>
      <c r="P5" s="223">
        <v>360.47628179743089</v>
      </c>
      <c r="Q5" s="223">
        <v>344.91285936201689</v>
      </c>
      <c r="R5" s="223">
        <v>396.54625622972497</v>
      </c>
      <c r="S5" s="223">
        <v>411.61621798879332</v>
      </c>
      <c r="T5" s="223">
        <v>392.85508399642379</v>
      </c>
      <c r="U5" s="223">
        <v>455.30058144631778</v>
      </c>
      <c r="V5" s="223">
        <v>441.26364059344729</v>
      </c>
      <c r="W5" s="223">
        <v>467.4617678273782</v>
      </c>
      <c r="X5" s="223">
        <v>446.85707237348498</v>
      </c>
      <c r="Y5" s="223">
        <v>454.49068002997382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10.526178518710511</v>
      </c>
      <c r="C10" s="260">
        <v>12.81094776759762</v>
      </c>
      <c r="D10" s="260">
        <v>12.455487491294059</v>
      </c>
      <c r="E10" s="260">
        <v>14.83936600334429</v>
      </c>
      <c r="F10" s="260">
        <v>12.08091768172044</v>
      </c>
      <c r="G10" s="260">
        <v>11.86051916243523</v>
      </c>
      <c r="H10" s="260">
        <v>14.07909256062077</v>
      </c>
      <c r="I10" s="260">
        <v>13.27271467060436</v>
      </c>
      <c r="J10" s="260">
        <v>13.22371365011352</v>
      </c>
      <c r="K10" s="260">
        <v>12.24772099481735</v>
      </c>
      <c r="L10" s="260">
        <v>15.58183068583787</v>
      </c>
      <c r="M10" s="260">
        <v>14.49768389466186</v>
      </c>
      <c r="N10" s="260">
        <v>14.946971035054791</v>
      </c>
      <c r="O10" s="260">
        <v>13.11380992440438</v>
      </c>
      <c r="P10" s="260">
        <v>11.49059490881014</v>
      </c>
      <c r="Q10" s="260">
        <v>10.50805343591732</v>
      </c>
      <c r="R10" s="260">
        <v>12.500761153001051</v>
      </c>
      <c r="S10" s="260">
        <v>12.869345013506919</v>
      </c>
      <c r="T10" s="260">
        <v>11.73861090266062</v>
      </c>
      <c r="U10" s="260">
        <v>14.864245452595821</v>
      </c>
      <c r="V10" s="260">
        <v>14.082002906481939</v>
      </c>
      <c r="W10" s="260">
        <v>15.027059100318169</v>
      </c>
      <c r="X10" s="260">
        <v>13.56751066676749</v>
      </c>
      <c r="Y10" s="260">
        <v>13.04488890307548</v>
      </c>
      <c r="DA10" s="68" t="s">
        <v>2489</v>
      </c>
    </row>
    <row r="11" spans="1:105" ht="12" customHeight="1" x14ac:dyDescent="0.25">
      <c r="A11" s="37" t="s">
        <v>159</v>
      </c>
      <c r="B11" s="226">
        <v>1.728529657756438</v>
      </c>
      <c r="C11" s="226">
        <v>1.733311963044408</v>
      </c>
      <c r="D11" s="226">
        <v>1.0617633306944361</v>
      </c>
      <c r="E11" s="226">
        <v>0.2494536756775324</v>
      </c>
      <c r="F11" s="226">
        <v>0.16827651007752939</v>
      </c>
      <c r="G11" s="226">
        <v>0.16101733572890939</v>
      </c>
      <c r="H11" s="226">
        <v>0.15968700867583999</v>
      </c>
      <c r="I11" s="226">
        <v>0.16003360845521469</v>
      </c>
      <c r="J11" s="226">
        <v>0.14953846813475169</v>
      </c>
      <c r="K11" s="226">
        <v>0.14181359926437859</v>
      </c>
      <c r="L11" s="226">
        <v>0.1500507068195378</v>
      </c>
      <c r="M11" s="226">
        <v>0.14350446059822169</v>
      </c>
      <c r="N11" s="226">
        <v>0.14201476209866071</v>
      </c>
      <c r="O11" s="226">
        <v>0.14088919298433381</v>
      </c>
      <c r="P11" s="226">
        <v>0</v>
      </c>
      <c r="Q11" s="226">
        <v>0.13048721081861009</v>
      </c>
      <c r="R11" s="226">
        <v>0.13178950467996131</v>
      </c>
      <c r="S11" s="226">
        <v>0.13081141317947581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2490</v>
      </c>
    </row>
    <row r="12" spans="1:105" ht="12" customHeight="1" x14ac:dyDescent="0.25">
      <c r="A12" s="37" t="s">
        <v>35</v>
      </c>
      <c r="B12" s="226">
        <v>8.7976488609540677</v>
      </c>
      <c r="C12" s="226">
        <v>11.07763580455322</v>
      </c>
      <c r="D12" s="226">
        <v>11.39372416059962</v>
      </c>
      <c r="E12" s="226">
        <v>14.589912327666759</v>
      </c>
      <c r="F12" s="226">
        <v>11.91264117164291</v>
      </c>
      <c r="G12" s="226">
        <v>11.699501826706321</v>
      </c>
      <c r="H12" s="226">
        <v>13.91940555194493</v>
      </c>
      <c r="I12" s="226">
        <v>13.112681062149139</v>
      </c>
      <c r="J12" s="226">
        <v>13.074175181978759</v>
      </c>
      <c r="K12" s="226">
        <v>12.10590739555297</v>
      </c>
      <c r="L12" s="226">
        <v>15.43177997901833</v>
      </c>
      <c r="M12" s="226">
        <v>14.35417943406364</v>
      </c>
      <c r="N12" s="226">
        <v>14.804956272956129</v>
      </c>
      <c r="O12" s="226">
        <v>12.97292073142005</v>
      </c>
      <c r="P12" s="226">
        <v>11.49059490881014</v>
      </c>
      <c r="Q12" s="226">
        <v>10.377566225098709</v>
      </c>
      <c r="R12" s="226">
        <v>12.368971648321089</v>
      </c>
      <c r="S12" s="226">
        <v>12.73853360032744</v>
      </c>
      <c r="T12" s="226">
        <v>11.73861090266062</v>
      </c>
      <c r="U12" s="226">
        <v>14.864245452595821</v>
      </c>
      <c r="V12" s="226">
        <v>14.082002906481939</v>
      </c>
      <c r="W12" s="226">
        <v>15.027059100318169</v>
      </c>
      <c r="X12" s="226">
        <v>13.56751066676749</v>
      </c>
      <c r="Y12" s="226">
        <v>13.04488890307548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185.68477635521359</v>
      </c>
      <c r="C16" s="261">
        <f t="shared" si="0"/>
        <v>185.7150666684359</v>
      </c>
      <c r="D16" s="261">
        <f t="shared" si="0"/>
        <v>176.10125730964799</v>
      </c>
      <c r="E16" s="261">
        <f t="shared" si="0"/>
        <v>175.76327258911539</v>
      </c>
      <c r="F16" s="261">
        <f t="shared" si="0"/>
        <v>91.791604696566139</v>
      </c>
      <c r="G16" s="261">
        <f t="shared" si="0"/>
        <v>87.928342299170652</v>
      </c>
      <c r="H16" s="261">
        <f t="shared" si="0"/>
        <v>101.6049653183541</v>
      </c>
      <c r="I16" s="261">
        <f t="shared" si="0"/>
        <v>94.674335777023401</v>
      </c>
      <c r="J16" s="261">
        <f t="shared" si="0"/>
        <v>93.697252892860988</v>
      </c>
      <c r="K16" s="261">
        <f t="shared" si="0"/>
        <v>86.474319002385968</v>
      </c>
      <c r="L16" s="261">
        <f t="shared" si="0"/>
        <v>112.8073807353091</v>
      </c>
      <c r="M16" s="261">
        <f t="shared" si="0"/>
        <v>104.66130394166569</v>
      </c>
      <c r="N16" s="261">
        <f t="shared" si="0"/>
        <v>108.00462323783709</v>
      </c>
      <c r="O16" s="261">
        <f t="shared" si="0"/>
        <v>96.06681209677437</v>
      </c>
      <c r="P16" s="261">
        <f t="shared" si="0"/>
        <v>83.421636168293801</v>
      </c>
      <c r="Q16" s="261">
        <f t="shared" si="0"/>
        <v>76.104804579268389</v>
      </c>
      <c r="R16" s="261">
        <f t="shared" si="0"/>
        <v>89.769247771636259</v>
      </c>
      <c r="S16" s="261">
        <f t="shared" si="0"/>
        <v>92.726786256423324</v>
      </c>
      <c r="T16" s="261">
        <f t="shared" si="0"/>
        <v>85.260278084632503</v>
      </c>
      <c r="U16" s="261">
        <f t="shared" si="0"/>
        <v>104.1595268282851</v>
      </c>
      <c r="V16" s="261">
        <f t="shared" si="0"/>
        <v>101.7812381275323</v>
      </c>
      <c r="W16" s="261">
        <f t="shared" si="0"/>
        <v>109.43148442196549</v>
      </c>
      <c r="X16" s="261">
        <f t="shared" si="0"/>
        <v>102.6483960529272</v>
      </c>
      <c r="Y16" s="261">
        <f t="shared" si="0"/>
        <v>101.8244781302655</v>
      </c>
      <c r="DA16" s="70"/>
    </row>
    <row r="17" spans="1:105" ht="12" customHeight="1" x14ac:dyDescent="0.25">
      <c r="A17" s="60" t="s">
        <v>2404</v>
      </c>
      <c r="B17" s="329">
        <v>185.68477635521359</v>
      </c>
      <c r="C17" s="329">
        <v>185.7150666684359</v>
      </c>
      <c r="D17" s="329">
        <v>176.10125730964799</v>
      </c>
      <c r="E17" s="329">
        <v>175.76327258911539</v>
      </c>
      <c r="F17" s="329">
        <v>91.791604696566139</v>
      </c>
      <c r="G17" s="329">
        <v>87.928342299170652</v>
      </c>
      <c r="H17" s="329">
        <v>101.6049653183541</v>
      </c>
      <c r="I17" s="329">
        <v>94.674335777023401</v>
      </c>
      <c r="J17" s="329">
        <v>93.697252892860988</v>
      </c>
      <c r="K17" s="329">
        <v>86.474319002385968</v>
      </c>
      <c r="L17" s="329">
        <v>112.8073807353091</v>
      </c>
      <c r="M17" s="329">
        <v>104.66130394166569</v>
      </c>
      <c r="N17" s="329">
        <v>108.00462323783709</v>
      </c>
      <c r="O17" s="329">
        <v>96.06681209677437</v>
      </c>
      <c r="P17" s="329">
        <v>83.421636168293801</v>
      </c>
      <c r="Q17" s="329">
        <v>76.104804579268389</v>
      </c>
      <c r="R17" s="329">
        <v>89.769247771636259</v>
      </c>
      <c r="S17" s="329">
        <v>92.726786256423324</v>
      </c>
      <c r="T17" s="329">
        <v>85.260278084632503</v>
      </c>
      <c r="U17" s="329">
        <v>104.1595268282851</v>
      </c>
      <c r="V17" s="329">
        <v>101.7812381275323</v>
      </c>
      <c r="W17" s="329">
        <v>109.43148442196549</v>
      </c>
      <c r="X17" s="329">
        <v>102.6483960529272</v>
      </c>
      <c r="Y17" s="329">
        <v>101.8244781302655</v>
      </c>
      <c r="DA17" s="72" t="s">
        <v>2495</v>
      </c>
    </row>
    <row r="18" spans="1:105" ht="12" customHeight="1" x14ac:dyDescent="0.25">
      <c r="A18" s="59" t="s">
        <v>28</v>
      </c>
      <c r="B18" s="230">
        <v>156.7855863290149</v>
      </c>
      <c r="C18" s="230">
        <v>142.13980789894339</v>
      </c>
      <c r="D18" s="230">
        <v>132.28184952542921</v>
      </c>
      <c r="E18" s="230">
        <v>115.9005335161457</v>
      </c>
      <c r="F18" s="230">
        <v>17.879979448100581</v>
      </c>
      <c r="G18" s="230">
        <v>14.271591509181549</v>
      </c>
      <c r="H18" s="230">
        <v>14.187634382103809</v>
      </c>
      <c r="I18" s="230">
        <v>11.78803560937355</v>
      </c>
      <c r="J18" s="230">
        <v>10.43364925071438</v>
      </c>
      <c r="K18" s="230">
        <v>8.9967728142061265</v>
      </c>
      <c r="L18" s="230">
        <v>14.45969648939467</v>
      </c>
      <c r="M18" s="230">
        <v>12.05649465142327</v>
      </c>
      <c r="N18" s="230">
        <v>12.32958300183374</v>
      </c>
      <c r="O18" s="230">
        <v>11.644314472317379</v>
      </c>
      <c r="P18" s="230">
        <v>8.5735606813663523</v>
      </c>
      <c r="Q18" s="230">
        <v>6.9229351875745424</v>
      </c>
      <c r="R18" s="230">
        <v>6.9299507980431736</v>
      </c>
      <c r="S18" s="230">
        <v>7.2456724887084336</v>
      </c>
      <c r="T18" s="230">
        <v>6.5032958630144524</v>
      </c>
      <c r="U18" s="230">
        <v>2.762109594235481</v>
      </c>
      <c r="V18" s="230">
        <v>3.890708150990335</v>
      </c>
      <c r="W18" s="230">
        <v>3.7616682080282131</v>
      </c>
      <c r="X18" s="230">
        <v>2.2483864736744361</v>
      </c>
      <c r="Y18" s="230">
        <v>3.223681202509749</v>
      </c>
      <c r="DA18" s="71" t="s">
        <v>2496</v>
      </c>
    </row>
    <row r="19" spans="1:105" ht="12" customHeight="1" x14ac:dyDescent="0.25">
      <c r="A19" s="59" t="s">
        <v>31</v>
      </c>
      <c r="B19" s="230">
        <v>0.94574135553801952</v>
      </c>
      <c r="C19" s="230">
        <v>0.91040422351258787</v>
      </c>
      <c r="D19" s="230">
        <v>0</v>
      </c>
      <c r="E19" s="230">
        <v>0.95276618052566142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0.85424888027278822</v>
      </c>
      <c r="M19" s="230">
        <v>0.82578090051914721</v>
      </c>
      <c r="N19" s="230">
        <v>0.81905077848027652</v>
      </c>
      <c r="O19" s="230">
        <v>0.81593610054346688</v>
      </c>
      <c r="P19" s="230">
        <v>0.79705933609678425</v>
      </c>
      <c r="Q19" s="230">
        <v>0.76940580104386969</v>
      </c>
      <c r="R19" s="230">
        <v>0.78354050774133754</v>
      </c>
      <c r="S19" s="230">
        <v>0.7797623443942705</v>
      </c>
      <c r="T19" s="230">
        <v>0.75767940042777315</v>
      </c>
      <c r="U19" s="230">
        <v>0.79159608378020196</v>
      </c>
      <c r="V19" s="230">
        <v>1.5900036593089879</v>
      </c>
      <c r="W19" s="230">
        <v>1.6165600560395781</v>
      </c>
      <c r="X19" s="230">
        <v>1.581278394777625</v>
      </c>
      <c r="Y19" s="230">
        <v>2.313943888672112</v>
      </c>
      <c r="DA19" s="71" t="s">
        <v>2497</v>
      </c>
    </row>
    <row r="20" spans="1:105" ht="12" customHeight="1" x14ac:dyDescent="0.25">
      <c r="A20" s="59" t="s">
        <v>159</v>
      </c>
      <c r="B20" s="230">
        <v>4.5903045419496076</v>
      </c>
      <c r="C20" s="230">
        <v>5.5031210162841306</v>
      </c>
      <c r="D20" s="230">
        <v>3.65131268145787</v>
      </c>
      <c r="E20" s="230">
        <v>0.97249869930593369</v>
      </c>
      <c r="F20" s="230">
        <v>1.014614198932771</v>
      </c>
      <c r="G20" s="230">
        <v>0.98596498709825586</v>
      </c>
      <c r="H20" s="230">
        <v>0.99149941827076726</v>
      </c>
      <c r="I20" s="230">
        <v>0.99938814602175752</v>
      </c>
      <c r="J20" s="230">
        <v>0.94157451299006723</v>
      </c>
      <c r="K20" s="230">
        <v>0.89709503439597027</v>
      </c>
      <c r="L20" s="230">
        <v>0.93884724984051604</v>
      </c>
      <c r="M20" s="230">
        <v>0.90846924646671634</v>
      </c>
      <c r="N20" s="230">
        <v>0.90124954044870387</v>
      </c>
      <c r="O20" s="230">
        <v>0.89823331657250838</v>
      </c>
      <c r="P20" s="230">
        <v>0</v>
      </c>
      <c r="Q20" s="230">
        <v>0.84953427517418567</v>
      </c>
      <c r="R20" s="230">
        <v>0.86507432374851834</v>
      </c>
      <c r="S20" s="230">
        <v>0.86095317720265863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1.9911631381404631</v>
      </c>
      <c r="D21" s="230">
        <v>0.98605866021321376</v>
      </c>
      <c r="E21" s="230">
        <v>1.058493664564323</v>
      </c>
      <c r="F21" s="230">
        <v>1.070379548966568</v>
      </c>
      <c r="G21" s="230">
        <v>1.0306787584824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0.87950729969301966</v>
      </c>
      <c r="W21" s="230">
        <v>1.7882308520762109</v>
      </c>
      <c r="X21" s="230">
        <v>2.623883387724117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23.36314412871107</v>
      </c>
      <c r="C22" s="230">
        <v>35.170570391555373</v>
      </c>
      <c r="D22" s="230">
        <v>39.182036442547798</v>
      </c>
      <c r="E22" s="230">
        <v>56.878980528573813</v>
      </c>
      <c r="F22" s="230">
        <v>71.826631500566208</v>
      </c>
      <c r="G22" s="230">
        <v>71.640107044408438</v>
      </c>
      <c r="H22" s="230">
        <v>86.425831517979489</v>
      </c>
      <c r="I22" s="230">
        <v>81.886912021628092</v>
      </c>
      <c r="J22" s="230">
        <v>82.322029129156533</v>
      </c>
      <c r="K22" s="230">
        <v>76.580451153783869</v>
      </c>
      <c r="L22" s="230">
        <v>96.55458811580111</v>
      </c>
      <c r="M22" s="230">
        <v>90.870559143256529</v>
      </c>
      <c r="N22" s="230">
        <v>93.954739917074392</v>
      </c>
      <c r="O22" s="230">
        <v>82.708328207341012</v>
      </c>
      <c r="P22" s="230">
        <v>74.051016150830662</v>
      </c>
      <c r="Q22" s="230">
        <v>67.562929315475799</v>
      </c>
      <c r="R22" s="230">
        <v>81.190682142103228</v>
      </c>
      <c r="S22" s="230">
        <v>83.840398246117957</v>
      </c>
      <c r="T22" s="230">
        <v>77.999302821190284</v>
      </c>
      <c r="U22" s="230">
        <v>100.60582115026941</v>
      </c>
      <c r="V22" s="230">
        <v>95.421019017539948</v>
      </c>
      <c r="W22" s="230">
        <v>102.2650253058216</v>
      </c>
      <c r="X22" s="230">
        <v>96.194847796751063</v>
      </c>
      <c r="Y22" s="230">
        <v>96.286853039083596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43.399115789585238</v>
      </c>
      <c r="C24" s="261">
        <f t="shared" si="1"/>
        <v>48.815645722134988</v>
      </c>
      <c r="D24" s="261">
        <f t="shared" si="1"/>
        <v>49.377248013717299</v>
      </c>
      <c r="E24" s="261">
        <f t="shared" si="1"/>
        <v>53.060662979452736</v>
      </c>
      <c r="F24" s="261">
        <f t="shared" si="1"/>
        <v>47.850510786127209</v>
      </c>
      <c r="G24" s="261">
        <f t="shared" si="1"/>
        <v>48.447602985234369</v>
      </c>
      <c r="H24" s="261">
        <f t="shared" si="1"/>
        <v>56.468759124032921</v>
      </c>
      <c r="I24" s="261">
        <f t="shared" si="1"/>
        <v>56.256825599677327</v>
      </c>
      <c r="J24" s="261">
        <f t="shared" si="1"/>
        <v>61.008616765736761</v>
      </c>
      <c r="K24" s="261">
        <f t="shared" si="1"/>
        <v>57.141329094623693</v>
      </c>
      <c r="L24" s="261">
        <f t="shared" si="1"/>
        <v>68.163856693925226</v>
      </c>
      <c r="M24" s="261">
        <f t="shared" si="1"/>
        <v>68.563016902782877</v>
      </c>
      <c r="N24" s="261">
        <f t="shared" si="1"/>
        <v>68.635025080496959</v>
      </c>
      <c r="O24" s="261">
        <f t="shared" si="1"/>
        <v>63.577424151461557</v>
      </c>
      <c r="P24" s="261">
        <f t="shared" si="1"/>
        <v>59.715671654638612</v>
      </c>
      <c r="Q24" s="261">
        <f t="shared" si="1"/>
        <v>61.021502641759497</v>
      </c>
      <c r="R24" s="261">
        <f t="shared" si="1"/>
        <v>67.394031008099049</v>
      </c>
      <c r="S24" s="261">
        <f t="shared" si="1"/>
        <v>70.078195353048756</v>
      </c>
      <c r="T24" s="261">
        <f t="shared" si="1"/>
        <v>70.104840548872517</v>
      </c>
      <c r="U24" s="261">
        <f t="shared" si="1"/>
        <v>76.763612094277846</v>
      </c>
      <c r="V24" s="261">
        <f t="shared" si="1"/>
        <v>73.349625757740569</v>
      </c>
      <c r="W24" s="261">
        <f t="shared" si="1"/>
        <v>78.256955405503334</v>
      </c>
      <c r="X24" s="261">
        <f t="shared" si="1"/>
        <v>74.473936689031035</v>
      </c>
      <c r="Y24" s="261">
        <f t="shared" si="1"/>
        <v>76.587605657686765</v>
      </c>
      <c r="DA24" s="70"/>
    </row>
    <row r="25" spans="1:105" ht="12" customHeight="1" x14ac:dyDescent="0.25">
      <c r="A25" s="60" t="s">
        <v>2414</v>
      </c>
      <c r="B25" s="262">
        <v>43.399115789585238</v>
      </c>
      <c r="C25" s="262">
        <v>48.815645722134988</v>
      </c>
      <c r="D25" s="262">
        <v>49.377248013717299</v>
      </c>
      <c r="E25" s="262">
        <v>53.060662979452736</v>
      </c>
      <c r="F25" s="262">
        <v>47.850510786127209</v>
      </c>
      <c r="G25" s="262">
        <v>48.447602985234369</v>
      </c>
      <c r="H25" s="262">
        <v>56.468759124032921</v>
      </c>
      <c r="I25" s="262">
        <v>56.256825599677327</v>
      </c>
      <c r="J25" s="262">
        <v>61.008616765736761</v>
      </c>
      <c r="K25" s="262">
        <v>57.141329094623693</v>
      </c>
      <c r="L25" s="262">
        <v>68.163856693925226</v>
      </c>
      <c r="M25" s="262">
        <v>68.563016902782877</v>
      </c>
      <c r="N25" s="262">
        <v>68.635025080496959</v>
      </c>
      <c r="O25" s="262">
        <v>63.577424151461557</v>
      </c>
      <c r="P25" s="262">
        <v>59.715671654638612</v>
      </c>
      <c r="Q25" s="262">
        <v>61.021502641759497</v>
      </c>
      <c r="R25" s="262">
        <v>67.394031008099049</v>
      </c>
      <c r="S25" s="262">
        <v>70.078195353048756</v>
      </c>
      <c r="T25" s="262">
        <v>70.104840548872517</v>
      </c>
      <c r="U25" s="262">
        <v>76.763612094277846</v>
      </c>
      <c r="V25" s="262">
        <v>73.349625757740569</v>
      </c>
      <c r="W25" s="262">
        <v>78.256955405503334</v>
      </c>
      <c r="X25" s="262">
        <v>74.473936689031035</v>
      </c>
      <c r="Y25" s="262">
        <v>76.587605657686765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265.26396622173371</v>
      </c>
      <c r="C27" s="261">
        <f t="shared" si="2"/>
        <v>265.30723809776572</v>
      </c>
      <c r="D27" s="261">
        <f t="shared" si="2"/>
        <v>251.57322472806871</v>
      </c>
      <c r="E27" s="261">
        <f t="shared" si="2"/>
        <v>251.090389413022</v>
      </c>
      <c r="F27" s="261">
        <f t="shared" si="2"/>
        <v>131.13086385223741</v>
      </c>
      <c r="G27" s="261">
        <f t="shared" si="2"/>
        <v>125.6119175702438</v>
      </c>
      <c r="H27" s="261">
        <f t="shared" si="2"/>
        <v>145.14995045479159</v>
      </c>
      <c r="I27" s="261">
        <f t="shared" si="2"/>
        <v>135.24905111003341</v>
      </c>
      <c r="J27" s="261">
        <f t="shared" si="2"/>
        <v>133.85321841837279</v>
      </c>
      <c r="K27" s="261">
        <f t="shared" si="2"/>
        <v>123.5347414319799</v>
      </c>
      <c r="L27" s="261">
        <f t="shared" si="2"/>
        <v>161.1534010504416</v>
      </c>
      <c r="M27" s="261">
        <f t="shared" si="2"/>
        <v>149.51614848809379</v>
      </c>
      <c r="N27" s="261">
        <f t="shared" si="2"/>
        <v>154.29231891119591</v>
      </c>
      <c r="O27" s="261">
        <f t="shared" si="2"/>
        <v>137.23830299539199</v>
      </c>
      <c r="P27" s="261">
        <f t="shared" si="2"/>
        <v>119.1737659547055</v>
      </c>
      <c r="Q27" s="261">
        <f t="shared" si="2"/>
        <v>108.72114939895479</v>
      </c>
      <c r="R27" s="261">
        <f t="shared" si="2"/>
        <v>128.24178253090889</v>
      </c>
      <c r="S27" s="261">
        <f t="shared" si="2"/>
        <v>132.4668375091762</v>
      </c>
      <c r="T27" s="261">
        <f t="shared" si="2"/>
        <v>121.8003972637607</v>
      </c>
      <c r="U27" s="261">
        <f t="shared" si="2"/>
        <v>148.7993240404073</v>
      </c>
      <c r="V27" s="261">
        <f t="shared" si="2"/>
        <v>145.4017687536176</v>
      </c>
      <c r="W27" s="261">
        <f t="shared" si="2"/>
        <v>156.33069203137941</v>
      </c>
      <c r="X27" s="261">
        <f t="shared" si="2"/>
        <v>146.64056578989599</v>
      </c>
      <c r="Y27" s="261">
        <f t="shared" si="2"/>
        <v>145.46354018609361</v>
      </c>
      <c r="DA27" s="70"/>
    </row>
    <row r="28" spans="1:105" ht="12" customHeight="1" x14ac:dyDescent="0.25">
      <c r="A28" s="60" t="s">
        <v>2419</v>
      </c>
      <c r="B28" s="329">
        <v>265.26396622173371</v>
      </c>
      <c r="C28" s="329">
        <v>265.30723809776572</v>
      </c>
      <c r="D28" s="329">
        <v>251.57322472806871</v>
      </c>
      <c r="E28" s="329">
        <v>251.090389413022</v>
      </c>
      <c r="F28" s="329">
        <v>131.13086385223741</v>
      </c>
      <c r="G28" s="329">
        <v>125.6119175702438</v>
      </c>
      <c r="H28" s="329">
        <v>145.14995045479159</v>
      </c>
      <c r="I28" s="329">
        <v>135.24905111003341</v>
      </c>
      <c r="J28" s="329">
        <v>133.85321841837279</v>
      </c>
      <c r="K28" s="329">
        <v>123.5347414319799</v>
      </c>
      <c r="L28" s="329">
        <v>161.1534010504416</v>
      </c>
      <c r="M28" s="329">
        <v>149.51614848809379</v>
      </c>
      <c r="N28" s="329">
        <v>154.29231891119591</v>
      </c>
      <c r="O28" s="329">
        <v>137.23830299539199</v>
      </c>
      <c r="P28" s="329">
        <v>119.1737659547055</v>
      </c>
      <c r="Q28" s="329">
        <v>108.72114939895479</v>
      </c>
      <c r="R28" s="329">
        <v>128.24178253090889</v>
      </c>
      <c r="S28" s="329">
        <v>132.4668375091762</v>
      </c>
      <c r="T28" s="329">
        <v>121.8003972637607</v>
      </c>
      <c r="U28" s="329">
        <v>148.7993240404073</v>
      </c>
      <c r="V28" s="329">
        <v>145.4017687536176</v>
      </c>
      <c r="W28" s="329">
        <v>156.33069203137941</v>
      </c>
      <c r="X28" s="329">
        <v>146.64056578989599</v>
      </c>
      <c r="Y28" s="329">
        <v>145.46354018609361</v>
      </c>
      <c r="DA28" s="72" t="s">
        <v>2504</v>
      </c>
    </row>
    <row r="29" spans="1:105" ht="12" customHeight="1" x14ac:dyDescent="0.25">
      <c r="A29" s="59" t="s">
        <v>28</v>
      </c>
      <c r="B29" s="230">
        <v>223.9794090414498</v>
      </c>
      <c r="C29" s="230">
        <v>203.056868427062</v>
      </c>
      <c r="D29" s="230">
        <v>188.97407075061321</v>
      </c>
      <c r="E29" s="230">
        <v>165.57219073735101</v>
      </c>
      <c r="F29" s="230">
        <v>25.542827783000838</v>
      </c>
      <c r="G29" s="230">
        <v>20.387987870259359</v>
      </c>
      <c r="H29" s="230">
        <v>20.268049117291159</v>
      </c>
      <c r="I29" s="230">
        <v>16.840050870533641</v>
      </c>
      <c r="J29" s="230">
        <v>14.90521321530626</v>
      </c>
      <c r="K29" s="230">
        <v>12.85253259172304</v>
      </c>
      <c r="L29" s="230">
        <v>20.65670927056383</v>
      </c>
      <c r="M29" s="230">
        <v>17.22356378774753</v>
      </c>
      <c r="N29" s="230">
        <v>17.613690002619631</v>
      </c>
      <c r="O29" s="230">
        <v>16.634734960453411</v>
      </c>
      <c r="P29" s="230">
        <v>12.24794383052336</v>
      </c>
      <c r="Q29" s="230">
        <v>9.8899074108207738</v>
      </c>
      <c r="R29" s="230">
        <v>9.8999297114902447</v>
      </c>
      <c r="S29" s="230">
        <v>10.35096069815491</v>
      </c>
      <c r="T29" s="230">
        <v>9.2904226614492185</v>
      </c>
      <c r="U29" s="230">
        <v>3.94587084890783</v>
      </c>
      <c r="V29" s="230">
        <v>5.5581545014147631</v>
      </c>
      <c r="W29" s="230">
        <v>5.3738117257545914</v>
      </c>
      <c r="X29" s="230">
        <v>3.211980676677765</v>
      </c>
      <c r="Y29" s="230">
        <v>4.6052588607282141</v>
      </c>
      <c r="DA29" s="71" t="s">
        <v>2505</v>
      </c>
    </row>
    <row r="30" spans="1:105" ht="12" customHeight="1" x14ac:dyDescent="0.25">
      <c r="A30" s="59" t="s">
        <v>31</v>
      </c>
      <c r="B30" s="230">
        <v>1.3510590793400279</v>
      </c>
      <c r="C30" s="230">
        <v>1.3005774621608399</v>
      </c>
      <c r="D30" s="230">
        <v>0</v>
      </c>
      <c r="E30" s="230">
        <v>1.3610945436080879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1.22035554324684</v>
      </c>
      <c r="M30" s="230">
        <v>1.1796870007416389</v>
      </c>
      <c r="N30" s="230">
        <v>1.1700725406861101</v>
      </c>
      <c r="O30" s="230">
        <v>1.165623000776381</v>
      </c>
      <c r="P30" s="230">
        <v>1.1386561944239779</v>
      </c>
      <c r="Q30" s="230">
        <v>1.099151144348385</v>
      </c>
      <c r="R30" s="230">
        <v>1.119343582487625</v>
      </c>
      <c r="S30" s="230">
        <v>1.1139462062775289</v>
      </c>
      <c r="T30" s="230">
        <v>1.0823991434682481</v>
      </c>
      <c r="U30" s="230">
        <v>1.1308515482574319</v>
      </c>
      <c r="V30" s="230">
        <v>2.2714337990128399</v>
      </c>
      <c r="W30" s="230">
        <v>2.3093715086279691</v>
      </c>
      <c r="X30" s="230">
        <v>2.2589691353966068</v>
      </c>
      <c r="Y30" s="230">
        <v>3.305634126674446</v>
      </c>
      <c r="DA30" s="71" t="s">
        <v>2506</v>
      </c>
    </row>
    <row r="31" spans="1:105" ht="12" customHeight="1" x14ac:dyDescent="0.25">
      <c r="A31" s="59" t="s">
        <v>159</v>
      </c>
      <c r="B31" s="230">
        <v>6.557577917070871</v>
      </c>
      <c r="C31" s="230">
        <v>7.8616014518344723</v>
      </c>
      <c r="D31" s="230">
        <v>5.2161609735112453</v>
      </c>
      <c r="E31" s="230">
        <v>1.3892838561513341</v>
      </c>
      <c r="F31" s="230">
        <v>1.4494488556182441</v>
      </c>
      <c r="G31" s="230">
        <v>1.408521410140366</v>
      </c>
      <c r="H31" s="230">
        <v>1.4164277403868111</v>
      </c>
      <c r="I31" s="230">
        <v>1.427697351459654</v>
      </c>
      <c r="J31" s="230">
        <v>1.345106447128668</v>
      </c>
      <c r="K31" s="230">
        <v>1.2815643348513861</v>
      </c>
      <c r="L31" s="230">
        <v>1.3412103569150231</v>
      </c>
      <c r="M31" s="230">
        <v>1.297813209238166</v>
      </c>
      <c r="N31" s="230">
        <v>1.2874993434981481</v>
      </c>
      <c r="O31" s="230">
        <v>1.283190452246441</v>
      </c>
      <c r="P31" s="230">
        <v>0</v>
      </c>
      <c r="Q31" s="230">
        <v>1.213620393105979</v>
      </c>
      <c r="R31" s="230">
        <v>1.235820462497883</v>
      </c>
      <c r="S31" s="230">
        <v>1.229933110289513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2.8445187687720912</v>
      </c>
      <c r="D32" s="230">
        <v>1.4086552288760199</v>
      </c>
      <c r="E32" s="230">
        <v>1.512133806520461</v>
      </c>
      <c r="F32" s="230">
        <v>1.5291136413808111</v>
      </c>
      <c r="G32" s="230">
        <v>1.4723982264034301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1.2564389995614571</v>
      </c>
      <c r="W32" s="230">
        <v>2.554615502966016</v>
      </c>
      <c r="X32" s="230">
        <v>3.748404839605882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33.375920183872957</v>
      </c>
      <c r="C33" s="230">
        <v>50.243671987936253</v>
      </c>
      <c r="D33" s="230">
        <v>55.9743377750683</v>
      </c>
      <c r="E33" s="230">
        <v>81.255686469391151</v>
      </c>
      <c r="F33" s="230">
        <v>102.6094735722375</v>
      </c>
      <c r="G33" s="230">
        <v>102.3430100634406</v>
      </c>
      <c r="H33" s="230">
        <v>123.4654735971136</v>
      </c>
      <c r="I33" s="230">
        <v>116.9813028880401</v>
      </c>
      <c r="J33" s="230">
        <v>117.6028987559379</v>
      </c>
      <c r="K33" s="230">
        <v>109.4006445054055</v>
      </c>
      <c r="L33" s="230">
        <v>137.93512587971591</v>
      </c>
      <c r="M33" s="230">
        <v>129.8150844903665</v>
      </c>
      <c r="N33" s="230">
        <v>134.221057024392</v>
      </c>
      <c r="O33" s="230">
        <v>118.1547545819158</v>
      </c>
      <c r="P33" s="230">
        <v>105.7871659297581</v>
      </c>
      <c r="Q33" s="230">
        <v>96.518470450679686</v>
      </c>
      <c r="R33" s="230">
        <v>115.9866887744332</v>
      </c>
      <c r="S33" s="230">
        <v>119.7719974944542</v>
      </c>
      <c r="T33" s="230">
        <v>111.42757545884329</v>
      </c>
      <c r="U33" s="230">
        <v>143.72260164324209</v>
      </c>
      <c r="V33" s="230">
        <v>136.3157414536285</v>
      </c>
      <c r="W33" s="230">
        <v>146.0928932940308</v>
      </c>
      <c r="X33" s="230">
        <v>137.4212111382158</v>
      </c>
      <c r="Y33" s="230">
        <v>137.55264719869089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119.3508645012467</v>
      </c>
      <c r="C35" s="261">
        <v>119.9341186368469</v>
      </c>
      <c r="D35" s="261">
        <v>120.6597375705462</v>
      </c>
      <c r="E35" s="261">
        <v>89.592847973966101</v>
      </c>
      <c r="F35" s="261">
        <v>42.551951000993327</v>
      </c>
      <c r="G35" s="261">
        <v>48.512191039196317</v>
      </c>
      <c r="H35" s="261">
        <v>61.720816558299582</v>
      </c>
      <c r="I35" s="261">
        <v>55.006867255986272</v>
      </c>
      <c r="J35" s="261">
        <v>73.674011845953416</v>
      </c>
      <c r="K35" s="261">
        <v>83.294567827363437</v>
      </c>
      <c r="L35" s="261">
        <v>91.198697675463947</v>
      </c>
      <c r="M35" s="261">
        <v>96.234918244950435</v>
      </c>
      <c r="N35" s="261">
        <v>102.1605537290045</v>
      </c>
      <c r="O35" s="261">
        <v>92.106161524314075</v>
      </c>
      <c r="P35" s="261">
        <v>86.674613110982904</v>
      </c>
      <c r="Q35" s="261">
        <v>88.557349306116905</v>
      </c>
      <c r="R35" s="261">
        <v>98.640433766079681</v>
      </c>
      <c r="S35" s="261">
        <v>103.4750538566382</v>
      </c>
      <c r="T35" s="261">
        <v>103.9509571964974</v>
      </c>
      <c r="U35" s="261">
        <v>110.7138730307517</v>
      </c>
      <c r="V35" s="261">
        <v>106.649005048075</v>
      </c>
      <c r="W35" s="261">
        <v>108.4155768682118</v>
      </c>
      <c r="X35" s="261">
        <v>109.5266631748632</v>
      </c>
      <c r="Y35" s="261">
        <v>117.57016715285241</v>
      </c>
      <c r="DA35" s="70" t="s">
        <v>2511</v>
      </c>
    </row>
    <row r="36" spans="1:105" ht="12" customHeight="1" x14ac:dyDescent="0.25">
      <c r="A36" s="46" t="s">
        <v>28</v>
      </c>
      <c r="B36" s="229">
        <v>100.4381948562595</v>
      </c>
      <c r="C36" s="229">
        <v>91.426366247391982</v>
      </c>
      <c r="D36" s="229">
        <v>90.635884677526974</v>
      </c>
      <c r="E36" s="229">
        <v>59.078661465800742</v>
      </c>
      <c r="F36" s="229">
        <v>8.288644826391252</v>
      </c>
      <c r="G36" s="229">
        <v>7.873981876868819</v>
      </c>
      <c r="H36" s="229">
        <v>8.6184014368820474</v>
      </c>
      <c r="I36" s="229">
        <v>6.8489829334616372</v>
      </c>
      <c r="J36" s="229">
        <v>8.2039630273111488</v>
      </c>
      <c r="K36" s="229">
        <v>8.6659520658334994</v>
      </c>
      <c r="L36" s="229">
        <v>11.689886601564471</v>
      </c>
      <c r="M36" s="229">
        <v>11.08581427331618</v>
      </c>
      <c r="N36" s="229">
        <v>11.66243618980362</v>
      </c>
      <c r="O36" s="229">
        <v>11.16424170031541</v>
      </c>
      <c r="P36" s="229">
        <v>8.9078815661421711</v>
      </c>
      <c r="Q36" s="229">
        <v>8.0556910042530205</v>
      </c>
      <c r="R36" s="229">
        <v>7.6147831207799506</v>
      </c>
      <c r="S36" s="229">
        <v>8.0855422825001728</v>
      </c>
      <c r="T36" s="229">
        <v>7.9289423525141158</v>
      </c>
      <c r="U36" s="229">
        <v>2.9359182037889702</v>
      </c>
      <c r="V36" s="229">
        <v>4.0767842960962337</v>
      </c>
      <c r="W36" s="229">
        <v>3.7267467485649051</v>
      </c>
      <c r="X36" s="229">
        <v>2.399046428958163</v>
      </c>
      <c r="Y36" s="229">
        <v>3.7221770716242548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0.60585004511713814</v>
      </c>
      <c r="C38" s="229">
        <v>0.58558507431789708</v>
      </c>
      <c r="D38" s="229">
        <v>0</v>
      </c>
      <c r="E38" s="229">
        <v>0.48565911586160432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0.69061425647671848</v>
      </c>
      <c r="M38" s="229">
        <v>0.75929645873698226</v>
      </c>
      <c r="N38" s="229">
        <v>0.77473240082933448</v>
      </c>
      <c r="O38" s="229">
        <v>0.78229661867481626</v>
      </c>
      <c r="P38" s="229">
        <v>0.82814018947452428</v>
      </c>
      <c r="Q38" s="229">
        <v>0.8952987746026696</v>
      </c>
      <c r="R38" s="229">
        <v>0.8609716297669614</v>
      </c>
      <c r="S38" s="229">
        <v>0.8701471693244015</v>
      </c>
      <c r="T38" s="229">
        <v>0.92377717610014931</v>
      </c>
      <c r="U38" s="229">
        <v>0.8414080879588075</v>
      </c>
      <c r="V38" s="229">
        <v>1.666046821670879</v>
      </c>
      <c r="W38" s="229">
        <v>1.6015527153213021</v>
      </c>
      <c r="X38" s="229">
        <v>1.687236749819222</v>
      </c>
      <c r="Y38" s="229">
        <v>2.6717619846326461</v>
      </c>
      <c r="DA38" s="73" t="s">
        <v>2514</v>
      </c>
    </row>
    <row r="39" spans="1:105" ht="12" customHeight="1" x14ac:dyDescent="0.25">
      <c r="A39" s="46" t="s">
        <v>159</v>
      </c>
      <c r="B39" s="229">
        <v>2.940588563201278</v>
      </c>
      <c r="C39" s="229">
        <v>3.5396864887858981</v>
      </c>
      <c r="D39" s="229">
        <v>2.5017790143203991</v>
      </c>
      <c r="E39" s="229">
        <v>0.49571748886059369</v>
      </c>
      <c r="F39" s="229">
        <v>0.47034599537308752</v>
      </c>
      <c r="G39" s="229">
        <v>0.54398070703216805</v>
      </c>
      <c r="H39" s="229">
        <v>0.60229491266502289</v>
      </c>
      <c r="I39" s="229">
        <v>0.58065589406296647</v>
      </c>
      <c r="J39" s="229">
        <v>0.7403586517440307</v>
      </c>
      <c r="K39" s="229">
        <v>0.86410791148322719</v>
      </c>
      <c r="L39" s="229">
        <v>0.75900748642102001</v>
      </c>
      <c r="M39" s="229">
        <v>0.83532748369449361</v>
      </c>
      <c r="N39" s="229">
        <v>0.85248343394984327</v>
      </c>
      <c r="O39" s="229">
        <v>0.86120087819095759</v>
      </c>
      <c r="P39" s="229">
        <v>0</v>
      </c>
      <c r="Q39" s="229">
        <v>0.98853816089573365</v>
      </c>
      <c r="R39" s="229">
        <v>0.95056278906921421</v>
      </c>
      <c r="S39" s="229">
        <v>0.96074909932422736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1.280744733068474</v>
      </c>
      <c r="D40" s="229">
        <v>0.6756202709063357</v>
      </c>
      <c r="E40" s="229">
        <v>0.53955220891005684</v>
      </c>
      <c r="F40" s="229">
        <v>0.49619720965390851</v>
      </c>
      <c r="G40" s="229">
        <v>0.56865037511359429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0.92157042074148965</v>
      </c>
      <c r="W40" s="229">
        <v>1.771629804945436</v>
      </c>
      <c r="X40" s="229">
        <v>2.7997046526591389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14.966631036670121</v>
      </c>
      <c r="C42" s="229">
        <v>22.622216093285751</v>
      </c>
      <c r="D42" s="229">
        <v>26.84645360779249</v>
      </c>
      <c r="E42" s="229">
        <v>28.99325769453311</v>
      </c>
      <c r="F42" s="229">
        <v>33.296762969575077</v>
      </c>
      <c r="G42" s="229">
        <v>39.525578080181752</v>
      </c>
      <c r="H42" s="229">
        <v>52.500120208752513</v>
      </c>
      <c r="I42" s="229">
        <v>47.577228428461673</v>
      </c>
      <c r="J42" s="229">
        <v>64.729690166898237</v>
      </c>
      <c r="K42" s="229">
        <v>73.764507850046712</v>
      </c>
      <c r="L42" s="229">
        <v>78.059189331001733</v>
      </c>
      <c r="M42" s="229">
        <v>83.554480029202779</v>
      </c>
      <c r="N42" s="229">
        <v>88.87090170442174</v>
      </c>
      <c r="O42" s="229">
        <v>79.298422327132897</v>
      </c>
      <c r="P42" s="229">
        <v>76.938591355366214</v>
      </c>
      <c r="Q42" s="229">
        <v>78.617821366365476</v>
      </c>
      <c r="R42" s="229">
        <v>89.21411622646356</v>
      </c>
      <c r="S42" s="229">
        <v>93.558615305489354</v>
      </c>
      <c r="T42" s="229">
        <v>95.098237667883097</v>
      </c>
      <c r="U42" s="229">
        <v>106.9365467390039</v>
      </c>
      <c r="V42" s="229">
        <v>99.984603509566412</v>
      </c>
      <c r="W42" s="229">
        <v>101.3156475993801</v>
      </c>
      <c r="X42" s="229">
        <v>102.64067534342659</v>
      </c>
      <c r="Y42" s="229">
        <v>111.17622809659559</v>
      </c>
      <c r="DA42" s="73" t="s">
        <v>2518</v>
      </c>
    </row>
    <row r="43" spans="1:105" ht="12" customHeight="1" x14ac:dyDescent="0.25">
      <c r="A43" s="46" t="s">
        <v>36</v>
      </c>
      <c r="B43" s="229">
        <v>0.3995999999986935</v>
      </c>
      <c r="C43" s="229">
        <v>0.47951999999687361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1.0000000000000002</v>
      </c>
      <c r="D51" s="232">
        <f t="shared" si="3"/>
        <v>0.99999999999999989</v>
      </c>
      <c r="E51" s="232">
        <f t="shared" si="3"/>
        <v>0.99999999999999989</v>
      </c>
      <c r="F51" s="232">
        <f t="shared" si="3"/>
        <v>1.0000000000000002</v>
      </c>
      <c r="G51" s="232">
        <f t="shared" si="3"/>
        <v>0.99999999999999989</v>
      </c>
      <c r="H51" s="232">
        <f t="shared" si="3"/>
        <v>1.0000000000000002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1</v>
      </c>
      <c r="M51" s="232">
        <f t="shared" si="3"/>
        <v>1.0000000000000002</v>
      </c>
      <c r="N51" s="232">
        <f t="shared" si="3"/>
        <v>0.99999999999999967</v>
      </c>
      <c r="O51" s="232">
        <f t="shared" si="3"/>
        <v>0.99999999999999978</v>
      </c>
      <c r="P51" s="232">
        <f t="shared" si="3"/>
        <v>1.0000000000000002</v>
      </c>
      <c r="Q51" s="232">
        <f t="shared" si="3"/>
        <v>1</v>
      </c>
      <c r="R51" s="232">
        <f t="shared" si="3"/>
        <v>0.99999999999999978</v>
      </c>
      <c r="S51" s="232">
        <f t="shared" si="3"/>
        <v>1.0000000000000002</v>
      </c>
      <c r="T51" s="232">
        <f t="shared" si="3"/>
        <v>0.99999999999999989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0.99999999999999989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1.6862798160295133E-2</v>
      </c>
      <c r="C56" s="300">
        <f t="shared" si="8"/>
        <v>2.0251804783701612E-2</v>
      </c>
      <c r="D56" s="300">
        <f t="shared" si="8"/>
        <v>2.0413244910946978E-2</v>
      </c>
      <c r="E56" s="300">
        <f t="shared" si="8"/>
        <v>2.5394804305306246E-2</v>
      </c>
      <c r="F56" s="300">
        <f t="shared" si="8"/>
        <v>3.7125693208394268E-2</v>
      </c>
      <c r="G56" s="300">
        <f t="shared" si="8"/>
        <v>3.6792710256053934E-2</v>
      </c>
      <c r="H56" s="300">
        <f t="shared" si="8"/>
        <v>3.7145690016014324E-2</v>
      </c>
      <c r="I56" s="300">
        <f t="shared" si="8"/>
        <v>3.744490878739113E-2</v>
      </c>
      <c r="J56" s="300">
        <f t="shared" si="8"/>
        <v>3.5220332065011559E-2</v>
      </c>
      <c r="K56" s="300">
        <f t="shared" si="8"/>
        <v>3.3768867489954474E-2</v>
      </c>
      <c r="L56" s="300">
        <f t="shared" si="8"/>
        <v>3.4710740345204473E-2</v>
      </c>
      <c r="M56" s="300">
        <f t="shared" si="8"/>
        <v>3.3445408374331187E-2</v>
      </c>
      <c r="N56" s="300">
        <f t="shared" si="8"/>
        <v>3.3360833815222368E-2</v>
      </c>
      <c r="O56" s="300">
        <f t="shared" si="8"/>
        <v>3.2613101325392913E-2</v>
      </c>
      <c r="P56" s="300">
        <f t="shared" si="8"/>
        <v>3.1876146889651014E-2</v>
      </c>
      <c r="Q56" s="300">
        <f t="shared" si="8"/>
        <v>3.0465821005786795E-2</v>
      </c>
      <c r="R56" s="300">
        <f t="shared" si="8"/>
        <v>3.1524093234054335E-2</v>
      </c>
      <c r="S56" s="300">
        <f t="shared" si="8"/>
        <v>3.1265398327568569E-2</v>
      </c>
      <c r="T56" s="300">
        <f t="shared" si="8"/>
        <v>2.9880257074049926E-2</v>
      </c>
      <c r="U56" s="300">
        <f t="shared" si="8"/>
        <v>3.2647104041417505E-2</v>
      </c>
      <c r="V56" s="300">
        <f t="shared" si="8"/>
        <v>3.1912901066453864E-2</v>
      </c>
      <c r="W56" s="300">
        <f t="shared" si="8"/>
        <v>3.2146070833042502E-2</v>
      </c>
      <c r="X56" s="300">
        <f t="shared" si="8"/>
        <v>3.0362081089381772E-2</v>
      </c>
      <c r="Y56" s="300">
        <f t="shared" si="8"/>
        <v>2.8702214316507359E-2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0.29746454513875054</v>
      </c>
      <c r="C57" s="301">
        <f t="shared" si="9"/>
        <v>0.29358212552189572</v>
      </c>
      <c r="D57" s="301">
        <f t="shared" si="9"/>
        <v>0.28861159365301209</v>
      </c>
      <c r="E57" s="301">
        <f t="shared" si="9"/>
        <v>0.30078602485138967</v>
      </c>
      <c r="F57" s="301">
        <f t="shared" si="9"/>
        <v>0.28208345134470031</v>
      </c>
      <c r="G57" s="301">
        <f t="shared" si="9"/>
        <v>0.27276394710906349</v>
      </c>
      <c r="H57" s="301">
        <f t="shared" si="9"/>
        <v>0.26807029853329251</v>
      </c>
      <c r="I57" s="301">
        <f t="shared" si="9"/>
        <v>0.2670947093836728</v>
      </c>
      <c r="J57" s="301">
        <f t="shared" si="9"/>
        <v>0.24955534033645682</v>
      </c>
      <c r="K57" s="301">
        <f t="shared" si="9"/>
        <v>0.23842311732209509</v>
      </c>
      <c r="L57" s="301">
        <f t="shared" si="9"/>
        <v>0.25129445831321989</v>
      </c>
      <c r="M57" s="301">
        <f t="shared" si="9"/>
        <v>0.24144822557538945</v>
      </c>
      <c r="N57" s="301">
        <f t="shared" si="9"/>
        <v>0.24106049838879479</v>
      </c>
      <c r="O57" s="301">
        <f t="shared" si="9"/>
        <v>0.23891124661560811</v>
      </c>
      <c r="P57" s="301">
        <f t="shared" si="9"/>
        <v>0.23142059652948946</v>
      </c>
      <c r="Q57" s="301">
        <f t="shared" si="9"/>
        <v>0.22064936842319813</v>
      </c>
      <c r="R57" s="301">
        <f t="shared" si="9"/>
        <v>0.22637774625624416</v>
      </c>
      <c r="S57" s="301">
        <f t="shared" si="9"/>
        <v>0.22527486091169494</v>
      </c>
      <c r="T57" s="301">
        <f t="shared" si="9"/>
        <v>0.21702729978011087</v>
      </c>
      <c r="U57" s="301">
        <f t="shared" si="9"/>
        <v>0.22877090667753963</v>
      </c>
      <c r="V57" s="301">
        <f t="shared" si="9"/>
        <v>0.23065856500356249</v>
      </c>
      <c r="W57" s="301">
        <f t="shared" si="9"/>
        <v>0.23409718602351193</v>
      </c>
      <c r="X57" s="301">
        <f t="shared" si="9"/>
        <v>0.22971191998307067</v>
      </c>
      <c r="Y57" s="301">
        <f t="shared" si="9"/>
        <v>0.22404084969036139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0.29746454513875054</v>
      </c>
      <c r="C58" s="302">
        <f t="shared" si="10"/>
        <v>0.29358212552189572</v>
      </c>
      <c r="D58" s="302">
        <f t="shared" si="10"/>
        <v>0.28861159365301209</v>
      </c>
      <c r="E58" s="302">
        <f t="shared" si="10"/>
        <v>0.30078602485138967</v>
      </c>
      <c r="F58" s="302">
        <f t="shared" si="10"/>
        <v>0.28208345134470031</v>
      </c>
      <c r="G58" s="302">
        <f t="shared" si="10"/>
        <v>0.27276394710906349</v>
      </c>
      <c r="H58" s="302">
        <f t="shared" si="10"/>
        <v>0.26807029853329251</v>
      </c>
      <c r="I58" s="302">
        <f t="shared" si="10"/>
        <v>0.2670947093836728</v>
      </c>
      <c r="J58" s="302">
        <f t="shared" si="10"/>
        <v>0.24955534033645682</v>
      </c>
      <c r="K58" s="302">
        <f t="shared" si="10"/>
        <v>0.23842311732209509</v>
      </c>
      <c r="L58" s="302">
        <f t="shared" si="10"/>
        <v>0.25129445831321989</v>
      </c>
      <c r="M58" s="302">
        <f t="shared" si="10"/>
        <v>0.24144822557538945</v>
      </c>
      <c r="N58" s="302">
        <f t="shared" si="10"/>
        <v>0.24106049838879479</v>
      </c>
      <c r="O58" s="302">
        <f t="shared" si="10"/>
        <v>0.23891124661560811</v>
      </c>
      <c r="P58" s="302">
        <f t="shared" si="10"/>
        <v>0.23142059652948946</v>
      </c>
      <c r="Q58" s="302">
        <f t="shared" si="10"/>
        <v>0.22064936842319813</v>
      </c>
      <c r="R58" s="302">
        <f t="shared" si="10"/>
        <v>0.22637774625624416</v>
      </c>
      <c r="S58" s="302">
        <f t="shared" si="10"/>
        <v>0.22527486091169494</v>
      </c>
      <c r="T58" s="302">
        <f t="shared" si="10"/>
        <v>0.21702729978011087</v>
      </c>
      <c r="U58" s="302">
        <f t="shared" si="10"/>
        <v>0.22877090667753963</v>
      </c>
      <c r="V58" s="302">
        <f t="shared" si="10"/>
        <v>0.23065856500356249</v>
      </c>
      <c r="W58" s="302">
        <f t="shared" si="10"/>
        <v>0.23409718602351193</v>
      </c>
      <c r="X58" s="302">
        <f t="shared" si="10"/>
        <v>0.22971191998307067</v>
      </c>
      <c r="Y58" s="302">
        <f t="shared" si="10"/>
        <v>0.22404084969036139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6.9524806993745039E-2</v>
      </c>
      <c r="C60" s="301">
        <f t="shared" si="12"/>
        <v>7.7168757963050005E-2</v>
      </c>
      <c r="D60" s="301">
        <f t="shared" si="12"/>
        <v>8.0924159527043987E-2</v>
      </c>
      <c r="E60" s="301">
        <f t="shared" si="12"/>
        <v>9.0803417906758083E-2</v>
      </c>
      <c r="F60" s="301">
        <f t="shared" si="12"/>
        <v>0.14704871187051508</v>
      </c>
      <c r="G60" s="301">
        <f t="shared" si="12"/>
        <v>0.15029010069657614</v>
      </c>
      <c r="H60" s="301">
        <f t="shared" si="12"/>
        <v>0.14898481652696954</v>
      </c>
      <c r="I60" s="301">
        <f t="shared" si="12"/>
        <v>0.15871144340302232</v>
      </c>
      <c r="J60" s="301">
        <f t="shared" si="12"/>
        <v>0.16249170226835896</v>
      </c>
      <c r="K60" s="301">
        <f t="shared" si="12"/>
        <v>0.15754751199939496</v>
      </c>
      <c r="L60" s="301">
        <f t="shared" si="12"/>
        <v>0.15184466949580003</v>
      </c>
      <c r="M60" s="301">
        <f t="shared" si="12"/>
        <v>0.15817134077078931</v>
      </c>
      <c r="N60" s="301">
        <f t="shared" si="12"/>
        <v>0.15318967704185996</v>
      </c>
      <c r="O60" s="301">
        <f t="shared" si="12"/>
        <v>0.1581124774426127</v>
      </c>
      <c r="P60" s="301">
        <f t="shared" si="12"/>
        <v>0.16565769974346259</v>
      </c>
      <c r="Q60" s="301">
        <f t="shared" si="12"/>
        <v>0.17691860707840984</v>
      </c>
      <c r="R60" s="301">
        <f t="shared" si="12"/>
        <v>0.16995250856449068</v>
      </c>
      <c r="S60" s="301">
        <f t="shared" si="12"/>
        <v>0.17025129790915261</v>
      </c>
      <c r="T60" s="301">
        <f t="shared" si="12"/>
        <v>0.17844962024090971</v>
      </c>
      <c r="U60" s="301">
        <f t="shared" si="12"/>
        <v>0.16859985517793297</v>
      </c>
      <c r="V60" s="301">
        <f t="shared" si="12"/>
        <v>0.16622630783513914</v>
      </c>
      <c r="W60" s="301">
        <f t="shared" si="12"/>
        <v>0.16740824767171472</v>
      </c>
      <c r="X60" s="301">
        <f t="shared" si="12"/>
        <v>0.16666164931319563</v>
      </c>
      <c r="Y60" s="301">
        <f t="shared" si="12"/>
        <v>0.16851303893104208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6.9524806993745039E-2</v>
      </c>
      <c r="C61" s="302">
        <f t="shared" si="13"/>
        <v>7.7168757963050005E-2</v>
      </c>
      <c r="D61" s="302">
        <f t="shared" si="13"/>
        <v>8.0924159527043987E-2</v>
      </c>
      <c r="E61" s="302">
        <f t="shared" si="13"/>
        <v>9.0803417906758083E-2</v>
      </c>
      <c r="F61" s="302">
        <f t="shared" si="13"/>
        <v>0.14704871187051508</v>
      </c>
      <c r="G61" s="302">
        <f t="shared" si="13"/>
        <v>0.15029010069657614</v>
      </c>
      <c r="H61" s="302">
        <f t="shared" si="13"/>
        <v>0.14898481652696954</v>
      </c>
      <c r="I61" s="302">
        <f t="shared" si="13"/>
        <v>0.15871144340302232</v>
      </c>
      <c r="J61" s="302">
        <f t="shared" si="13"/>
        <v>0.16249170226835896</v>
      </c>
      <c r="K61" s="302">
        <f t="shared" si="13"/>
        <v>0.15754751199939496</v>
      </c>
      <c r="L61" s="302">
        <f t="shared" si="13"/>
        <v>0.15184466949580003</v>
      </c>
      <c r="M61" s="302">
        <f t="shared" si="13"/>
        <v>0.15817134077078931</v>
      </c>
      <c r="N61" s="302">
        <f t="shared" si="13"/>
        <v>0.15318967704185996</v>
      </c>
      <c r="O61" s="302">
        <f t="shared" si="13"/>
        <v>0.1581124774426127</v>
      </c>
      <c r="P61" s="302">
        <f t="shared" si="13"/>
        <v>0.16565769974346259</v>
      </c>
      <c r="Q61" s="302">
        <f t="shared" si="13"/>
        <v>0.17691860707840984</v>
      </c>
      <c r="R61" s="302">
        <f t="shared" si="13"/>
        <v>0.16995250856449068</v>
      </c>
      <c r="S61" s="302">
        <f t="shared" si="13"/>
        <v>0.17025129790915261</v>
      </c>
      <c r="T61" s="302">
        <f t="shared" si="13"/>
        <v>0.17844962024090971</v>
      </c>
      <c r="U61" s="302">
        <f t="shared" si="13"/>
        <v>0.16859985517793297</v>
      </c>
      <c r="V61" s="302">
        <f t="shared" si="13"/>
        <v>0.16622630783513914</v>
      </c>
      <c r="W61" s="302">
        <f t="shared" si="13"/>
        <v>0.16740824767171472</v>
      </c>
      <c r="X61" s="302">
        <f t="shared" si="13"/>
        <v>0.16666164931319563</v>
      </c>
      <c r="Y61" s="302">
        <f t="shared" si="13"/>
        <v>0.16851303893104208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0.42494935019821506</v>
      </c>
      <c r="C63" s="301">
        <f t="shared" si="15"/>
        <v>0.41940303645985128</v>
      </c>
      <c r="D63" s="301">
        <f t="shared" si="15"/>
        <v>0.4123022766471604</v>
      </c>
      <c r="E63" s="301">
        <f t="shared" si="15"/>
        <v>0.42969432121627099</v>
      </c>
      <c r="F63" s="301">
        <f t="shared" si="15"/>
        <v>0.40297635906385776</v>
      </c>
      <c r="G63" s="301">
        <f t="shared" si="15"/>
        <v>0.38966278158437645</v>
      </c>
      <c r="H63" s="301">
        <f t="shared" si="15"/>
        <v>0.38295756933327507</v>
      </c>
      <c r="I63" s="301">
        <f t="shared" si="15"/>
        <v>0.38156387054810398</v>
      </c>
      <c r="J63" s="301">
        <f t="shared" si="15"/>
        <v>0.356507629052081</v>
      </c>
      <c r="K63" s="301">
        <f t="shared" si="15"/>
        <v>0.34060445331727851</v>
      </c>
      <c r="L63" s="301">
        <f t="shared" si="15"/>
        <v>0.35899208330459992</v>
      </c>
      <c r="M63" s="301">
        <f t="shared" si="15"/>
        <v>0.34492603653627052</v>
      </c>
      <c r="N63" s="301">
        <f t="shared" si="15"/>
        <v>0.34437214055542126</v>
      </c>
      <c r="O63" s="301">
        <f t="shared" si="15"/>
        <v>0.34130178087944024</v>
      </c>
      <c r="P63" s="301">
        <f t="shared" si="15"/>
        <v>0.33060085218498514</v>
      </c>
      <c r="Q63" s="301">
        <f t="shared" si="15"/>
        <v>0.31521338346171146</v>
      </c>
      <c r="R63" s="301">
        <f t="shared" si="15"/>
        <v>0.32339678036606295</v>
      </c>
      <c r="S63" s="301">
        <f t="shared" si="15"/>
        <v>0.32182122987384998</v>
      </c>
      <c r="T63" s="301">
        <f t="shared" si="15"/>
        <v>0.31003899968587262</v>
      </c>
      <c r="U63" s="301">
        <f t="shared" si="15"/>
        <v>0.3268155809679138</v>
      </c>
      <c r="V63" s="301">
        <f t="shared" si="15"/>
        <v>0.32951223571937505</v>
      </c>
      <c r="W63" s="301">
        <f t="shared" si="15"/>
        <v>0.33442455146216016</v>
      </c>
      <c r="X63" s="301">
        <f t="shared" si="15"/>
        <v>0.32815988569010091</v>
      </c>
      <c r="Y63" s="301">
        <f t="shared" si="15"/>
        <v>0.32005835670051636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0.42494935019821506</v>
      </c>
      <c r="C64" s="302">
        <f t="shared" si="16"/>
        <v>0.41940303645985128</v>
      </c>
      <c r="D64" s="302">
        <f t="shared" si="16"/>
        <v>0.4123022766471604</v>
      </c>
      <c r="E64" s="302">
        <f t="shared" si="16"/>
        <v>0.42969432121627099</v>
      </c>
      <c r="F64" s="302">
        <f t="shared" si="16"/>
        <v>0.40297635906385776</v>
      </c>
      <c r="G64" s="302">
        <f t="shared" si="16"/>
        <v>0.38966278158437645</v>
      </c>
      <c r="H64" s="302">
        <f t="shared" si="16"/>
        <v>0.38295756933327507</v>
      </c>
      <c r="I64" s="302">
        <f t="shared" si="16"/>
        <v>0.38156387054810398</v>
      </c>
      <c r="J64" s="302">
        <f t="shared" si="16"/>
        <v>0.356507629052081</v>
      </c>
      <c r="K64" s="302">
        <f t="shared" si="16"/>
        <v>0.34060445331727851</v>
      </c>
      <c r="L64" s="302">
        <f t="shared" si="16"/>
        <v>0.35899208330459992</v>
      </c>
      <c r="M64" s="302">
        <f t="shared" si="16"/>
        <v>0.34492603653627052</v>
      </c>
      <c r="N64" s="302">
        <f t="shared" si="16"/>
        <v>0.34437214055542126</v>
      </c>
      <c r="O64" s="302">
        <f t="shared" si="16"/>
        <v>0.34130178087944024</v>
      </c>
      <c r="P64" s="302">
        <f t="shared" si="16"/>
        <v>0.33060085218498514</v>
      </c>
      <c r="Q64" s="302">
        <f t="shared" si="16"/>
        <v>0.31521338346171146</v>
      </c>
      <c r="R64" s="302">
        <f t="shared" si="16"/>
        <v>0.32339678036606295</v>
      </c>
      <c r="S64" s="302">
        <f t="shared" si="16"/>
        <v>0.32182122987384998</v>
      </c>
      <c r="T64" s="302">
        <f t="shared" si="16"/>
        <v>0.31003899968587262</v>
      </c>
      <c r="U64" s="302">
        <f t="shared" si="16"/>
        <v>0.3268155809679138</v>
      </c>
      <c r="V64" s="302">
        <f t="shared" si="16"/>
        <v>0.32951223571937505</v>
      </c>
      <c r="W64" s="302">
        <f t="shared" si="16"/>
        <v>0.33442455146216016</v>
      </c>
      <c r="X64" s="302">
        <f t="shared" si="16"/>
        <v>0.32815988569010091</v>
      </c>
      <c r="Y64" s="302">
        <f t="shared" si="16"/>
        <v>0.32005835670051636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0.19119849950899417</v>
      </c>
      <c r="C66" s="301">
        <f t="shared" si="18"/>
        <v>0.18959427527150166</v>
      </c>
      <c r="D66" s="301">
        <f t="shared" si="18"/>
        <v>0.19774872526183648</v>
      </c>
      <c r="E66" s="301">
        <f t="shared" si="18"/>
        <v>0.15332143172027504</v>
      </c>
      <c r="F66" s="301">
        <f t="shared" si="18"/>
        <v>0.13076578451253293</v>
      </c>
      <c r="G66" s="301">
        <f t="shared" si="18"/>
        <v>0.15049046035392999</v>
      </c>
      <c r="H66" s="301">
        <f t="shared" si="18"/>
        <v>0.16284162559044879</v>
      </c>
      <c r="I66" s="301">
        <f t="shared" si="18"/>
        <v>0.15518506787780967</v>
      </c>
      <c r="J66" s="301">
        <f t="shared" si="18"/>
        <v>0.19622499627809162</v>
      </c>
      <c r="K66" s="301">
        <f t="shared" si="18"/>
        <v>0.22965604987127713</v>
      </c>
      <c r="L66" s="301">
        <f t="shared" si="18"/>
        <v>0.20315804854117575</v>
      </c>
      <c r="M66" s="301">
        <f t="shared" si="18"/>
        <v>0.2220089887432197</v>
      </c>
      <c r="N66" s="301">
        <f t="shared" si="18"/>
        <v>0.2280168501987013</v>
      </c>
      <c r="O66" s="301">
        <f t="shared" si="18"/>
        <v>0.22906139373694592</v>
      </c>
      <c r="P66" s="301">
        <f t="shared" si="18"/>
        <v>0.24044470465241199</v>
      </c>
      <c r="Q66" s="301">
        <f t="shared" si="18"/>
        <v>0.25675282003089378</v>
      </c>
      <c r="R66" s="301">
        <f t="shared" si="18"/>
        <v>0.24874887157914777</v>
      </c>
      <c r="S66" s="301">
        <f t="shared" si="18"/>
        <v>0.25138721297773409</v>
      </c>
      <c r="T66" s="301">
        <f t="shared" si="18"/>
        <v>0.26460382321905673</v>
      </c>
      <c r="U66" s="301">
        <f t="shared" si="18"/>
        <v>0.24316655313519608</v>
      </c>
      <c r="V66" s="301">
        <f t="shared" si="18"/>
        <v>0.2416899903754697</v>
      </c>
      <c r="W66" s="301">
        <f t="shared" si="18"/>
        <v>0.2319239440095707</v>
      </c>
      <c r="X66" s="301">
        <f t="shared" si="18"/>
        <v>0.24510446392425086</v>
      </c>
      <c r="Y66" s="301">
        <f t="shared" si="18"/>
        <v>0.25868554036157265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2.0582042248465542</v>
      </c>
      <c r="C72" s="320">
        <f>IF(C$5=0,0,C$5/TRE_fec!C$5)</f>
        <v>1.9390445660036146</v>
      </c>
      <c r="D72" s="320">
        <f>IF(D$5=0,0,D$5/TRE_fec!D$5)</f>
        <v>1.870682802825387</v>
      </c>
      <c r="E72" s="320">
        <f>IF(E$5=0,0,E$5/TRE_fec!E$5)</f>
        <v>1.6819606082030749</v>
      </c>
      <c r="F72" s="320">
        <f>IF(F$5=0,0,F$5/TRE_fec!F$5)</f>
        <v>0.998964011743118</v>
      </c>
      <c r="G72" s="320">
        <f>IF(G$5=0,0,G$5/TRE_fec!G$5)</f>
        <v>0.9904141248628906</v>
      </c>
      <c r="H72" s="320">
        <f>IF(H$5=0,0,H$5/TRE_fec!H$5)</f>
        <v>1.0144654646314459</v>
      </c>
      <c r="I72" s="320">
        <f>IF(I$5=0,0,I$5/TRE_fec!I$5)</f>
        <v>0.93320762671532709</v>
      </c>
      <c r="J72" s="320">
        <f>IF(J$5=0,0,J$5/TRE_fec!J$5)</f>
        <v>0.91679716877400119</v>
      </c>
      <c r="K72" s="320">
        <f>IF(K$5=0,0,K$5/TRE_fec!K$5)</f>
        <v>0.95449152328169806</v>
      </c>
      <c r="L72" s="320">
        <f>IF(L$5=0,0,L$5/TRE_fec!L$5)</f>
        <v>0.9980595319022717</v>
      </c>
      <c r="M72" s="320">
        <f>IF(M$5=0,0,M$5/TRE_fec!M$5)</f>
        <v>0.9477053055481186</v>
      </c>
      <c r="N72" s="320">
        <f>IF(N$5=0,0,N$5/TRE_fec!N$5)</f>
        <v>0.98776161069037538</v>
      </c>
      <c r="O72" s="320">
        <f>IF(O$5=0,0,O$5/TRE_fec!O$5)</f>
        <v>0.94616405375718327</v>
      </c>
      <c r="P72" s="320">
        <f>IF(P$5=0,0,P$5/TRE_fec!P$5)</f>
        <v>0.89290132761992258</v>
      </c>
      <c r="Q72" s="320">
        <f>IF(Q$5=0,0,Q$5/TRE_fec!Q$5)</f>
        <v>0.81699458713328432</v>
      </c>
      <c r="R72" s="320">
        <f>IF(R$5=0,0,R$5/TRE_fec!R$5)</f>
        <v>0.86471603257124108</v>
      </c>
      <c r="S72" s="320">
        <f>IF(S$5=0,0,S$5/TRE_fec!S$5)</f>
        <v>0.86209447137452089</v>
      </c>
      <c r="T72" s="320">
        <f>IF(T$5=0,0,T$5/TRE_fec!T$5)</f>
        <v>0.80931496820699911</v>
      </c>
      <c r="U72" s="320">
        <f>IF(U$5=0,0,U$5/TRE_fec!U$5)</f>
        <v>0.88317125283453279</v>
      </c>
      <c r="V72" s="320">
        <f>IF(V$5=0,0,V$5/TRE_fec!V$5)</f>
        <v>0.89608508492699546</v>
      </c>
      <c r="W72" s="320">
        <f>IF(W$5=0,0,W$5/TRE_fec!W$5)</f>
        <v>0.88906006747324151</v>
      </c>
      <c r="X72" s="320">
        <f>IF(X$5=0,0,X$5/TRE_fec!X$5)</f>
        <v>0.89206149103800447</v>
      </c>
      <c r="Y72" s="320">
        <f>IF(Y$5=0,0,Y$5/TRE_fec!Y$5)</f>
        <v>0.87661268015303417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1.5493260552297383</v>
      </c>
      <c r="C77" s="332">
        <f>IF(C$10=0,0,C$10/TRE_fec!C$10)</f>
        <v>1.6604441136482493</v>
      </c>
      <c r="D77" s="332">
        <f>IF(D$10=0,0,D$10/TRE_fec!D$10)</f>
        <v>1.587441805308734</v>
      </c>
      <c r="E77" s="332">
        <f>IF(E$10=0,0,E$10/TRE_fec!E$10)</f>
        <v>1.7629867700716384</v>
      </c>
      <c r="F77" s="332">
        <f>IF(F$10=0,0,F$10/TRE_fec!F$10)</f>
        <v>1.5256886163652004</v>
      </c>
      <c r="G77" s="332">
        <f>IF(G$10=0,0,G$10/TRE_fec!G$10)</f>
        <v>1.4667237033915466</v>
      </c>
      <c r="H77" s="332">
        <f>IF(H$10=0,0,H$10/TRE_fec!H$10)</f>
        <v>1.4867259309311533</v>
      </c>
      <c r="I77" s="332">
        <f>IF(I$10=0,0,I$10/TRE_fec!I$10)</f>
        <v>1.4079036316744291</v>
      </c>
      <c r="J77" s="332">
        <f>IF(J$10=0,0,J$10/TRE_fec!J$10)</f>
        <v>1.2669309563887785</v>
      </c>
      <c r="K77" s="332">
        <f>IF(K$10=0,0,K$10/TRE_fec!K$10)</f>
        <v>1.2349510453557371</v>
      </c>
      <c r="L77" s="332">
        <f>IF(L$10=0,0,L$10/TRE_fec!L$10)</f>
        <v>1.3357155828206957</v>
      </c>
      <c r="M77" s="332">
        <f>IF(M$10=0,0,M$10/TRE_fec!M$10)</f>
        <v>1.213533339673921</v>
      </c>
      <c r="N77" s="332">
        <f>IF(N$10=0,0,N$10/TRE_fec!N$10)</f>
        <v>1.2477998571046822</v>
      </c>
      <c r="O77" s="332">
        <f>IF(O$10=0,0,O$10/TRE_fec!O$10)</f>
        <v>1.1696499615672316</v>
      </c>
      <c r="P77" s="332">
        <f>IF(P$10=0,0,P$10/TRE_fec!P$10)</f>
        <v>1.0749942087375459</v>
      </c>
      <c r="Q77" s="332">
        <f>IF(Q$10=0,0,Q$10/TRE_fec!Q$10)</f>
        <v>0.93691736098657297</v>
      </c>
      <c r="R77" s="332">
        <f>IF(R$10=0,0,R$10/TRE_fec!R$10)</f>
        <v>1.0171795537017834</v>
      </c>
      <c r="S77" s="332">
        <f>IF(S$10=0,0,S$10/TRE_fec!S$10)</f>
        <v>1.0026936516332174</v>
      </c>
      <c r="T77" s="332">
        <f>IF(T$10=0,0,T$10/TRE_fec!T$10)</f>
        <v>0.89340281015119016</v>
      </c>
      <c r="U77" s="332">
        <f>IF(U$10=0,0,U$10/TRE_fec!U$10)</f>
        <v>1.0527408665746405</v>
      </c>
      <c r="V77" s="332">
        <f>IF(V$10=0,0,V$10/TRE_fec!V$10)</f>
        <v>1.0360031298060159</v>
      </c>
      <c r="W77" s="332">
        <f>IF(W$10=0,0,W$10/TRE_fec!W$10)</f>
        <v>1.035246936714175</v>
      </c>
      <c r="X77" s="332">
        <f>IF(X$10=0,0,X$10/TRE_fec!X$10)</f>
        <v>0.93944820326806078</v>
      </c>
      <c r="Y77" s="332">
        <f>IF(Y$10=0,0,Y$10/TRE_fec!Y$10)</f>
        <v>0.84033921925240773</v>
      </c>
      <c r="DA77" s="68"/>
    </row>
    <row r="78" spans="1:105" ht="12" customHeight="1" x14ac:dyDescent="0.25">
      <c r="A78" s="174" t="s">
        <v>2403</v>
      </c>
      <c r="B78" s="348">
        <f>IF(B$16=0,0,B$16/TRE_fec!B$16)</f>
        <v>3.1897368812154188</v>
      </c>
      <c r="C78" s="348">
        <f>IF(C$16=0,0,C$16/TRE_fec!C$16)</f>
        <v>3.0097678068435023</v>
      </c>
      <c r="D78" s="348">
        <f>IF(D$16=0,0,D$16/TRE_fec!D$16)</f>
        <v>2.8858005476246058</v>
      </c>
      <c r="E78" s="348">
        <f>IF(E$16=0,0,E$16/TRE_fec!E$16)</f>
        <v>2.7939075573286232</v>
      </c>
      <c r="F78" s="348">
        <f>IF(F$16=0,0,F$16/TRE_fec!F$16)</f>
        <v>1.7573580700526625</v>
      </c>
      <c r="G78" s="348">
        <f>IF(G$16=0,0,G$16/TRE_fec!G$16)</f>
        <v>1.6566788252881963</v>
      </c>
      <c r="H78" s="348">
        <f>IF(H$16=0,0,H$16/TRE_fec!H$16)</f>
        <v>1.6423821763653319</v>
      </c>
      <c r="I78" s="348">
        <f>IF(I$16=0,0,I$16/TRE_fec!I$16)</f>
        <v>1.535805787391624</v>
      </c>
      <c r="J78" s="348">
        <f>IF(J$16=0,0,J$16/TRE_fec!J$16)</f>
        <v>1.3774684535167421</v>
      </c>
      <c r="K78" s="348">
        <f>IF(K$16=0,0,K$16/TRE_fec!K$16)</f>
        <v>1.342147841817193</v>
      </c>
      <c r="L78" s="348">
        <f>IF(L$16=0,0,L$16/TRE_fec!L$16)</f>
        <v>1.4872416845197993</v>
      </c>
      <c r="M78" s="348">
        <f>IF(M$16=0,0,M$16/TRE_fec!M$16)</f>
        <v>1.3557957736883732</v>
      </c>
      <c r="N78" s="348">
        <f>IF(N$16=0,0,N$16/TRE_fec!N$16)</f>
        <v>1.3995042989435496</v>
      </c>
      <c r="O78" s="348">
        <f>IF(O$16=0,0,O$16/TRE_fec!O$16)</f>
        <v>1.3365585086103007</v>
      </c>
      <c r="P78" s="348">
        <f>IF(P$16=0,0,P$16/TRE_fec!P$16)</f>
        <v>1.2237358437221333</v>
      </c>
      <c r="Q78" s="348">
        <f>IF(Q$16=0,0,Q$16/TRE_fec!Q$16)</f>
        <v>1.0700195643877133</v>
      </c>
      <c r="R78" s="348">
        <f>IF(R$16=0,0,R$16/TRE_fec!R$16)</f>
        <v>1.1588769778919621</v>
      </c>
      <c r="S78" s="348">
        <f>IF(S$16=0,0,S$16/TRE_fec!S$16)</f>
        <v>1.1490719440396189</v>
      </c>
      <c r="T78" s="348">
        <f>IF(T$16=0,0,T$16/TRE_fec!T$16)</f>
        <v>1.0400108944549871</v>
      </c>
      <c r="U78" s="348">
        <f>IF(U$16=0,0,U$16/TRE_fec!U$16)</f>
        <v>1.1937497380592668</v>
      </c>
      <c r="V78" s="348">
        <f>IF(V$16=0,0,V$16/TRE_fec!V$16)</f>
        <v>1.2209777864280094</v>
      </c>
      <c r="W78" s="348">
        <f>IF(W$16=0,0,W$16/TRE_fec!W$16)</f>
        <v>1.2353316832734083</v>
      </c>
      <c r="X78" s="348">
        <f>IF(X$16=0,0,X$16/TRE_fec!X$16)</f>
        <v>1.2105410495843667</v>
      </c>
      <c r="Y78" s="348">
        <f>IF(Y$16=0,0,Y$16/TRE_fec!Y$16)</f>
        <v>1.1577893262947743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1.8486366915753827</v>
      </c>
      <c r="C79" s="348">
        <f>IF(C$24=0,0,C$24/TRE_fec!C$24)</f>
        <v>1.8584613644519998</v>
      </c>
      <c r="D79" s="348">
        <f>IF(D$24=0,0,D$24/TRE_fec!D$24)</f>
        <v>1.8452587264746336</v>
      </c>
      <c r="E79" s="348">
        <f>IF(E$24=0,0,E$24/TRE_fec!E$24)</f>
        <v>1.8807291542083433</v>
      </c>
      <c r="F79" s="348">
        <f>IF(F$24=0,0,F$24/TRE_fec!F$24)</f>
        <v>1.8088490250879012</v>
      </c>
      <c r="G79" s="348">
        <f>IF(G$24=0,0,G$24/TRE_fec!G$24)</f>
        <v>1.7954583585817467</v>
      </c>
      <c r="H79" s="348">
        <f>IF(H$24=0,0,H$24/TRE_fec!H$24)</f>
        <v>1.7953315228927857</v>
      </c>
      <c r="I79" s="348">
        <f>IF(I$24=0,0,I$24/TRE_fec!I$24)</f>
        <v>1.7836411983162417</v>
      </c>
      <c r="J79" s="348">
        <f>IF(J$24=0,0,J$24/TRE_fec!J$24)</f>
        <v>1.755897987205014</v>
      </c>
      <c r="K79" s="348">
        <f>IF(K$24=0,0,K$24/TRE_fec!K$24)</f>
        <v>1.7444351195186532</v>
      </c>
      <c r="L79" s="348">
        <f>IF(L$24=0,0,L$24/TRE_fec!L$24)</f>
        <v>1.7664556987771873</v>
      </c>
      <c r="M79" s="348">
        <f>IF(M$24=0,0,M$24/TRE_fec!M$24)</f>
        <v>1.7465816515140935</v>
      </c>
      <c r="N79" s="348">
        <f>IF(N$24=0,0,N$24/TRE_fec!N$24)</f>
        <v>1.7508670349737283</v>
      </c>
      <c r="O79" s="348">
        <f>IF(O$24=0,0,O$24/TRE_fec!O$24)</f>
        <v>1.7418954039691141</v>
      </c>
      <c r="P79" s="348">
        <f>IF(P$24=0,0,P$24/TRE_fec!P$24)</f>
        <v>1.7274913933150373</v>
      </c>
      <c r="Q79" s="348">
        <f>IF(Q$24=0,0,Q$24/TRE_fec!Q$24)</f>
        <v>1.7046222827045698</v>
      </c>
      <c r="R79" s="348">
        <f>IF(R$24=0,0,R$24/TRE_fec!R$24)</f>
        <v>1.719024671957271</v>
      </c>
      <c r="S79" s="348">
        <f>IF(S$24=0,0,S$24/TRE_fec!S$24)</f>
        <v>1.717098748608789</v>
      </c>
      <c r="T79" s="348">
        <f>IF(T$24=0,0,T$24/TRE_fec!T$24)</f>
        <v>1.7008088036938867</v>
      </c>
      <c r="U79" s="348">
        <f>IF(U$24=0,0,U$24/TRE_fec!U$24)</f>
        <v>1.729698628806184</v>
      </c>
      <c r="V79" s="348">
        <f>IF(V$24=0,0,V$24/TRE_fec!V$24)</f>
        <v>1.731482588330495</v>
      </c>
      <c r="W79" s="348">
        <f>IF(W$24=0,0,W$24/TRE_fec!W$24)</f>
        <v>1.7355157198914348</v>
      </c>
      <c r="X79" s="348">
        <f>IF(X$24=0,0,X$24/TRE_fec!X$24)</f>
        <v>1.7295898369436506</v>
      </c>
      <c r="Y79" s="348">
        <f>IF(Y$24=0,0,Y$24/TRE_fec!Y$24)</f>
        <v>1.7197451031299413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3.1897368812154192</v>
      </c>
      <c r="C80" s="348">
        <f>IF(C$27=0,0,C$27/TRE_fec!C$27)</f>
        <v>3.0097678068435036</v>
      </c>
      <c r="D80" s="348">
        <f>IF(D$27=0,0,D$27/TRE_fec!D$27)</f>
        <v>2.8858005476246071</v>
      </c>
      <c r="E80" s="348">
        <f>IF(E$27=0,0,E$27/TRE_fec!E$27)</f>
        <v>2.7939075573286236</v>
      </c>
      <c r="F80" s="348">
        <f>IF(F$27=0,0,F$27/TRE_fec!F$27)</f>
        <v>1.757358070052663</v>
      </c>
      <c r="G80" s="348">
        <f>IF(G$27=0,0,G$27/TRE_fec!G$27)</f>
        <v>1.6566788252881959</v>
      </c>
      <c r="H80" s="348">
        <f>IF(H$27=0,0,H$27/TRE_fec!H$27)</f>
        <v>1.6423821763653315</v>
      </c>
      <c r="I80" s="348">
        <f>IF(I$27=0,0,I$27/TRE_fec!I$27)</f>
        <v>1.5358057873916238</v>
      </c>
      <c r="J80" s="348">
        <f>IF(J$27=0,0,J$27/TRE_fec!J$27)</f>
        <v>1.3774684535167416</v>
      </c>
      <c r="K80" s="348">
        <f>IF(K$27=0,0,K$27/TRE_fec!K$27)</f>
        <v>1.3421478418171926</v>
      </c>
      <c r="L80" s="348">
        <f>IF(L$27=0,0,L$27/TRE_fec!L$27)</f>
        <v>1.4872416845197991</v>
      </c>
      <c r="M80" s="348">
        <f>IF(M$27=0,0,M$27/TRE_fec!M$27)</f>
        <v>1.3557957736883726</v>
      </c>
      <c r="N80" s="348">
        <f>IF(N$27=0,0,N$27/TRE_fec!N$27)</f>
        <v>1.3995042989435498</v>
      </c>
      <c r="O80" s="348">
        <f>IF(O$27=0,0,O$27/TRE_fec!O$27)</f>
        <v>1.3365585086103009</v>
      </c>
      <c r="P80" s="348">
        <f>IF(P$27=0,0,P$27/TRE_fec!P$27)</f>
        <v>1.2237358437221337</v>
      </c>
      <c r="Q80" s="348">
        <f>IF(Q$27=0,0,Q$27/TRE_fec!Q$27)</f>
        <v>1.0700195643877131</v>
      </c>
      <c r="R80" s="348">
        <f>IF(R$27=0,0,R$27/TRE_fec!R$27)</f>
        <v>1.1588769778919621</v>
      </c>
      <c r="S80" s="348">
        <f>IF(S$27=0,0,S$27/TRE_fec!S$27)</f>
        <v>1.1490719440396189</v>
      </c>
      <c r="T80" s="348">
        <f>IF(T$27=0,0,T$27/TRE_fec!T$27)</f>
        <v>1.0400108944549864</v>
      </c>
      <c r="U80" s="348">
        <f>IF(U$27=0,0,U$27/TRE_fec!U$27)</f>
        <v>1.1937497380592665</v>
      </c>
      <c r="V80" s="348">
        <f>IF(V$27=0,0,V$27/TRE_fec!V$27)</f>
        <v>1.2209777864280096</v>
      </c>
      <c r="W80" s="348">
        <f>IF(W$27=0,0,W$27/TRE_fec!W$27)</f>
        <v>1.2353316832734094</v>
      </c>
      <c r="X80" s="348">
        <f>IF(X$27=0,0,X$27/TRE_fec!X$27)</f>
        <v>1.2105410495843665</v>
      </c>
      <c r="Y80" s="348">
        <f>IF(Y$27=0,0,Y$27/TRE_fec!Y$27)</f>
        <v>1.1577893262947743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1.7737281185165983</v>
      </c>
      <c r="C81" s="348">
        <f>IF(C$35=0,0,C$35/TRE_fec!C$35)</f>
        <v>1.6701141443531582</v>
      </c>
      <c r="D81" s="348">
        <f>IF(D$35=0,0,D$35/TRE_fec!D$35)</f>
        <v>1.7355661016042725</v>
      </c>
      <c r="E81" s="348">
        <f>IF(E$35=0,0,E$35/TRE_fec!E$35)</f>
        <v>1.0462120819158782</v>
      </c>
      <c r="F81" s="348">
        <f>IF(F$35=0,0,F$35/TRE_fec!F$35)</f>
        <v>0.49342531009196083</v>
      </c>
      <c r="G81" s="348">
        <f>IF(G$35=0,0,G$35/TRE_fec!G$35)</f>
        <v>0.60881253632354415</v>
      </c>
      <c r="H81" s="348">
        <f>IF(H$35=0,0,H$35/TRE_fec!H$35)</f>
        <v>0.70905756059076619</v>
      </c>
      <c r="I81" s="348">
        <f>IF(I$35=0,0,I$35/TRE_fec!I$35)</f>
        <v>0.60143248426490092</v>
      </c>
      <c r="J81" s="348">
        <f>IF(J$35=0,0,J$35/TRE_fec!J$35)</f>
        <v>0.85417551172660922</v>
      </c>
      <c r="K81" s="348">
        <f>IF(K$35=0,0,K$35/TRE_fec!K$35)</f>
        <v>1.1514178730836229</v>
      </c>
      <c r="L81" s="348">
        <f>IF(L$35=0,0,L$35/TRE_fec!L$35)</f>
        <v>0.98956479793511343</v>
      </c>
      <c r="M81" s="348">
        <f>IF(M$35=0,0,M$35/TRE_fec!M$35)</f>
        <v>1.0794483690698837</v>
      </c>
      <c r="N81" s="348">
        <f>IF(N$35=0,0,N$35/TRE_fec!N$35)</f>
        <v>1.1806532415063855</v>
      </c>
      <c r="O81" s="348">
        <f>IF(O$35=0,0,O$35/TRE_fec!O$35)</f>
        <v>1.1327537596814905</v>
      </c>
      <c r="P81" s="348">
        <f>IF(P$35=0,0,P$35/TRE_fec!P$35)</f>
        <v>1.1526881899116097</v>
      </c>
      <c r="Q81" s="348">
        <f>IF(Q$35=0,0,Q$35/TRE_fec!Q$35)</f>
        <v>1.1645329918256428</v>
      </c>
      <c r="R81" s="348">
        <f>IF(R$35=0,0,R$35/TRE_fec!R$35)</f>
        <v>1.1791841626808126</v>
      </c>
      <c r="S81" s="348">
        <f>IF(S$35=0,0,S$35/TRE_fec!S$35)</f>
        <v>1.1956870519562628</v>
      </c>
      <c r="T81" s="348">
        <f>IF(T$35=0,0,T$35/TRE_fec!T$35)</f>
        <v>1.214637721663945</v>
      </c>
      <c r="U81" s="348">
        <f>IF(U$35=0,0,U$35/TRE_fec!U$35)</f>
        <v>1.1710202761816824</v>
      </c>
      <c r="V81" s="348">
        <f>IF(V$35=0,0,V$35/TRE_fec!V$35)</f>
        <v>1.1752770782768682</v>
      </c>
      <c r="W81" s="348">
        <f>IF(W$35=0,0,W$35/TRE_fec!W$35)</f>
        <v>1.0891227825861449</v>
      </c>
      <c r="X81" s="348">
        <f>IF(X$35=0,0,X$35/TRE_fec!X$35)</f>
        <v>1.1978654947342156</v>
      </c>
      <c r="Y81" s="348">
        <f>IF(Y$35=0,0,Y$35/TRE_fec!Y$35)</f>
        <v>1.285619107993182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CZ: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10892.7299423602</v>
      </c>
      <c r="C3" s="203">
        <v>11700.19175912711</v>
      </c>
      <c r="D3" s="203">
        <v>11359.846737115569</v>
      </c>
      <c r="E3" s="203">
        <v>11702.448616177961</v>
      </c>
      <c r="F3" s="203">
        <v>13119.348843533789</v>
      </c>
      <c r="G3" s="203">
        <v>14324.94423302327</v>
      </c>
      <c r="H3" s="203">
        <v>16790.3504949095</v>
      </c>
      <c r="I3" s="203">
        <v>18540.059806535832</v>
      </c>
      <c r="J3" s="203">
        <v>18130.146014600279</v>
      </c>
      <c r="K3" s="203">
        <v>15645.26501749532</v>
      </c>
      <c r="L3" s="203">
        <v>17080.009119830331</v>
      </c>
      <c r="M3" s="203">
        <v>19128.473897446718</v>
      </c>
      <c r="N3" s="203">
        <v>19617.159621475621</v>
      </c>
      <c r="O3" s="203">
        <v>19839.115508595991</v>
      </c>
      <c r="P3" s="203">
        <v>21341.803386778269</v>
      </c>
      <c r="Q3" s="203">
        <v>22528.623312</v>
      </c>
      <c r="R3" s="203">
        <v>22569.242030202979</v>
      </c>
      <c r="S3" s="203">
        <v>23447.289709475968</v>
      </c>
      <c r="T3" s="203">
        <v>23312.213956620359</v>
      </c>
      <c r="U3" s="203">
        <v>23602.003883594371</v>
      </c>
      <c r="V3" s="203">
        <v>21812.092493606779</v>
      </c>
      <c r="W3" s="203">
        <v>21100.03544071292</v>
      </c>
      <c r="X3" s="203">
        <v>21636.91468594917</v>
      </c>
      <c r="Y3" s="203">
        <v>22832.5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25008.367677472968</v>
      </c>
      <c r="C5" s="203">
        <v>23635.058942741489</v>
      </c>
      <c r="D5" s="203">
        <v>22516.342678539258</v>
      </c>
      <c r="E5" s="203">
        <v>23155.28754451597</v>
      </c>
      <c r="F5" s="203">
        <v>21659.24531740943</v>
      </c>
      <c r="G5" s="203">
        <v>26121.7188127234</v>
      </c>
      <c r="H5" s="203">
        <v>28469.917238458082</v>
      </c>
      <c r="I5" s="203">
        <v>31440.222508598421</v>
      </c>
      <c r="J5" s="203">
        <v>28875.403678090479</v>
      </c>
      <c r="K5" s="203">
        <v>23451.387827570339</v>
      </c>
      <c r="L5" s="203">
        <v>25662.725970440781</v>
      </c>
      <c r="M5" s="203">
        <v>26496.649706486442</v>
      </c>
      <c r="N5" s="203">
        <v>27170.063998695819</v>
      </c>
      <c r="O5" s="203">
        <v>25570.296661598579</v>
      </c>
      <c r="P5" s="203">
        <v>25712.535464081549</v>
      </c>
      <c r="Q5" s="203">
        <v>28996.12240905601</v>
      </c>
      <c r="R5" s="203">
        <v>28930.906511936158</v>
      </c>
      <c r="S5" s="203">
        <v>31048.66692874569</v>
      </c>
      <c r="T5" s="203">
        <v>29819.108384785919</v>
      </c>
      <c r="U5" s="203">
        <v>30281.349418851609</v>
      </c>
      <c r="V5" s="203">
        <v>28561.57208355765</v>
      </c>
      <c r="W5" s="203">
        <v>31511.83529757159</v>
      </c>
      <c r="X5" s="203">
        <v>30376.759894782132</v>
      </c>
      <c r="Y5" s="203">
        <v>29791.555222701911</v>
      </c>
      <c r="DA5" s="112" t="s">
        <v>2525</v>
      </c>
    </row>
    <row r="6" spans="1:105" ht="12" customHeight="1" x14ac:dyDescent="0.25">
      <c r="A6" s="154" t="s">
        <v>2112</v>
      </c>
      <c r="B6" s="338">
        <v>31260.45959684121</v>
      </c>
      <c r="C6" s="338">
        <v>29697.436616999152</v>
      </c>
      <c r="D6" s="338">
        <v>28134.413637157089</v>
      </c>
      <c r="E6" s="338">
        <v>28134.413637157089</v>
      </c>
      <c r="F6" s="338">
        <v>26571.390657315031</v>
      </c>
      <c r="G6" s="338">
        <v>28134.413637157089</v>
      </c>
      <c r="H6" s="338">
        <v>31260.45959684121</v>
      </c>
      <c r="I6" s="338">
        <v>34386.505556525342</v>
      </c>
      <c r="J6" s="338">
        <v>34386.505556525342</v>
      </c>
      <c r="K6" s="338">
        <v>32823.482576683273</v>
      </c>
      <c r="L6" s="338">
        <v>31260.45959684121</v>
      </c>
      <c r="M6" s="338">
        <v>29697.436616999152</v>
      </c>
      <c r="N6" s="338">
        <v>29697.436616999152</v>
      </c>
      <c r="O6" s="338">
        <v>28134.413637157089</v>
      </c>
      <c r="P6" s="338">
        <v>28134.413637157089</v>
      </c>
      <c r="Q6" s="338">
        <v>31260.45959684121</v>
      </c>
      <c r="R6" s="338">
        <v>31260.45959684121</v>
      </c>
      <c r="S6" s="338">
        <v>32823.482576683273</v>
      </c>
      <c r="T6" s="338">
        <v>32823.482576683273</v>
      </c>
      <c r="U6" s="338">
        <v>32823.482576683273</v>
      </c>
      <c r="V6" s="338">
        <v>32823.482576683273</v>
      </c>
      <c r="W6" s="338">
        <v>34386.505556525328</v>
      </c>
      <c r="X6" s="338">
        <v>32823.482576683273</v>
      </c>
      <c r="Y6" s="338">
        <v>32823.482576683273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3126.045959684121</v>
      </c>
      <c r="H7" s="340">
        <v>3126.045959684121</v>
      </c>
      <c r="I7" s="340">
        <v>4689.0689395261816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4689.0689395261816</v>
      </c>
      <c r="R7" s="340">
        <v>1563.022979842061</v>
      </c>
      <c r="S7" s="340">
        <v>1563.022979842061</v>
      </c>
      <c r="T7" s="340">
        <v>1563.022979842061</v>
      </c>
      <c r="U7" s="340">
        <v>1563.022979842061</v>
      </c>
      <c r="V7" s="340">
        <v>0</v>
      </c>
      <c r="W7" s="340">
        <v>3126.045959684121</v>
      </c>
      <c r="X7" s="340">
        <v>0</v>
      </c>
      <c r="Y7" s="340">
        <v>1563.022979842061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1563.0229798420587</v>
      </c>
      <c r="D8" s="342">
        <f t="shared" si="0"/>
        <v>1563.0229798420623</v>
      </c>
      <c r="E8" s="342">
        <f t="shared" si="0"/>
        <v>0</v>
      </c>
      <c r="F8" s="342">
        <f t="shared" si="0"/>
        <v>1563.0229798420587</v>
      </c>
      <c r="G8" s="342">
        <f t="shared" si="0"/>
        <v>1563.0229798420623</v>
      </c>
      <c r="H8" s="342">
        <f t="shared" si="0"/>
        <v>0</v>
      </c>
      <c r="I8" s="342">
        <f t="shared" si="0"/>
        <v>1563.0229798420478</v>
      </c>
      <c r="J8" s="342">
        <f t="shared" si="0"/>
        <v>0</v>
      </c>
      <c r="K8" s="342">
        <f t="shared" si="0"/>
        <v>1563.0229798420696</v>
      </c>
      <c r="L8" s="342">
        <f t="shared" si="0"/>
        <v>1563.0229798420623</v>
      </c>
      <c r="M8" s="342">
        <f t="shared" si="0"/>
        <v>1563.0229798420587</v>
      </c>
      <c r="N8" s="342">
        <f t="shared" si="0"/>
        <v>0</v>
      </c>
      <c r="O8" s="342">
        <f t="shared" si="0"/>
        <v>1563.0229798420623</v>
      </c>
      <c r="P8" s="342">
        <f t="shared" si="0"/>
        <v>0</v>
      </c>
      <c r="Q8" s="342">
        <f t="shared" si="0"/>
        <v>1563.0229798420623</v>
      </c>
      <c r="R8" s="342">
        <f t="shared" si="0"/>
        <v>1563.0229798420623</v>
      </c>
      <c r="S8" s="342">
        <f t="shared" si="0"/>
        <v>0</v>
      </c>
      <c r="T8" s="342">
        <f t="shared" si="0"/>
        <v>1563.0229798420623</v>
      </c>
      <c r="U8" s="342">
        <f t="shared" si="0"/>
        <v>1563.0229798420623</v>
      </c>
      <c r="V8" s="342">
        <f t="shared" si="0"/>
        <v>0</v>
      </c>
      <c r="W8" s="342">
        <f t="shared" si="0"/>
        <v>1563.0229798420623</v>
      </c>
      <c r="X8" s="342">
        <f t="shared" si="0"/>
        <v>1563.0229798420551</v>
      </c>
      <c r="Y8" s="342">
        <f t="shared" si="0"/>
        <v>1563.0229798420623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6252.0919193682421</v>
      </c>
      <c r="C9" s="343">
        <f t="shared" si="1"/>
        <v>6062.3776742576629</v>
      </c>
      <c r="D9" s="343">
        <f t="shared" si="1"/>
        <v>5618.0709586178309</v>
      </c>
      <c r="E9" s="343">
        <f t="shared" si="1"/>
        <v>4979.1260926411196</v>
      </c>
      <c r="F9" s="343">
        <f t="shared" si="1"/>
        <v>4912.1453399056008</v>
      </c>
      <c r="G9" s="343">
        <f t="shared" si="1"/>
        <v>2012.6948244336891</v>
      </c>
      <c r="H9" s="343">
        <f t="shared" si="1"/>
        <v>2790.5423583831289</v>
      </c>
      <c r="I9" s="343">
        <f t="shared" si="1"/>
        <v>2946.2830479269214</v>
      </c>
      <c r="J9" s="343">
        <f t="shared" si="1"/>
        <v>5511.1018784348635</v>
      </c>
      <c r="K9" s="343">
        <f t="shared" si="1"/>
        <v>9372.0947491129336</v>
      </c>
      <c r="L9" s="343">
        <f t="shared" si="1"/>
        <v>5597.7336264004298</v>
      </c>
      <c r="M9" s="343">
        <f t="shared" si="1"/>
        <v>3200.7869105127102</v>
      </c>
      <c r="N9" s="343">
        <f t="shared" si="1"/>
        <v>2527.3726183033323</v>
      </c>
      <c r="O9" s="343">
        <f t="shared" si="1"/>
        <v>2564.1169755585106</v>
      </c>
      <c r="P9" s="343">
        <f t="shared" si="1"/>
        <v>2421.87817307554</v>
      </c>
      <c r="Q9" s="343">
        <f t="shared" si="1"/>
        <v>2264.3371877852005</v>
      </c>
      <c r="R9" s="343">
        <f t="shared" si="1"/>
        <v>2329.5530849050519</v>
      </c>
      <c r="S9" s="343">
        <f t="shared" si="1"/>
        <v>1774.815647937583</v>
      </c>
      <c r="T9" s="343">
        <f t="shared" si="1"/>
        <v>3004.3741918973537</v>
      </c>
      <c r="U9" s="343">
        <f t="shared" si="1"/>
        <v>2542.133157831664</v>
      </c>
      <c r="V9" s="343">
        <f t="shared" si="1"/>
        <v>4261.9104931256225</v>
      </c>
      <c r="W9" s="343">
        <f t="shared" si="1"/>
        <v>2874.6702589537381</v>
      </c>
      <c r="X9" s="343">
        <f t="shared" si="1"/>
        <v>2446.7226819011412</v>
      </c>
      <c r="Y9" s="343">
        <f t="shared" si="1"/>
        <v>3031.9273539813621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646.91949154370548</v>
      </c>
      <c r="C12" s="210">
        <v>639.35181435394645</v>
      </c>
      <c r="D12" s="210">
        <v>616.00532821138393</v>
      </c>
      <c r="E12" s="210">
        <v>702.03144939150798</v>
      </c>
      <c r="F12" s="210">
        <v>642.59578876251544</v>
      </c>
      <c r="G12" s="210">
        <v>758.64073997168248</v>
      </c>
      <c r="H12" s="210">
        <v>775.39326684415278</v>
      </c>
      <c r="I12" s="210">
        <v>812.64299984816364</v>
      </c>
      <c r="J12" s="210">
        <v>786.93894153418751</v>
      </c>
      <c r="K12" s="210">
        <v>670.74667784024246</v>
      </c>
      <c r="L12" s="210">
        <v>723.9101203917171</v>
      </c>
      <c r="M12" s="210">
        <v>690.12326918685972</v>
      </c>
      <c r="N12" s="210">
        <v>702.52563241405142</v>
      </c>
      <c r="O12" s="210">
        <v>677.38759631562334</v>
      </c>
      <c r="P12" s="210">
        <v>638.13864729672684</v>
      </c>
      <c r="Q12" s="210">
        <v>695.53338501469011</v>
      </c>
      <c r="R12" s="210">
        <v>686.76048875961988</v>
      </c>
      <c r="S12" s="210">
        <v>729.65600378411978</v>
      </c>
      <c r="T12" s="210">
        <v>685.9451753480389</v>
      </c>
      <c r="U12" s="210">
        <v>687.90037447589964</v>
      </c>
      <c r="V12" s="210">
        <v>655.99600785938333</v>
      </c>
      <c r="W12" s="210">
        <v>722.53285716111736</v>
      </c>
      <c r="X12" s="210">
        <v>660.36949117922575</v>
      </c>
      <c r="Y12" s="210">
        <v>619.0405860756789</v>
      </c>
      <c r="DA12" s="109" t="s">
        <v>2528</v>
      </c>
    </row>
    <row r="13" spans="1:105" ht="12" customHeight="1" x14ac:dyDescent="0.25">
      <c r="A13" s="24" t="s">
        <v>28</v>
      </c>
      <c r="B13" s="213">
        <v>114.6785898538263</v>
      </c>
      <c r="C13" s="213">
        <v>82.888478073946686</v>
      </c>
      <c r="D13" s="213">
        <v>78.906018916595016</v>
      </c>
      <c r="E13" s="213">
        <v>131.36328460877041</v>
      </c>
      <c r="F13" s="213">
        <v>38.397334479793628</v>
      </c>
      <c r="G13" s="213">
        <v>33.568873602751509</v>
      </c>
      <c r="H13" s="213">
        <v>28.771453138435081</v>
      </c>
      <c r="I13" s="213">
        <v>23.675580395528801</v>
      </c>
      <c r="J13" s="213">
        <v>22.680137575236451</v>
      </c>
      <c r="K13" s="213">
        <v>14.35133276010318</v>
      </c>
      <c r="L13" s="213">
        <v>13.552278589853829</v>
      </c>
      <c r="M13" s="213">
        <v>11.91092003439381</v>
      </c>
      <c r="N13" s="213">
        <v>13.66491831470335</v>
      </c>
      <c r="O13" s="213">
        <v>14.49088564058469</v>
      </c>
      <c r="P13" s="213">
        <v>11.197678417884781</v>
      </c>
      <c r="Q13" s="213">
        <v>13.34325021496131</v>
      </c>
      <c r="R13" s="213">
        <v>11.392261392949271</v>
      </c>
      <c r="S13" s="213">
        <v>10.59810834049871</v>
      </c>
      <c r="T13" s="213">
        <v>10.58469475494411</v>
      </c>
      <c r="U13" s="213">
        <v>7.2182287188306091</v>
      </c>
      <c r="V13" s="213">
        <v>5.9982803095442812</v>
      </c>
      <c r="W13" s="213">
        <v>4.7564058469475494</v>
      </c>
      <c r="X13" s="213">
        <v>4.4599312123817709</v>
      </c>
      <c r="Y13" s="213">
        <v>3.4444539982803088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31.908598452278586</v>
      </c>
      <c r="C14" s="204">
        <f t="shared" si="2"/>
        <v>28.037059329320719</v>
      </c>
      <c r="D14" s="204">
        <f t="shared" si="2"/>
        <v>17.212209802235598</v>
      </c>
      <c r="E14" s="204">
        <f t="shared" si="2"/>
        <v>29.54488392089424</v>
      </c>
      <c r="F14" s="204">
        <f t="shared" si="2"/>
        <v>14.164402407566639</v>
      </c>
      <c r="G14" s="204">
        <f t="shared" si="2"/>
        <v>12.009974204643164</v>
      </c>
      <c r="H14" s="204">
        <f t="shared" si="2"/>
        <v>10.988736027515046</v>
      </c>
      <c r="I14" s="204">
        <f t="shared" si="2"/>
        <v>12.297936371453138</v>
      </c>
      <c r="J14" s="204">
        <f t="shared" si="2"/>
        <v>8.040498710232157</v>
      </c>
      <c r="K14" s="204">
        <f t="shared" si="2"/>
        <v>5.0942390369733435</v>
      </c>
      <c r="L14" s="204">
        <f t="shared" si="2"/>
        <v>4.0484092863284609</v>
      </c>
      <c r="M14" s="204">
        <f t="shared" si="2"/>
        <v>4.0429062768701636</v>
      </c>
      <c r="N14" s="204">
        <f t="shared" si="2"/>
        <v>6.1342218400687871</v>
      </c>
      <c r="O14" s="204">
        <f t="shared" si="2"/>
        <v>5.1073946689595875</v>
      </c>
      <c r="P14" s="204">
        <f t="shared" si="2"/>
        <v>5.1086844368013757</v>
      </c>
      <c r="Q14" s="204">
        <f t="shared" si="2"/>
        <v>5.1075666380051601</v>
      </c>
      <c r="R14" s="204">
        <f t="shared" si="2"/>
        <v>8.1234737747205479</v>
      </c>
      <c r="S14" s="204">
        <f t="shared" si="2"/>
        <v>5.1076526225279455</v>
      </c>
      <c r="T14" s="204">
        <f t="shared" si="2"/>
        <v>6.1534823731728281</v>
      </c>
      <c r="U14" s="204">
        <f t="shared" si="2"/>
        <v>5.2106620808254505</v>
      </c>
      <c r="V14" s="204">
        <f t="shared" si="2"/>
        <v>7.1176268271711081</v>
      </c>
      <c r="W14" s="204">
        <f t="shared" si="2"/>
        <v>10.994067067927773</v>
      </c>
      <c r="X14" s="204">
        <f t="shared" si="2"/>
        <v>5.0252794496990543</v>
      </c>
      <c r="Y14" s="204">
        <f t="shared" si="2"/>
        <v>9.4153052450558885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8.7895098882201186</v>
      </c>
      <c r="C16" s="204">
        <v>7.4101461736887364</v>
      </c>
      <c r="D16" s="204">
        <v>8.4723129836629401</v>
      </c>
      <c r="E16" s="204">
        <v>7.4179707652622522</v>
      </c>
      <c r="F16" s="204">
        <v>7.4128116938950983</v>
      </c>
      <c r="G16" s="204">
        <v>5.2948409286328459</v>
      </c>
      <c r="H16" s="204">
        <v>3.2819432502149608</v>
      </c>
      <c r="I16" s="204">
        <v>5.4699054170249353</v>
      </c>
      <c r="J16" s="204">
        <v>3.1403267411865858</v>
      </c>
      <c r="K16" s="204">
        <v>2.0931212381771278</v>
      </c>
      <c r="L16" s="204">
        <v>1.0466895958727429</v>
      </c>
      <c r="M16" s="204">
        <v>1.046517626827171</v>
      </c>
      <c r="N16" s="204">
        <v>3.1384350816852971</v>
      </c>
      <c r="O16" s="204">
        <v>3.1384350816852971</v>
      </c>
      <c r="P16" s="204">
        <v>3.1384350816852971</v>
      </c>
      <c r="Q16" s="204">
        <v>3.1384350816852971</v>
      </c>
      <c r="R16" s="204">
        <v>4.184608770421324</v>
      </c>
      <c r="S16" s="204">
        <v>3.1384350816852971</v>
      </c>
      <c r="T16" s="204">
        <v>4.184608770421324</v>
      </c>
      <c r="U16" s="204">
        <v>4.184608770421324</v>
      </c>
      <c r="V16" s="204">
        <v>5.2306964746345654</v>
      </c>
      <c r="W16" s="204">
        <v>6.2768701633705932</v>
      </c>
      <c r="X16" s="204">
        <v>3.1384350816852971</v>
      </c>
      <c r="Y16" s="204">
        <v>9.4153052450558885</v>
      </c>
      <c r="DA16" s="71" t="s">
        <v>2531</v>
      </c>
    </row>
    <row r="17" spans="1:105" ht="12" customHeight="1" x14ac:dyDescent="0.25">
      <c r="A17" s="18" t="s">
        <v>71</v>
      </c>
      <c r="B17" s="204">
        <v>18.353826311263969</v>
      </c>
      <c r="C17" s="204">
        <v>12.014875322441959</v>
      </c>
      <c r="D17" s="204">
        <v>3.0051590713671539</v>
      </c>
      <c r="E17" s="204">
        <v>1.00146173688736</v>
      </c>
      <c r="F17" s="204">
        <v>1.0000859845227861</v>
      </c>
      <c r="G17" s="204">
        <v>0.99905417024935506</v>
      </c>
      <c r="H17" s="204">
        <v>2.043508168529665</v>
      </c>
      <c r="I17" s="204">
        <v>2.0420464316423041</v>
      </c>
      <c r="J17" s="204">
        <v>2.0478933791917449</v>
      </c>
      <c r="K17" s="204">
        <v>2.0529664660361129</v>
      </c>
      <c r="L17" s="204">
        <v>2.0558039552880478</v>
      </c>
      <c r="M17" s="204">
        <v>2.053396388650043</v>
      </c>
      <c r="N17" s="204">
        <v>2.0521066208082539</v>
      </c>
      <c r="O17" s="204">
        <v>1.026139294926913</v>
      </c>
      <c r="P17" s="204">
        <v>1.0268271711092001</v>
      </c>
      <c r="Q17" s="204">
        <v>1.025709372312984</v>
      </c>
      <c r="R17" s="204">
        <v>2.052020636285468</v>
      </c>
      <c r="S17" s="204">
        <v>1.0257953568357689</v>
      </c>
      <c r="T17" s="204">
        <v>1.025451418744626</v>
      </c>
      <c r="U17" s="204">
        <v>1.026053310404127</v>
      </c>
      <c r="V17" s="204">
        <v>0</v>
      </c>
      <c r="W17" s="204">
        <v>0</v>
      </c>
      <c r="X17" s="204">
        <v>0</v>
      </c>
      <c r="Y17" s="204">
        <v>0</v>
      </c>
      <c r="DA17" s="71" t="s">
        <v>2532</v>
      </c>
    </row>
    <row r="18" spans="1:105" ht="12" customHeight="1" x14ac:dyDescent="0.25">
      <c r="A18" s="18" t="s">
        <v>32</v>
      </c>
      <c r="B18" s="204">
        <v>1.942218400687876</v>
      </c>
      <c r="C18" s="204">
        <v>4.718486672398968</v>
      </c>
      <c r="D18" s="204">
        <v>3.7900257953568359</v>
      </c>
      <c r="E18" s="204">
        <v>20.154342218400689</v>
      </c>
      <c r="F18" s="204">
        <v>4.7765262252794498</v>
      </c>
      <c r="G18" s="204">
        <v>4.7393809114359424</v>
      </c>
      <c r="H18" s="204">
        <v>3.7859845227858981</v>
      </c>
      <c r="I18" s="204">
        <v>2.908684436801376</v>
      </c>
      <c r="J18" s="204">
        <v>1.8969045571797081</v>
      </c>
      <c r="K18" s="204">
        <v>0.9481513327601031</v>
      </c>
      <c r="L18" s="204">
        <v>0.94591573516766969</v>
      </c>
      <c r="M18" s="204">
        <v>0.94299226139294923</v>
      </c>
      <c r="N18" s="204">
        <v>0.94368013757523639</v>
      </c>
      <c r="O18" s="204">
        <v>0.94282029234737741</v>
      </c>
      <c r="P18" s="204">
        <v>0.94342218400687861</v>
      </c>
      <c r="Q18" s="204">
        <v>0.94342218400687861</v>
      </c>
      <c r="R18" s="204">
        <v>1.886844368013757</v>
      </c>
      <c r="S18" s="204">
        <v>0.94342218400687861</v>
      </c>
      <c r="T18" s="204">
        <v>0.94342218400687861</v>
      </c>
      <c r="U18" s="204">
        <v>0</v>
      </c>
      <c r="V18" s="204">
        <v>1.8869303525365431</v>
      </c>
      <c r="W18" s="204">
        <v>4.7171969045571789</v>
      </c>
      <c r="X18" s="204">
        <v>1.886844368013757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2.823043852106621</v>
      </c>
      <c r="C19" s="204">
        <v>3.8935511607910569</v>
      </c>
      <c r="D19" s="204">
        <v>1.9447119518486671</v>
      </c>
      <c r="E19" s="204">
        <v>0.97110920034393811</v>
      </c>
      <c r="F19" s="204">
        <v>0.97497850386930351</v>
      </c>
      <c r="G19" s="204">
        <v>0.97669819432502147</v>
      </c>
      <c r="H19" s="204">
        <v>1.877300085984523</v>
      </c>
      <c r="I19" s="204">
        <v>1.877300085984523</v>
      </c>
      <c r="J19" s="204">
        <v>0.95537403267411869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170.59570077386073</v>
      </c>
      <c r="C20" s="204">
        <f t="shared" si="3"/>
        <v>173.68873602751509</v>
      </c>
      <c r="D20" s="204">
        <f t="shared" si="3"/>
        <v>168.8521066208082</v>
      </c>
      <c r="E20" s="204">
        <f t="shared" si="3"/>
        <v>178.09544282029236</v>
      </c>
      <c r="F20" s="204">
        <f t="shared" si="3"/>
        <v>202.40997420464319</v>
      </c>
      <c r="G20" s="204">
        <f t="shared" si="3"/>
        <v>310.66208082545143</v>
      </c>
      <c r="H20" s="204">
        <f t="shared" si="3"/>
        <v>315.51539122957865</v>
      </c>
      <c r="I20" s="204">
        <f t="shared" si="3"/>
        <v>323.98727429062768</v>
      </c>
      <c r="J20" s="204">
        <f t="shared" si="3"/>
        <v>303.13361994840932</v>
      </c>
      <c r="K20" s="204">
        <f t="shared" si="3"/>
        <v>285.3491831470335</v>
      </c>
      <c r="L20" s="204">
        <f t="shared" si="3"/>
        <v>308.60326741186577</v>
      </c>
      <c r="M20" s="204">
        <f t="shared" si="3"/>
        <v>263.52106620808257</v>
      </c>
      <c r="N20" s="204">
        <f t="shared" si="3"/>
        <v>261.45743766122092</v>
      </c>
      <c r="O20" s="204">
        <f t="shared" si="3"/>
        <v>246.79707652622523</v>
      </c>
      <c r="P20" s="204">
        <f t="shared" si="3"/>
        <v>225.58039552880479</v>
      </c>
      <c r="Q20" s="204">
        <f t="shared" si="3"/>
        <v>263.07205503009453</v>
      </c>
      <c r="R20" s="204">
        <f t="shared" si="3"/>
        <v>243.36044711951843</v>
      </c>
      <c r="S20" s="204">
        <f t="shared" si="3"/>
        <v>255.99742046431641</v>
      </c>
      <c r="T20" s="204">
        <f t="shared" si="3"/>
        <v>229.27970765262251</v>
      </c>
      <c r="U20" s="204">
        <f t="shared" si="3"/>
        <v>233.80885640584691</v>
      </c>
      <c r="V20" s="204">
        <f t="shared" si="3"/>
        <v>222.82192396233569</v>
      </c>
      <c r="W20" s="204">
        <f t="shared" si="3"/>
        <v>248.55777103690031</v>
      </c>
      <c r="X20" s="204">
        <f t="shared" si="3"/>
        <v>218.73985716371999</v>
      </c>
      <c r="Y20" s="204">
        <f t="shared" si="3"/>
        <v>198.6813096774851</v>
      </c>
      <c r="DA20" s="71"/>
    </row>
    <row r="21" spans="1:105" ht="12" customHeight="1" x14ac:dyDescent="0.25">
      <c r="A21" s="18" t="s">
        <v>73</v>
      </c>
      <c r="B21" s="204">
        <v>166.38005159071369</v>
      </c>
      <c r="C21" s="204">
        <v>169.17454858125541</v>
      </c>
      <c r="D21" s="204">
        <v>164.4453998280309</v>
      </c>
      <c r="E21" s="204">
        <v>167.45485812553741</v>
      </c>
      <c r="F21" s="204">
        <v>183.14703353396391</v>
      </c>
      <c r="G21" s="204">
        <v>285.51160791057612</v>
      </c>
      <c r="H21" s="204">
        <v>280.0945829750645</v>
      </c>
      <c r="I21" s="204">
        <v>285.46861564918311</v>
      </c>
      <c r="J21" s="204">
        <v>273.5597592433362</v>
      </c>
      <c r="K21" s="204">
        <v>270.98022355975922</v>
      </c>
      <c r="L21" s="204">
        <v>296.36715391229569</v>
      </c>
      <c r="M21" s="204">
        <v>259.67325881341361</v>
      </c>
      <c r="N21" s="204">
        <v>260.12467755803948</v>
      </c>
      <c r="O21" s="204">
        <v>245.89423903697329</v>
      </c>
      <c r="P21" s="204">
        <v>224.7205503009458</v>
      </c>
      <c r="Q21" s="204">
        <v>262.27429062768698</v>
      </c>
      <c r="R21" s="204">
        <v>242.73499570077379</v>
      </c>
      <c r="S21" s="204">
        <v>255.99742046431641</v>
      </c>
      <c r="T21" s="204">
        <v>229.27970765262251</v>
      </c>
      <c r="U21" s="204">
        <v>233.80885640584691</v>
      </c>
      <c r="V21" s="204">
        <v>222.82192396233569</v>
      </c>
      <c r="W21" s="204">
        <v>248.55777103690031</v>
      </c>
      <c r="X21" s="204">
        <v>218.73985716371999</v>
      </c>
      <c r="Y21" s="204">
        <v>198.6813096774851</v>
      </c>
      <c r="DA21" s="71" t="s">
        <v>2535</v>
      </c>
    </row>
    <row r="22" spans="1:105" ht="12" customHeight="1" x14ac:dyDescent="0.25">
      <c r="A22" s="18" t="s">
        <v>36</v>
      </c>
      <c r="B22" s="204">
        <v>4.2156491831470344</v>
      </c>
      <c r="C22" s="204">
        <v>4.5141874462596734</v>
      </c>
      <c r="D22" s="204">
        <v>4.4067067927772996</v>
      </c>
      <c r="E22" s="204">
        <v>10.64058469475494</v>
      </c>
      <c r="F22" s="204">
        <v>19.262940670679281</v>
      </c>
      <c r="G22" s="204">
        <v>25.150472914875319</v>
      </c>
      <c r="H22" s="204">
        <v>35.420808254514178</v>
      </c>
      <c r="I22" s="204">
        <v>38.518658641444553</v>
      </c>
      <c r="J22" s="204">
        <v>29.573860705073091</v>
      </c>
      <c r="K22" s="204">
        <v>14.36895958727429</v>
      </c>
      <c r="L22" s="204">
        <v>12.236113499570081</v>
      </c>
      <c r="M22" s="204">
        <v>3.8478073946689602</v>
      </c>
      <c r="N22" s="204">
        <v>1.3327601031814269</v>
      </c>
      <c r="O22" s="204">
        <v>0.90283748925193463</v>
      </c>
      <c r="P22" s="204">
        <v>0.85984522785898532</v>
      </c>
      <c r="Q22" s="204">
        <v>0.79776440240756663</v>
      </c>
      <c r="R22" s="204">
        <v>0.62545141874462595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1.0129567199737868</v>
      </c>
      <c r="C23" s="204">
        <f t="shared" si="4"/>
        <v>1.4987619033875397</v>
      </c>
      <c r="D23" s="204">
        <f t="shared" si="4"/>
        <v>1.7563170333960516</v>
      </c>
      <c r="E23" s="204">
        <f t="shared" si="4"/>
        <v>2.0457228222904456</v>
      </c>
      <c r="F23" s="204">
        <f t="shared" si="4"/>
        <v>2.4420484357742538</v>
      </c>
      <c r="G23" s="204">
        <f t="shared" si="4"/>
        <v>3.2214794385783883</v>
      </c>
      <c r="H23" s="204">
        <f t="shared" si="4"/>
        <v>4.8219856747634307</v>
      </c>
      <c r="I23" s="204">
        <f t="shared" si="4"/>
        <v>4.7219336400811276</v>
      </c>
      <c r="J23" s="204">
        <f t="shared" si="4"/>
        <v>2.7789243372829171</v>
      </c>
      <c r="K23" s="204">
        <f t="shared" si="4"/>
        <v>1.7214843750661877</v>
      </c>
      <c r="L23" s="204">
        <f t="shared" si="4"/>
        <v>2.5356577949845351</v>
      </c>
      <c r="M23" s="204">
        <f t="shared" si="4"/>
        <v>3.4638538816146665</v>
      </c>
      <c r="N23" s="204">
        <f t="shared" si="4"/>
        <v>6.0497940649543578</v>
      </c>
      <c r="O23" s="204">
        <f t="shared" si="4"/>
        <v>8.9334260662684208</v>
      </c>
      <c r="P23" s="204">
        <f t="shared" si="4"/>
        <v>3.7039095495213759</v>
      </c>
      <c r="Q23" s="204">
        <f t="shared" si="4"/>
        <v>4.8053540602619504</v>
      </c>
      <c r="R23" s="204">
        <f t="shared" si="4"/>
        <v>3.9119934887687515</v>
      </c>
      <c r="S23" s="204">
        <f t="shared" si="4"/>
        <v>10.463570422124999</v>
      </c>
      <c r="T23" s="204">
        <f t="shared" si="4"/>
        <v>4.8885115475230938</v>
      </c>
      <c r="U23" s="204">
        <f t="shared" si="4"/>
        <v>5.1161956280923153</v>
      </c>
      <c r="V23" s="204">
        <f t="shared" si="4"/>
        <v>5.2451071128688067</v>
      </c>
      <c r="W23" s="204">
        <f t="shared" si="4"/>
        <v>8.3547077923167716</v>
      </c>
      <c r="X23" s="204">
        <f t="shared" si="4"/>
        <v>8.6579229235023689</v>
      </c>
      <c r="Y23" s="204">
        <f t="shared" si="4"/>
        <v>9.1523116518482475</v>
      </c>
      <c r="DA23" s="71"/>
    </row>
    <row r="24" spans="1:105" ht="12" customHeight="1" x14ac:dyDescent="0.25">
      <c r="A24" s="18" t="s">
        <v>38</v>
      </c>
      <c r="B24" s="204">
        <v>1.0031814273430779</v>
      </c>
      <c r="C24" s="204">
        <v>1.4809114359415301</v>
      </c>
      <c r="D24" s="204">
        <v>1.7196904557179711</v>
      </c>
      <c r="E24" s="204">
        <v>1.9824591573516761</v>
      </c>
      <c r="F24" s="204">
        <v>2.36457437661221</v>
      </c>
      <c r="G24" s="204">
        <v>3.1049871023215818</v>
      </c>
      <c r="H24" s="204">
        <v>4.65743766122098</v>
      </c>
      <c r="I24" s="204">
        <v>4.6814273430782452</v>
      </c>
      <c r="J24" s="204">
        <v>2.698968185726569</v>
      </c>
      <c r="K24" s="204">
        <v>1.5763542562338779</v>
      </c>
      <c r="L24" s="204">
        <v>2.2690455717970761</v>
      </c>
      <c r="M24" s="204">
        <v>3.0572656921754078</v>
      </c>
      <c r="N24" s="204">
        <v>5.5173688736027513</v>
      </c>
      <c r="O24" s="204">
        <v>8.2401547721410147</v>
      </c>
      <c r="P24" s="204">
        <v>2.937833190025795</v>
      </c>
      <c r="Q24" s="204">
        <v>3.8214961306964752</v>
      </c>
      <c r="R24" s="204">
        <v>2.7228718830610492</v>
      </c>
      <c r="S24" s="204">
        <v>9.1046431642304384</v>
      </c>
      <c r="T24" s="204">
        <v>3.245313843508169</v>
      </c>
      <c r="U24" s="204">
        <v>3.149269131556319</v>
      </c>
      <c r="V24" s="204">
        <v>3.0349097162510752</v>
      </c>
      <c r="W24" s="204">
        <v>5.7885640584694746</v>
      </c>
      <c r="X24" s="204">
        <v>4.9849527085124672</v>
      </c>
      <c r="Y24" s="204">
        <v>4.4941530524505593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0.1096302665520206</v>
      </c>
      <c r="U25" s="204">
        <v>0.13568357695614791</v>
      </c>
      <c r="V25" s="204">
        <v>0.13147242631441819</v>
      </c>
      <c r="W25" s="204">
        <v>8.4791301878664294E-2</v>
      </c>
      <c r="X25" s="204">
        <v>3.5809216331612589E-2</v>
      </c>
      <c r="Y25" s="204">
        <v>7.9481380124499845E-2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9.7752926307089413E-3</v>
      </c>
      <c r="C29" s="204">
        <v>1.7850467446009561E-2</v>
      </c>
      <c r="D29" s="204">
        <v>3.6626577678080433E-2</v>
      </c>
      <c r="E29" s="204">
        <v>6.3263664938769601E-2</v>
      </c>
      <c r="F29" s="204">
        <v>7.7474059162043904E-2</v>
      </c>
      <c r="G29" s="204">
        <v>0.11649233625680649</v>
      </c>
      <c r="H29" s="204">
        <v>0.16454801354245049</v>
      </c>
      <c r="I29" s="204">
        <v>4.0506297002882691E-2</v>
      </c>
      <c r="J29" s="204">
        <v>7.9956151556348207E-2</v>
      </c>
      <c r="K29" s="204">
        <v>0.1451301188323097</v>
      </c>
      <c r="L29" s="204">
        <v>0.26661222318745909</v>
      </c>
      <c r="M29" s="204">
        <v>0.40658818943925867</v>
      </c>
      <c r="N29" s="204">
        <v>0.53242519135160649</v>
      </c>
      <c r="O29" s="204">
        <v>0.69327129412740673</v>
      </c>
      <c r="P29" s="204">
        <v>0.76607635949558084</v>
      </c>
      <c r="Q29" s="204">
        <v>0.98385792956547513</v>
      </c>
      <c r="R29" s="204">
        <v>1.1891216057077021</v>
      </c>
      <c r="S29" s="204">
        <v>1.3589272578945599</v>
      </c>
      <c r="T29" s="204">
        <v>1.533567437462904</v>
      </c>
      <c r="U29" s="204">
        <v>1.8312429195798481</v>
      </c>
      <c r="V29" s="204">
        <v>2.0787249703033139</v>
      </c>
      <c r="W29" s="204">
        <v>2.4813524319686322</v>
      </c>
      <c r="X29" s="204">
        <v>3.6371609986582891</v>
      </c>
      <c r="Y29" s="204">
        <v>4.5786772192731888</v>
      </c>
      <c r="DA29" s="71" t="s">
        <v>2542</v>
      </c>
    </row>
    <row r="30" spans="1:105" ht="12" customHeight="1" x14ac:dyDescent="0.25">
      <c r="A30" s="14" t="s">
        <v>39</v>
      </c>
      <c r="B30" s="204">
        <v>128.80963026655201</v>
      </c>
      <c r="C30" s="204">
        <v>136.64376612209799</v>
      </c>
      <c r="D30" s="204">
        <v>128.21246775580391</v>
      </c>
      <c r="E30" s="204">
        <v>127.8780739466896</v>
      </c>
      <c r="F30" s="204">
        <v>113.2129836629407</v>
      </c>
      <c r="G30" s="204">
        <v>106.57300085984519</v>
      </c>
      <c r="H30" s="204">
        <v>112.5441960447119</v>
      </c>
      <c r="I30" s="204">
        <v>114.1683576956148</v>
      </c>
      <c r="J30" s="204">
        <v>106.02373172828889</v>
      </c>
      <c r="K30" s="204">
        <v>97.592433361994836</v>
      </c>
      <c r="L30" s="204">
        <v>90.355374032674121</v>
      </c>
      <c r="M30" s="204">
        <v>78.723645743766127</v>
      </c>
      <c r="N30" s="204">
        <v>82.975064488392078</v>
      </c>
      <c r="O30" s="204">
        <v>81.852450558899392</v>
      </c>
      <c r="P30" s="204">
        <v>64.3450558899398</v>
      </c>
      <c r="Q30" s="204">
        <v>65.611006018916598</v>
      </c>
      <c r="R30" s="204">
        <v>70.101289767841791</v>
      </c>
      <c r="S30" s="204">
        <v>74.056921754084257</v>
      </c>
      <c r="T30" s="204">
        <v>68.513413585554602</v>
      </c>
      <c r="U30" s="204">
        <v>61.767239896818573</v>
      </c>
      <c r="V30" s="204">
        <v>59.782631126397249</v>
      </c>
      <c r="W30" s="204">
        <v>63.293637145313838</v>
      </c>
      <c r="X30" s="204">
        <v>58.337661220980223</v>
      </c>
      <c r="Y30" s="204">
        <v>51.403267411865862</v>
      </c>
      <c r="DA30" s="71" t="s">
        <v>2543</v>
      </c>
    </row>
    <row r="31" spans="1:105" ht="12" customHeight="1" x14ac:dyDescent="0.25">
      <c r="A31" s="21" t="s">
        <v>40</v>
      </c>
      <c r="B31" s="207">
        <v>199.91401547721409</v>
      </c>
      <c r="C31" s="207">
        <v>216.5950128976784</v>
      </c>
      <c r="D31" s="207">
        <v>221.0662080825451</v>
      </c>
      <c r="E31" s="207">
        <v>233.1040412725709</v>
      </c>
      <c r="F31" s="207">
        <v>271.96904557179698</v>
      </c>
      <c r="G31" s="207">
        <v>292.60533104041269</v>
      </c>
      <c r="H31" s="207">
        <v>302.75150472914868</v>
      </c>
      <c r="I31" s="207">
        <v>333.79191745485809</v>
      </c>
      <c r="J31" s="207">
        <v>344.28202923473771</v>
      </c>
      <c r="K31" s="207">
        <v>266.63800515907133</v>
      </c>
      <c r="L31" s="207">
        <v>304.81513327601027</v>
      </c>
      <c r="M31" s="207">
        <v>328.46087704213238</v>
      </c>
      <c r="N31" s="207">
        <v>332.24419604471188</v>
      </c>
      <c r="O31" s="207">
        <v>320.20636285468612</v>
      </c>
      <c r="P31" s="207">
        <v>328.20292347377472</v>
      </c>
      <c r="Q31" s="207">
        <v>343.59415305245051</v>
      </c>
      <c r="R31" s="207">
        <v>349.87102321582108</v>
      </c>
      <c r="S31" s="207">
        <v>373.43233018056748</v>
      </c>
      <c r="T31" s="207">
        <v>366.52536543422178</v>
      </c>
      <c r="U31" s="207">
        <v>374.77919174548578</v>
      </c>
      <c r="V31" s="207">
        <v>355.03043852106617</v>
      </c>
      <c r="W31" s="207">
        <v>386.57626827171111</v>
      </c>
      <c r="X31" s="207">
        <v>365.14883920894232</v>
      </c>
      <c r="Y31" s="207">
        <v>346.94393809114359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970.17266991145584</v>
      </c>
      <c r="C33" s="203">
        <f>MAE_emi!C5</f>
        <v>835.57543154693644</v>
      </c>
      <c r="D33" s="203">
        <f>MAE_emi!D5</f>
        <v>769.81291343500493</v>
      </c>
      <c r="E33" s="203">
        <f>MAE_emi!E5</f>
        <v>1043.298684525384</v>
      </c>
      <c r="F33" s="203">
        <f>MAE_emi!F5</f>
        <v>665.98478039996849</v>
      </c>
      <c r="G33" s="203">
        <f>MAE_emi!G5</f>
        <v>954.44698398748733</v>
      </c>
      <c r="H33" s="203">
        <f>MAE_emi!H5</f>
        <v>1005.858853763052</v>
      </c>
      <c r="I33" s="203">
        <f>MAE_emi!I5</f>
        <v>1026.270860342471</v>
      </c>
      <c r="J33" s="203">
        <f>MAE_emi!J5</f>
        <v>880.45564813837063</v>
      </c>
      <c r="K33" s="203">
        <f>MAE_emi!K5</f>
        <v>779.13746438108046</v>
      </c>
      <c r="L33" s="203">
        <f>MAE_emi!L5</f>
        <v>814.54734629108486</v>
      </c>
      <c r="M33" s="203">
        <f>MAE_emi!M5</f>
        <v>684.56012236217771</v>
      </c>
      <c r="N33" s="203">
        <f>MAE_emi!N5</f>
        <v>688.63688735231176</v>
      </c>
      <c r="O33" s="203">
        <f>MAE_emi!O5</f>
        <v>655.12493141926052</v>
      </c>
      <c r="P33" s="203">
        <f>MAE_emi!P5</f>
        <v>592.03963257698001</v>
      </c>
      <c r="Q33" s="203">
        <f>MAE_emi!Q5</f>
        <v>688.91071995226389</v>
      </c>
      <c r="R33" s="203">
        <f>MAE_emi!R5</f>
        <v>643.33652045314921</v>
      </c>
      <c r="S33" s="203">
        <f>MAE_emi!S5</f>
        <v>661.01577522703656</v>
      </c>
      <c r="T33" s="203">
        <f>MAE_emi!T5</f>
        <v>600.3746089081892</v>
      </c>
      <c r="U33" s="203">
        <f>MAE_emi!U5</f>
        <v>593.96395766504179</v>
      </c>
      <c r="V33" s="203">
        <f>MAE_emi!V5</f>
        <v>568.47230251003703</v>
      </c>
      <c r="W33" s="203">
        <f>MAE_emi!W5</f>
        <v>635.40138411720545</v>
      </c>
      <c r="X33" s="203">
        <f>MAE_emi!X5</f>
        <v>546.49910461943659</v>
      </c>
      <c r="Y33" s="203">
        <f>MAE_emi!Y5</f>
        <v>505.74627406281678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59.390023893636815</v>
      </c>
      <c r="C35" s="284">
        <f t="shared" si="5"/>
        <v>54.64455861205861</v>
      </c>
      <c r="D35" s="284">
        <f t="shared" si="5"/>
        <v>54.226552740252608</v>
      </c>
      <c r="E35" s="284">
        <f t="shared" si="5"/>
        <v>59.990133041130377</v>
      </c>
      <c r="F35" s="284">
        <f t="shared" si="5"/>
        <v>48.980768514226632</v>
      </c>
      <c r="G35" s="284">
        <f t="shared" si="5"/>
        <v>52.959420129733502</v>
      </c>
      <c r="H35" s="284">
        <f t="shared" si="5"/>
        <v>46.180886282227199</v>
      </c>
      <c r="I35" s="284">
        <f t="shared" si="5"/>
        <v>43.831735621569393</v>
      </c>
      <c r="J35" s="284">
        <f t="shared" si="5"/>
        <v>43.404997450128775</v>
      </c>
      <c r="K35" s="284">
        <f t="shared" si="5"/>
        <v>42.872183826236238</v>
      </c>
      <c r="L35" s="284">
        <f t="shared" si="5"/>
        <v>42.383473879486331</v>
      </c>
      <c r="M35" s="284">
        <f t="shared" si="5"/>
        <v>36.078323492339756</v>
      </c>
      <c r="N35" s="284">
        <f t="shared" si="5"/>
        <v>35.811791613550966</v>
      </c>
      <c r="O35" s="284">
        <f t="shared" si="5"/>
        <v>34.144042158639657</v>
      </c>
      <c r="P35" s="284">
        <f t="shared" si="5"/>
        <v>29.900877434381584</v>
      </c>
      <c r="Q35" s="284">
        <f t="shared" si="5"/>
        <v>30.873319482607279</v>
      </c>
      <c r="R35" s="284">
        <f t="shared" si="5"/>
        <v>30.429045328175931</v>
      </c>
      <c r="S35" s="284">
        <f t="shared" si="5"/>
        <v>31.118991270416949</v>
      </c>
      <c r="T35" s="284">
        <f t="shared" si="5"/>
        <v>29.4242827654402</v>
      </c>
      <c r="U35" s="284">
        <f t="shared" si="5"/>
        <v>29.145846169191405</v>
      </c>
      <c r="V35" s="284">
        <f t="shared" si="5"/>
        <v>30.074877412685588</v>
      </c>
      <c r="W35" s="284">
        <f t="shared" si="5"/>
        <v>34.243205855805172</v>
      </c>
      <c r="X35" s="284">
        <f t="shared" si="5"/>
        <v>30.520501687242135</v>
      </c>
      <c r="Y35" s="284">
        <f t="shared" si="5"/>
        <v>27.112256041856078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25.868121417873965</v>
      </c>
      <c r="C36" s="344">
        <f t="shared" si="6"/>
        <v>27.050993014354059</v>
      </c>
      <c r="D36" s="344">
        <f t="shared" si="6"/>
        <v>27.358143238711229</v>
      </c>
      <c r="E36" s="344">
        <f t="shared" si="6"/>
        <v>30.318407752089222</v>
      </c>
      <c r="F36" s="344">
        <f t="shared" si="6"/>
        <v>29.668429317156541</v>
      </c>
      <c r="G36" s="344">
        <f t="shared" si="6"/>
        <v>29.042527615072665</v>
      </c>
      <c r="H36" s="344">
        <f t="shared" si="6"/>
        <v>27.23552936067993</v>
      </c>
      <c r="I36" s="344">
        <f t="shared" si="6"/>
        <v>25.847240732024659</v>
      </c>
      <c r="J36" s="344">
        <f t="shared" si="6"/>
        <v>27.252915675471087</v>
      </c>
      <c r="K36" s="344">
        <f t="shared" si="6"/>
        <v>28.601577133600909</v>
      </c>
      <c r="L36" s="344">
        <f t="shared" si="6"/>
        <v>28.208621376604412</v>
      </c>
      <c r="M36" s="344">
        <f t="shared" si="6"/>
        <v>26.045680372108173</v>
      </c>
      <c r="N36" s="344">
        <f t="shared" si="6"/>
        <v>25.856605727825048</v>
      </c>
      <c r="O36" s="344">
        <f t="shared" si="6"/>
        <v>26.491190355758473</v>
      </c>
      <c r="P36" s="344">
        <f t="shared" si="6"/>
        <v>24.81819220777188</v>
      </c>
      <c r="Q36" s="344">
        <f t="shared" si="6"/>
        <v>23.987117146307209</v>
      </c>
      <c r="R36" s="344">
        <f t="shared" si="6"/>
        <v>23.737952645081478</v>
      </c>
      <c r="S36" s="344">
        <f t="shared" si="6"/>
        <v>23.50039714937277</v>
      </c>
      <c r="T36" s="344">
        <f t="shared" si="6"/>
        <v>23.003544119985047</v>
      </c>
      <c r="U36" s="344">
        <f t="shared" si="6"/>
        <v>22.716965646440059</v>
      </c>
      <c r="V36" s="344">
        <f t="shared" si="6"/>
        <v>22.967783633906752</v>
      </c>
      <c r="W36" s="344">
        <f t="shared" si="6"/>
        <v>22.928936075544865</v>
      </c>
      <c r="X36" s="344">
        <f t="shared" si="6"/>
        <v>21.73929982877004</v>
      </c>
      <c r="Y36" s="344">
        <f t="shared" si="6"/>
        <v>20.779062437262574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14.09429696160643</v>
      </c>
      <c r="C37" s="344">
        <f>IF(MAE_ued!C$5=0,"",MAE_ued!C$5/C$5*1000)</f>
        <v>14.997408213506853</v>
      </c>
      <c r="D37" s="344">
        <f>IF(MAE_ued!D$5=0,"",MAE_ued!D$5/D$5*1000)</f>
        <v>15.198298972616431</v>
      </c>
      <c r="E37" s="344">
        <f>IF(MAE_ued!E$5=0,"",MAE_ued!E$5/E$5*1000)</f>
        <v>16.455992134738622</v>
      </c>
      <c r="F37" s="344">
        <f>IF(MAE_ued!F$5=0,"",MAE_ued!F$5/F$5*1000)</f>
        <v>16.704052996364105</v>
      </c>
      <c r="G37" s="344">
        <f>IF(MAE_ued!G$5=0,"",MAE_ued!G$5/G$5*1000)</f>
        <v>16.111844025046299</v>
      </c>
      <c r="H37" s="344">
        <f>IF(MAE_ued!H$5=0,"",MAE_ued!H$5/H$5*1000)</f>
        <v>15.203693839963247</v>
      </c>
      <c r="I37" s="344">
        <f>IF(MAE_ued!I$5=0,"",MAE_ued!I$5/I$5*1000)</f>
        <v>14.471583880400077</v>
      </c>
      <c r="J37" s="344">
        <f>IF(MAE_ued!J$5=0,"",MAE_ued!J$5/J$5*1000)</f>
        <v>15.262477531499789</v>
      </c>
      <c r="K37" s="344">
        <f>IF(MAE_ued!K$5=0,"",MAE_ued!K$5/K$5*1000)</f>
        <v>15.949602879766202</v>
      </c>
      <c r="L37" s="344">
        <f>IF(MAE_ued!L$5=0,"",MAE_ued!L$5/L$5*1000)</f>
        <v>15.678414502373794</v>
      </c>
      <c r="M37" s="344">
        <f>IF(MAE_ued!M$5=0,"",MAE_ued!M$5/M$5*1000)</f>
        <v>14.525573789605797</v>
      </c>
      <c r="N37" s="344">
        <f>IF(MAE_ued!N$5=0,"",MAE_ued!N$5/N$5*1000)</f>
        <v>14.418937334306033</v>
      </c>
      <c r="O37" s="344">
        <f>IF(MAE_ued!O$5=0,"",MAE_ued!O$5/O$5*1000)</f>
        <v>14.783392879291341</v>
      </c>
      <c r="P37" s="344">
        <f>IF(MAE_ued!P$5=0,"",MAE_ued!P$5/P$5*1000)</f>
        <v>13.861276364442027</v>
      </c>
      <c r="Q37" s="344">
        <f>IF(MAE_ued!Q$5=0,"",MAE_ued!Q$5/Q$5*1000)</f>
        <v>13.330225293259479</v>
      </c>
      <c r="R37" s="344">
        <f>IF(MAE_ued!R$5=0,"",MAE_ued!R$5/R$5*1000)</f>
        <v>13.254942218626233</v>
      </c>
      <c r="S37" s="344">
        <f>IF(MAE_ued!S$5=0,"",MAE_ued!S$5/S$5*1000)</f>
        <v>13.132543352121889</v>
      </c>
      <c r="T37" s="344">
        <f>IF(MAE_ued!T$5=0,"",MAE_ued!T$5/T$5*1000)</f>
        <v>12.891930695452929</v>
      </c>
      <c r="U37" s="344">
        <f>IF(MAE_ued!U$5=0,"",MAE_ued!U$5/U$5*1000)</f>
        <v>12.72970346617404</v>
      </c>
      <c r="V37" s="344">
        <f>IF(MAE_ued!V$5=0,"",MAE_ued!V$5/V$5*1000)</f>
        <v>12.870862521569938</v>
      </c>
      <c r="W37" s="344">
        <f>IF(MAE_ued!W$5=0,"",MAE_ued!W$5/W$5*1000)</f>
        <v>12.825236571444286</v>
      </c>
      <c r="X37" s="344">
        <f>IF(MAE_ued!X$5=0,"",MAE_ued!X$5/X$5*1000)</f>
        <v>12.216612139572357</v>
      </c>
      <c r="Y37" s="344">
        <f>IF(MAE_ued!Y$5=0,"",MAE_ued!Y$5/Y$5*1000)</f>
        <v>11.689543259598759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1.4996806907091182</v>
      </c>
      <c r="C38" s="345">
        <f t="shared" si="7"/>
        <v>1.306910237505575</v>
      </c>
      <c r="D38" s="345">
        <f t="shared" si="7"/>
        <v>1.2496854786470963</v>
      </c>
      <c r="E38" s="345">
        <f t="shared" si="7"/>
        <v>1.4861138848262032</v>
      </c>
      <c r="F38" s="345">
        <f t="shared" si="7"/>
        <v>1.0363976733842197</v>
      </c>
      <c r="G38" s="345">
        <f t="shared" si="7"/>
        <v>1.2581014091374971</v>
      </c>
      <c r="H38" s="345">
        <f t="shared" si="7"/>
        <v>1.2972241271282805</v>
      </c>
      <c r="I38" s="345">
        <f t="shared" si="7"/>
        <v>1.2628803306423881</v>
      </c>
      <c r="J38" s="345">
        <f t="shared" si="7"/>
        <v>1.1188360388188012</v>
      </c>
      <c r="K38" s="345">
        <f t="shared" si="7"/>
        <v>1.1615972022252108</v>
      </c>
      <c r="L38" s="345">
        <f t="shared" si="7"/>
        <v>1.1252050818827104</v>
      </c>
      <c r="M38" s="345">
        <f t="shared" si="7"/>
        <v>0.99193890849204835</v>
      </c>
      <c r="N38" s="345">
        <f t="shared" si="7"/>
        <v>0.98023026574273953</v>
      </c>
      <c r="O38" s="345">
        <f t="shared" si="7"/>
        <v>0.96713452531836774</v>
      </c>
      <c r="P38" s="345">
        <f t="shared" si="7"/>
        <v>0.92776018986621356</v>
      </c>
      <c r="Q38" s="345">
        <f t="shared" si="7"/>
        <v>0.99047829305521207</v>
      </c>
      <c r="R38" s="345">
        <f t="shared" si="7"/>
        <v>0.93676985059973372</v>
      </c>
      <c r="S38" s="345">
        <f t="shared" si="7"/>
        <v>0.90592796029758771</v>
      </c>
      <c r="T38" s="345">
        <f t="shared" si="7"/>
        <v>0.87525159514908402</v>
      </c>
      <c r="U38" s="345">
        <f t="shared" si="7"/>
        <v>0.86344473662712207</v>
      </c>
      <c r="V38" s="345">
        <f t="shared" si="7"/>
        <v>0.86657890551049277</v>
      </c>
      <c r="W38" s="345">
        <f t="shared" si="7"/>
        <v>0.87940828962954343</v>
      </c>
      <c r="X38" s="345">
        <f t="shared" si="7"/>
        <v>0.82756564608027228</v>
      </c>
      <c r="Y38" s="345">
        <f t="shared" si="7"/>
        <v>0.81698403212772275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CZ: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646.91949154370582</v>
      </c>
      <c r="C5" s="223">
        <v>639.35181435394645</v>
      </c>
      <c r="D5" s="223">
        <v>616.00532821138404</v>
      </c>
      <c r="E5" s="223">
        <v>702.03144939150798</v>
      </c>
      <c r="F5" s="223">
        <v>642.59578876251567</v>
      </c>
      <c r="G5" s="223">
        <v>758.64073997168248</v>
      </c>
      <c r="H5" s="223">
        <v>775.393266844153</v>
      </c>
      <c r="I5" s="223">
        <v>812.64299984816375</v>
      </c>
      <c r="J5" s="223">
        <v>786.93894153418751</v>
      </c>
      <c r="K5" s="223">
        <v>670.74667784024234</v>
      </c>
      <c r="L5" s="223">
        <v>723.9101203917171</v>
      </c>
      <c r="M5" s="223">
        <v>690.12326918685994</v>
      </c>
      <c r="N5" s="223">
        <v>702.52563241405142</v>
      </c>
      <c r="O5" s="223">
        <v>677.38759631562334</v>
      </c>
      <c r="P5" s="223">
        <v>638.13864729672719</v>
      </c>
      <c r="Q5" s="223">
        <v>695.53338501469034</v>
      </c>
      <c r="R5" s="223">
        <v>686.76048875961999</v>
      </c>
      <c r="S5" s="223">
        <v>729.65600378411978</v>
      </c>
      <c r="T5" s="223">
        <v>685.94517534803902</v>
      </c>
      <c r="U5" s="223">
        <v>687.90037447589987</v>
      </c>
      <c r="V5" s="223">
        <v>655.99600785938333</v>
      </c>
      <c r="W5" s="223">
        <v>722.53285716111725</v>
      </c>
      <c r="X5" s="223">
        <v>660.36949117922586</v>
      </c>
      <c r="Y5" s="223">
        <v>619.04058607567902</v>
      </c>
      <c r="DA5" s="89" t="s">
        <v>2528</v>
      </c>
    </row>
    <row r="6" spans="1:105" ht="12" customHeight="1" x14ac:dyDescent="0.25">
      <c r="A6" s="55" t="s">
        <v>91</v>
      </c>
      <c r="B6" s="259">
        <v>10.5106673912567</v>
      </c>
      <c r="C6" s="259">
        <v>10.81441240599735</v>
      </c>
      <c r="D6" s="259">
        <v>10.76573152899836</v>
      </c>
      <c r="E6" s="259">
        <v>11.89975883257218</v>
      </c>
      <c r="F6" s="259">
        <v>12.18640973938526</v>
      </c>
      <c r="G6" s="259">
        <v>14.062135843073181</v>
      </c>
      <c r="H6" s="259">
        <v>14.299399145217659</v>
      </c>
      <c r="I6" s="259">
        <v>15.362456694552449</v>
      </c>
      <c r="J6" s="259">
        <v>15.457033642960109</v>
      </c>
      <c r="K6" s="259">
        <v>12.67957529401836</v>
      </c>
      <c r="L6" s="259">
        <v>14.22645521514975</v>
      </c>
      <c r="M6" s="259">
        <v>14.453036405991799</v>
      </c>
      <c r="N6" s="259">
        <v>14.644044671684121</v>
      </c>
      <c r="O6" s="259">
        <v>14.06876838281935</v>
      </c>
      <c r="P6" s="259">
        <v>13.91269658268325</v>
      </c>
      <c r="Q6" s="259">
        <v>14.96106710245787</v>
      </c>
      <c r="R6" s="259">
        <v>14.913352852152141</v>
      </c>
      <c r="S6" s="259">
        <v>15.81763144876059</v>
      </c>
      <c r="T6" s="259">
        <v>15.19628225754475</v>
      </c>
      <c r="U6" s="259">
        <v>15.435263804520799</v>
      </c>
      <c r="V6" s="259">
        <v>14.669204755663211</v>
      </c>
      <c r="W6" s="259">
        <v>16.08496312674923</v>
      </c>
      <c r="X6" s="259">
        <v>14.883676851754601</v>
      </c>
      <c r="Y6" s="259">
        <v>14.05821375887799</v>
      </c>
      <c r="DA6" s="67" t="s">
        <v>2545</v>
      </c>
    </row>
    <row r="7" spans="1:105" ht="12" customHeight="1" x14ac:dyDescent="0.25">
      <c r="A7" s="173" t="s">
        <v>92</v>
      </c>
      <c r="B7" s="224">
        <v>14.29450765210912</v>
      </c>
      <c r="C7" s="224">
        <v>14.707600872156389</v>
      </c>
      <c r="D7" s="224">
        <v>14.641394879437771</v>
      </c>
      <c r="E7" s="224">
        <v>16.183672012298171</v>
      </c>
      <c r="F7" s="224">
        <v>16.573517245563959</v>
      </c>
      <c r="G7" s="224">
        <v>19.124504746579529</v>
      </c>
      <c r="H7" s="224">
        <v>19.447182837496008</v>
      </c>
      <c r="I7" s="224">
        <v>20.89294110459133</v>
      </c>
      <c r="J7" s="224">
        <v>21.02156575442574</v>
      </c>
      <c r="K7" s="224">
        <v>17.24422239986497</v>
      </c>
      <c r="L7" s="224">
        <v>19.347979092603659</v>
      </c>
      <c r="M7" s="224">
        <v>19.656129512148841</v>
      </c>
      <c r="N7" s="224">
        <v>19.915900753490401</v>
      </c>
      <c r="O7" s="224">
        <v>19.133525000634311</v>
      </c>
      <c r="P7" s="224">
        <v>18.92126735244922</v>
      </c>
      <c r="Q7" s="224">
        <v>20.34705125934271</v>
      </c>
      <c r="R7" s="224">
        <v>20.282159878926901</v>
      </c>
      <c r="S7" s="224">
        <v>21.511978770314411</v>
      </c>
      <c r="T7" s="224">
        <v>20.666943870260869</v>
      </c>
      <c r="U7" s="224">
        <v>20.991958774148291</v>
      </c>
      <c r="V7" s="224">
        <v>19.950118467701959</v>
      </c>
      <c r="W7" s="224">
        <v>21.87554985237896</v>
      </c>
      <c r="X7" s="224">
        <v>20.24180051838626</v>
      </c>
      <c r="Y7" s="224">
        <v>19.119170712074069</v>
      </c>
      <c r="DA7" s="177" t="s">
        <v>2546</v>
      </c>
    </row>
    <row r="8" spans="1:105" ht="12" customHeight="1" x14ac:dyDescent="0.25">
      <c r="A8" s="173" t="s">
        <v>93</v>
      </c>
      <c r="B8" s="224">
        <v>17.657921217311259</v>
      </c>
      <c r="C8" s="224">
        <v>18.168212842075551</v>
      </c>
      <c r="D8" s="224">
        <v>18.086428968717239</v>
      </c>
      <c r="E8" s="224">
        <v>19.991594838721269</v>
      </c>
      <c r="F8" s="224">
        <v>20.47316836216724</v>
      </c>
      <c r="G8" s="224">
        <v>23.624388216362942</v>
      </c>
      <c r="H8" s="224">
        <v>24.02299056396566</v>
      </c>
      <c r="I8" s="224">
        <v>25.808927246848111</v>
      </c>
      <c r="J8" s="224">
        <v>25.967816520172981</v>
      </c>
      <c r="K8" s="224">
        <v>21.301686493950839</v>
      </c>
      <c r="L8" s="224">
        <v>23.900444761451581</v>
      </c>
      <c r="M8" s="224">
        <v>24.281101162066221</v>
      </c>
      <c r="N8" s="224">
        <v>24.60199504842932</v>
      </c>
      <c r="O8" s="224">
        <v>23.6355308831365</v>
      </c>
      <c r="P8" s="224">
        <v>23.37333025890786</v>
      </c>
      <c r="Q8" s="224">
        <v>25.134592732129232</v>
      </c>
      <c r="R8" s="224">
        <v>25.054432791615579</v>
      </c>
      <c r="S8" s="224">
        <v>26.573620833917801</v>
      </c>
      <c r="T8" s="224">
        <v>25.529754192675181</v>
      </c>
      <c r="U8" s="224">
        <v>25.931243191594941</v>
      </c>
      <c r="V8" s="224">
        <v>24.64426398951418</v>
      </c>
      <c r="W8" s="224">
        <v>27.02273805293872</v>
      </c>
      <c r="X8" s="224">
        <v>25.004577110947739</v>
      </c>
      <c r="Y8" s="224">
        <v>23.61779911491503</v>
      </c>
      <c r="DA8" s="177" t="s">
        <v>2547</v>
      </c>
    </row>
    <row r="9" spans="1:105" ht="12" customHeight="1" x14ac:dyDescent="0.25">
      <c r="A9" s="173" t="s">
        <v>94</v>
      </c>
      <c r="B9" s="224">
        <v>10.93109408690697</v>
      </c>
      <c r="C9" s="224">
        <v>11.24698890223724</v>
      </c>
      <c r="D9" s="224">
        <v>11.196360790158289</v>
      </c>
      <c r="E9" s="224">
        <v>12.375749185875071</v>
      </c>
      <c r="F9" s="224">
        <v>12.67386612896067</v>
      </c>
      <c r="G9" s="224">
        <v>14.624621276796111</v>
      </c>
      <c r="H9" s="224">
        <v>14.87137511102636</v>
      </c>
      <c r="I9" s="224">
        <v>15.976954962334551</v>
      </c>
      <c r="J9" s="224">
        <v>16.07531498867851</v>
      </c>
      <c r="K9" s="224">
        <v>13.18675830577909</v>
      </c>
      <c r="L9" s="224">
        <v>14.79551342375574</v>
      </c>
      <c r="M9" s="224">
        <v>15.031157862231471</v>
      </c>
      <c r="N9" s="224">
        <v>15.229806458551479</v>
      </c>
      <c r="O9" s="224">
        <v>14.63151911813212</v>
      </c>
      <c r="P9" s="224">
        <v>14.469204445990581</v>
      </c>
      <c r="Q9" s="224">
        <v>15.559509786556189</v>
      </c>
      <c r="R9" s="224">
        <v>15.50988696623822</v>
      </c>
      <c r="S9" s="224">
        <v>16.45033670671102</v>
      </c>
      <c r="T9" s="224">
        <v>15.80413354784654</v>
      </c>
      <c r="U9" s="224">
        <v>16.05267435670163</v>
      </c>
      <c r="V9" s="224">
        <v>15.255972945889731</v>
      </c>
      <c r="W9" s="224">
        <v>16.72836165181921</v>
      </c>
      <c r="X9" s="224">
        <v>15.479023925824791</v>
      </c>
      <c r="Y9" s="224">
        <v>14.620542309233111</v>
      </c>
      <c r="DA9" s="177" t="s">
        <v>2548</v>
      </c>
    </row>
    <row r="10" spans="1:105" ht="12" customHeight="1" x14ac:dyDescent="0.25">
      <c r="A10" s="56" t="s">
        <v>95</v>
      </c>
      <c r="B10" s="260">
        <v>15.178451269531021</v>
      </c>
      <c r="C10" s="260">
        <v>14.79168617691623</v>
      </c>
      <c r="D10" s="260">
        <v>14.23136395800497</v>
      </c>
      <c r="E10" s="260">
        <v>15.99325124510494</v>
      </c>
      <c r="F10" s="260">
        <v>15.19940833542541</v>
      </c>
      <c r="G10" s="260">
        <v>19.06115674928348</v>
      </c>
      <c r="H10" s="260">
        <v>19.155165379453361</v>
      </c>
      <c r="I10" s="260">
        <v>19.967541737940259</v>
      </c>
      <c r="J10" s="260">
        <v>19.56278690529787</v>
      </c>
      <c r="K10" s="260">
        <v>17.155135773105251</v>
      </c>
      <c r="L10" s="260">
        <v>18.812921876142902</v>
      </c>
      <c r="M10" s="260">
        <v>17.984023873909958</v>
      </c>
      <c r="N10" s="260">
        <v>18.29700544799984</v>
      </c>
      <c r="O10" s="260">
        <v>17.629502824024229</v>
      </c>
      <c r="P10" s="260">
        <v>16.850982268546591</v>
      </c>
      <c r="Q10" s="260">
        <v>18.581608418327999</v>
      </c>
      <c r="R10" s="260">
        <v>18.319026224438019</v>
      </c>
      <c r="S10" s="260">
        <v>19.43918955895208</v>
      </c>
      <c r="T10" s="260">
        <v>18.428524860046512</v>
      </c>
      <c r="U10" s="260">
        <v>18.745183346435802</v>
      </c>
      <c r="V10" s="260">
        <v>18.019287275421021</v>
      </c>
      <c r="W10" s="260">
        <v>19.95276370881864</v>
      </c>
      <c r="X10" s="260">
        <v>18.927055416814241</v>
      </c>
      <c r="Y10" s="260">
        <v>18.379731088315019</v>
      </c>
      <c r="DA10" s="68" t="s">
        <v>2549</v>
      </c>
    </row>
    <row r="11" spans="1:105" ht="12" customHeight="1" x14ac:dyDescent="0.25">
      <c r="A11" s="37" t="s">
        <v>159</v>
      </c>
      <c r="B11" s="226">
        <v>1.364116594629128</v>
      </c>
      <c r="C11" s="226">
        <v>0.8231326465060661</v>
      </c>
      <c r="D11" s="226">
        <v>0.20319295231283571</v>
      </c>
      <c r="E11" s="226">
        <v>7.9219640172314268E-2</v>
      </c>
      <c r="F11" s="226">
        <v>5.7376669366054671E-2</v>
      </c>
      <c r="G11" s="226">
        <v>5.3972851722397977E-2</v>
      </c>
      <c r="H11" s="226">
        <v>0.1100582082766645</v>
      </c>
      <c r="I11" s="226">
        <v>0.1081908872677125</v>
      </c>
      <c r="J11" s="226">
        <v>0.1048985049374565</v>
      </c>
      <c r="K11" s="226">
        <v>0.10393763310725281</v>
      </c>
      <c r="L11" s="226">
        <v>0.10000878289864409</v>
      </c>
      <c r="M11" s="226">
        <v>9.4909505239745062E-2</v>
      </c>
      <c r="N11" s="226">
        <v>9.5792122850669501E-2</v>
      </c>
      <c r="O11" s="226">
        <v>4.8144858603754052E-2</v>
      </c>
      <c r="P11" s="226">
        <v>4.5214087340061201E-2</v>
      </c>
      <c r="Q11" s="226">
        <v>4.5335078050740198E-2</v>
      </c>
      <c r="R11" s="226">
        <v>8.9929303140812988E-2</v>
      </c>
      <c r="S11" s="226">
        <v>4.4799763280202479E-2</v>
      </c>
      <c r="T11" s="226">
        <v>4.3451830068309619E-2</v>
      </c>
      <c r="U11" s="226">
        <v>4.1857195862380778E-2</v>
      </c>
      <c r="V11" s="226">
        <v>0</v>
      </c>
      <c r="W11" s="226">
        <v>0</v>
      </c>
      <c r="X11" s="226">
        <v>0</v>
      </c>
      <c r="Y11" s="226">
        <v>0</v>
      </c>
      <c r="DA11" s="69" t="s">
        <v>2550</v>
      </c>
    </row>
    <row r="12" spans="1:105" ht="12" customHeight="1" x14ac:dyDescent="0.25">
      <c r="A12" s="37" t="s">
        <v>35</v>
      </c>
      <c r="B12" s="226">
        <v>9.3924173555351445</v>
      </c>
      <c r="C12" s="226">
        <v>8.9293950965731206</v>
      </c>
      <c r="D12" s="226">
        <v>8.5869920310499896</v>
      </c>
      <c r="E12" s="226">
        <v>9.8567557457184609</v>
      </c>
      <c r="F12" s="226">
        <v>8.2702902511949858</v>
      </c>
      <c r="G12" s="226">
        <v>12.778032689556371</v>
      </c>
      <c r="H12" s="226">
        <v>12.43756950889914</v>
      </c>
      <c r="I12" s="226">
        <v>12.41276112975558</v>
      </c>
      <c r="J12" s="226">
        <v>11.467266691823831</v>
      </c>
      <c r="K12" s="226">
        <v>11.50675131714828</v>
      </c>
      <c r="L12" s="226">
        <v>12.108471733188599</v>
      </c>
      <c r="M12" s="226">
        <v>9.9476978336151323</v>
      </c>
      <c r="N12" s="226">
        <v>10.034579369353001</v>
      </c>
      <c r="O12" s="226">
        <v>9.5032844517337143</v>
      </c>
      <c r="P12" s="226">
        <v>8.1125546335721186</v>
      </c>
      <c r="Q12" s="226">
        <v>9.6106202740745079</v>
      </c>
      <c r="R12" s="226">
        <v>8.724849706564525</v>
      </c>
      <c r="S12" s="226">
        <v>9.1623782899499471</v>
      </c>
      <c r="T12" s="226">
        <v>7.9001132957528704</v>
      </c>
      <c r="U12" s="226">
        <v>7.7874500326550304</v>
      </c>
      <c r="V12" s="226">
        <v>7.4151812998877791</v>
      </c>
      <c r="W12" s="226">
        <v>8.3028067909169607</v>
      </c>
      <c r="X12" s="226">
        <v>6.805880113581237</v>
      </c>
      <c r="Y12" s="226">
        <v>5.8935114564826252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9.775292630724337E-3</v>
      </c>
      <c r="C14" s="226">
        <v>1.7850467446038281E-2</v>
      </c>
      <c r="D14" s="226">
        <v>3.6626577678126361E-2</v>
      </c>
      <c r="E14" s="226">
        <v>6.3263664938846165E-2</v>
      </c>
      <c r="F14" s="226">
        <v>7.7474059162135428E-2</v>
      </c>
      <c r="G14" s="226">
        <v>0.11649233625689941</v>
      </c>
      <c r="H14" s="226">
        <v>0.16454801354262499</v>
      </c>
      <c r="I14" s="226">
        <v>4.050629700292447E-2</v>
      </c>
      <c r="J14" s="226">
        <v>7.9956151556433194E-2</v>
      </c>
      <c r="K14" s="226">
        <v>0.14513011883237231</v>
      </c>
      <c r="L14" s="226">
        <v>0.26661222318752709</v>
      </c>
      <c r="M14" s="226">
        <v>0.40658818943937008</v>
      </c>
      <c r="N14" s="226">
        <v>0.53242519135180233</v>
      </c>
      <c r="O14" s="226">
        <v>0.69327129412783128</v>
      </c>
      <c r="P14" s="226">
        <v>0.76607635949584896</v>
      </c>
      <c r="Q14" s="226">
        <v>0.98385792956596108</v>
      </c>
      <c r="R14" s="226">
        <v>1.189121605708108</v>
      </c>
      <c r="S14" s="226">
        <v>1.358927257895377</v>
      </c>
      <c r="T14" s="226">
        <v>1.53356743746352</v>
      </c>
      <c r="U14" s="226">
        <v>1.8312429195809561</v>
      </c>
      <c r="V14" s="226">
        <v>2.0787249703047141</v>
      </c>
      <c r="W14" s="226">
        <v>2.4813524319701719</v>
      </c>
      <c r="X14" s="226">
        <v>3.6371609986614311</v>
      </c>
      <c r="Y14" s="226">
        <v>4.5786772192764253</v>
      </c>
      <c r="DA14" s="69" t="s">
        <v>2553</v>
      </c>
    </row>
    <row r="15" spans="1:105" ht="12" customHeight="1" x14ac:dyDescent="0.25">
      <c r="A15" s="37" t="s">
        <v>40</v>
      </c>
      <c r="B15" s="226">
        <v>4.4121420267360261</v>
      </c>
      <c r="C15" s="226">
        <v>5.0213079663910074</v>
      </c>
      <c r="D15" s="226">
        <v>5.4045523969640143</v>
      </c>
      <c r="E15" s="226">
        <v>5.9940121942753182</v>
      </c>
      <c r="F15" s="226">
        <v>6.7942673557022326</v>
      </c>
      <c r="G15" s="226">
        <v>6.1126588717478176</v>
      </c>
      <c r="H15" s="226">
        <v>6.4429896487349314</v>
      </c>
      <c r="I15" s="226">
        <v>7.4060834239140414</v>
      </c>
      <c r="J15" s="226">
        <v>7.9106655569801534</v>
      </c>
      <c r="K15" s="226">
        <v>5.3993167040173411</v>
      </c>
      <c r="L15" s="226">
        <v>6.3378291368681268</v>
      </c>
      <c r="M15" s="226">
        <v>7.5348283456157148</v>
      </c>
      <c r="N15" s="226">
        <v>7.6342087644443684</v>
      </c>
      <c r="O15" s="226">
        <v>7.3848022195589254</v>
      </c>
      <c r="P15" s="226">
        <v>7.9271371881385679</v>
      </c>
      <c r="Q15" s="226">
        <v>7.9417951366367916</v>
      </c>
      <c r="R15" s="226">
        <v>8.3151256090245695</v>
      </c>
      <c r="S15" s="226">
        <v>8.8730842478265544</v>
      </c>
      <c r="T15" s="226">
        <v>8.9513922967618083</v>
      </c>
      <c r="U15" s="226">
        <v>9.0846331983374373</v>
      </c>
      <c r="V15" s="226">
        <v>8.5253810052285317</v>
      </c>
      <c r="W15" s="226">
        <v>9.168604485931505</v>
      </c>
      <c r="X15" s="226">
        <v>8.4840143045715735</v>
      </c>
      <c r="Y15" s="226">
        <v>7.9075424125559737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110.16471282522902</v>
      </c>
      <c r="C16" s="261">
        <f t="shared" si="0"/>
        <v>104.47968969041996</v>
      </c>
      <c r="D16" s="261">
        <f t="shared" si="0"/>
        <v>100.37832475175998</v>
      </c>
      <c r="E16" s="261">
        <f t="shared" si="0"/>
        <v>119.33907889242414</v>
      </c>
      <c r="F16" s="261">
        <f t="shared" si="0"/>
        <v>102.28949967550363</v>
      </c>
      <c r="G16" s="261">
        <f t="shared" si="0"/>
        <v>126.35400861544946</v>
      </c>
      <c r="H16" s="261">
        <f t="shared" si="0"/>
        <v>126.29647532586046</v>
      </c>
      <c r="I16" s="261">
        <f t="shared" si="0"/>
        <v>131.63164854680682</v>
      </c>
      <c r="J16" s="261">
        <f t="shared" si="0"/>
        <v>128.47360844211019</v>
      </c>
      <c r="K16" s="261">
        <f t="shared" si="0"/>
        <v>111.92395926742149</v>
      </c>
      <c r="L16" s="261">
        <f t="shared" si="0"/>
        <v>122.09986051616713</v>
      </c>
      <c r="M16" s="261">
        <f t="shared" si="0"/>
        <v>116.10641779670286</v>
      </c>
      <c r="N16" s="261">
        <f t="shared" si="0"/>
        <v>117.98275705744592</v>
      </c>
      <c r="O16" s="261">
        <f t="shared" si="0"/>
        <v>113.21075965896964</v>
      </c>
      <c r="P16" s="261">
        <f t="shared" si="0"/>
        <v>107.6185294251423</v>
      </c>
      <c r="Q16" s="261">
        <f t="shared" si="0"/>
        <v>118.26912683574744</v>
      </c>
      <c r="R16" s="261">
        <f t="shared" si="0"/>
        <v>115.89590702861474</v>
      </c>
      <c r="S16" s="261">
        <f t="shared" si="0"/>
        <v>122.45907468318062</v>
      </c>
      <c r="T16" s="261">
        <f t="shared" si="0"/>
        <v>115.33749072805409</v>
      </c>
      <c r="U16" s="261">
        <f t="shared" si="0"/>
        <v>116.14695009867872</v>
      </c>
      <c r="V16" s="261">
        <f t="shared" si="0"/>
        <v>110.70484988016597</v>
      </c>
      <c r="W16" s="261">
        <f t="shared" si="0"/>
        <v>122.05354626217179</v>
      </c>
      <c r="X16" s="261">
        <f t="shared" si="0"/>
        <v>111.06172081761333</v>
      </c>
      <c r="Y16" s="261">
        <f t="shared" si="0"/>
        <v>104.26317581667962</v>
      </c>
      <c r="DA16" s="70"/>
    </row>
    <row r="17" spans="1:105" ht="12" customHeight="1" x14ac:dyDescent="0.25">
      <c r="A17" s="60" t="s">
        <v>2556</v>
      </c>
      <c r="B17" s="329">
        <v>90.905538761436617</v>
      </c>
      <c r="C17" s="329">
        <v>80.372507491803617</v>
      </c>
      <c r="D17" s="329">
        <v>74.304224054197434</v>
      </c>
      <c r="E17" s="329">
        <v>95.158480979085425</v>
      </c>
      <c r="F17" s="329">
        <v>64.105385595373434</v>
      </c>
      <c r="G17" s="329">
        <v>90.321069390045409</v>
      </c>
      <c r="H17" s="329">
        <v>87.604160009233169</v>
      </c>
      <c r="I17" s="329">
        <v>86.748580392122449</v>
      </c>
      <c r="J17" s="329">
        <v>80.029914941243476</v>
      </c>
      <c r="K17" s="329">
        <v>78.234073147955527</v>
      </c>
      <c r="L17" s="329">
        <v>82.089498317269857</v>
      </c>
      <c r="M17" s="329">
        <v>68.172655941261411</v>
      </c>
      <c r="N17" s="329">
        <v>69.645010669328613</v>
      </c>
      <c r="O17" s="329">
        <v>66.375158664152011</v>
      </c>
      <c r="P17" s="329">
        <v>56.804171327702853</v>
      </c>
      <c r="Q17" s="329">
        <v>67.231689150753169</v>
      </c>
      <c r="R17" s="329">
        <v>62.149587560518569</v>
      </c>
      <c r="S17" s="329">
        <v>64.509670208383866</v>
      </c>
      <c r="T17" s="329">
        <v>56.644013415932029</v>
      </c>
      <c r="U17" s="329">
        <v>55.502155450599012</v>
      </c>
      <c r="V17" s="329">
        <v>53.498084423067709</v>
      </c>
      <c r="W17" s="329">
        <v>60.371255174363</v>
      </c>
      <c r="X17" s="329">
        <v>50.921167757530448</v>
      </c>
      <c r="Y17" s="329">
        <v>46.571733265233178</v>
      </c>
      <c r="DA17" s="72" t="s">
        <v>2557</v>
      </c>
    </row>
    <row r="18" spans="1:105" ht="12" customHeight="1" x14ac:dyDescent="0.25">
      <c r="A18" s="59" t="s">
        <v>28</v>
      </c>
      <c r="B18" s="230">
        <v>40.191670005362226</v>
      </c>
      <c r="C18" s="230">
        <v>29.26819016018192</v>
      </c>
      <c r="D18" s="230">
        <v>27.606128167702831</v>
      </c>
      <c r="E18" s="230">
        <v>45.520951949768957</v>
      </c>
      <c r="F18" s="230">
        <v>13.134051031167401</v>
      </c>
      <c r="G18" s="230">
        <v>11.30088576256796</v>
      </c>
      <c r="H18" s="230">
        <v>9.8353220134867545</v>
      </c>
      <c r="I18" s="230">
        <v>8.027147148066847</v>
      </c>
      <c r="J18" s="230">
        <v>7.4983818340305586</v>
      </c>
      <c r="K18" s="230">
        <v>4.7753755762588401</v>
      </c>
      <c r="L18" s="230">
        <v>4.3748085180842056</v>
      </c>
      <c r="M18" s="230">
        <v>3.6719985589339732</v>
      </c>
      <c r="N18" s="230">
        <v>4.2366299408020103</v>
      </c>
      <c r="O18" s="230">
        <v>4.524240566211871</v>
      </c>
      <c r="P18" s="230">
        <v>3.306218038822049</v>
      </c>
      <c r="Q18" s="230">
        <v>3.9652837032609058</v>
      </c>
      <c r="R18" s="230">
        <v>3.3749851402418929</v>
      </c>
      <c r="S18" s="230">
        <v>3.1609046080504188</v>
      </c>
      <c r="T18" s="230">
        <v>3.070961376358289</v>
      </c>
      <c r="U18" s="230">
        <v>2.0492986603846051</v>
      </c>
      <c r="V18" s="230">
        <v>1.7108432018523529</v>
      </c>
      <c r="W18" s="230">
        <v>1.3630591346074721</v>
      </c>
      <c r="X18" s="230">
        <v>1.258433865260874</v>
      </c>
      <c r="Y18" s="230">
        <v>0.95732824938076433</v>
      </c>
      <c r="DA18" s="71" t="s">
        <v>2558</v>
      </c>
    </row>
    <row r="19" spans="1:105" ht="12" customHeight="1" x14ac:dyDescent="0.25">
      <c r="A19" s="59" t="s">
        <v>31</v>
      </c>
      <c r="B19" s="230">
        <v>3.0804798121994388</v>
      </c>
      <c r="C19" s="230">
        <v>2.616546622231156</v>
      </c>
      <c r="D19" s="230">
        <v>2.964130763600116</v>
      </c>
      <c r="E19" s="230">
        <v>2.570528681404098</v>
      </c>
      <c r="F19" s="230">
        <v>2.53559910840394</v>
      </c>
      <c r="G19" s="230">
        <v>1.782496284312159</v>
      </c>
      <c r="H19" s="230">
        <v>1.121909572677537</v>
      </c>
      <c r="I19" s="230">
        <v>1.854557942611587</v>
      </c>
      <c r="J19" s="230">
        <v>1.038237484711924</v>
      </c>
      <c r="K19" s="230">
        <v>0.69648165825595809</v>
      </c>
      <c r="L19" s="230">
        <v>0.33788167277216369</v>
      </c>
      <c r="M19" s="230">
        <v>0.32262925168768858</v>
      </c>
      <c r="N19" s="230">
        <v>0.9730309196231719</v>
      </c>
      <c r="O19" s="230">
        <v>0.97985973136215909</v>
      </c>
      <c r="P19" s="230">
        <v>0.92665196244311809</v>
      </c>
      <c r="Q19" s="230">
        <v>0.93266522643749372</v>
      </c>
      <c r="R19" s="230">
        <v>1.239700523957312</v>
      </c>
      <c r="S19" s="230">
        <v>0.93604382905367944</v>
      </c>
      <c r="T19" s="230">
        <v>1.214089986216319</v>
      </c>
      <c r="U19" s="230">
        <v>1.18803566380304</v>
      </c>
      <c r="V19" s="230">
        <v>1.491911188335497</v>
      </c>
      <c r="W19" s="230">
        <v>1.7987836799961221</v>
      </c>
      <c r="X19" s="230">
        <v>0.8855546874245096</v>
      </c>
      <c r="Y19" s="230">
        <v>2.61682626394053</v>
      </c>
      <c r="DA19" s="71" t="s">
        <v>2559</v>
      </c>
    </row>
    <row r="20" spans="1:105" ht="12" customHeight="1" x14ac:dyDescent="0.25">
      <c r="A20" s="59" t="s">
        <v>159</v>
      </c>
      <c r="B20" s="230">
        <v>5.9544227679146573</v>
      </c>
      <c r="C20" s="230">
        <v>3.951840599255886</v>
      </c>
      <c r="D20" s="230">
        <v>0.98029829493670451</v>
      </c>
      <c r="E20" s="230">
        <v>0.31958197677268851</v>
      </c>
      <c r="F20" s="230">
        <v>0.32245968165686079</v>
      </c>
      <c r="G20" s="230">
        <v>0.31815949928493631</v>
      </c>
      <c r="H20" s="230">
        <v>0.6609364798001609</v>
      </c>
      <c r="I20" s="230">
        <v>0.65566895334622033</v>
      </c>
      <c r="J20" s="230">
        <v>0.64238223513385317</v>
      </c>
      <c r="K20" s="230">
        <v>0.64853521563289607</v>
      </c>
      <c r="L20" s="230">
        <v>0.6313498739763973</v>
      </c>
      <c r="M20" s="230">
        <v>0.60377880069780898</v>
      </c>
      <c r="N20" s="230">
        <v>0.60652982950906353</v>
      </c>
      <c r="O20" s="230">
        <v>0.30534242089045632</v>
      </c>
      <c r="P20" s="230">
        <v>0.28983033478776871</v>
      </c>
      <c r="Q20" s="230">
        <v>0.2913429748754322</v>
      </c>
      <c r="R20" s="230">
        <v>0.58127432866481898</v>
      </c>
      <c r="S20" s="230">
        <v>0.29258367555064241</v>
      </c>
      <c r="T20" s="230">
        <v>0.28490975679918612</v>
      </c>
      <c r="U20" s="230">
        <v>0.27941921178315549</v>
      </c>
      <c r="V20" s="230">
        <v>0</v>
      </c>
      <c r="W20" s="230">
        <v>0</v>
      </c>
      <c r="X20" s="230">
        <v>0</v>
      </c>
      <c r="Y20" s="230">
        <v>0</v>
      </c>
      <c r="DA20" s="71" t="s">
        <v>2560</v>
      </c>
    </row>
    <row r="21" spans="1:105" ht="12" customHeight="1" x14ac:dyDescent="0.25">
      <c r="A21" s="59" t="s">
        <v>32</v>
      </c>
      <c r="B21" s="230">
        <v>0.6806937645317146</v>
      </c>
      <c r="C21" s="230">
        <v>1.6661129315567049</v>
      </c>
      <c r="D21" s="230">
        <v>1.325981709660377</v>
      </c>
      <c r="E21" s="230">
        <v>6.9840278920809249</v>
      </c>
      <c r="F21" s="230">
        <v>1.6338409955915989</v>
      </c>
      <c r="G21" s="230">
        <v>1.5955019194043729</v>
      </c>
      <c r="H21" s="230">
        <v>1.2942125912275571</v>
      </c>
      <c r="I21" s="230">
        <v>0.98618228535195751</v>
      </c>
      <c r="J21" s="230">
        <v>0.62714410903646445</v>
      </c>
      <c r="K21" s="230">
        <v>0.31549534755734499</v>
      </c>
      <c r="L21" s="230">
        <v>0.3053508816369484</v>
      </c>
      <c r="M21" s="230">
        <v>0.29071358173189388</v>
      </c>
      <c r="N21" s="230">
        <v>0.29257573542094001</v>
      </c>
      <c r="O21" s="230">
        <v>0.29436060149002929</v>
      </c>
      <c r="P21" s="230">
        <v>0.27855411868290109</v>
      </c>
      <c r="Q21" s="230">
        <v>0.28036172231430623</v>
      </c>
      <c r="R21" s="230">
        <v>0.55898223226661314</v>
      </c>
      <c r="S21" s="230">
        <v>0.28137733951717719</v>
      </c>
      <c r="T21" s="230">
        <v>0.27371720732252752</v>
      </c>
      <c r="U21" s="230">
        <v>0</v>
      </c>
      <c r="V21" s="230">
        <v>0.53819458234876572</v>
      </c>
      <c r="W21" s="230">
        <v>1.3518228968255781</v>
      </c>
      <c r="X21" s="230">
        <v>0.53240033043406665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40.998272411428573</v>
      </c>
      <c r="C22" s="230">
        <v>42.869817178577961</v>
      </c>
      <c r="D22" s="230">
        <v>41.427685118297397</v>
      </c>
      <c r="E22" s="230">
        <v>39.763390479058756</v>
      </c>
      <c r="F22" s="230">
        <v>46.479434778553639</v>
      </c>
      <c r="G22" s="230">
        <v>75.324025924475976</v>
      </c>
      <c r="H22" s="230">
        <v>74.691779352041166</v>
      </c>
      <c r="I22" s="230">
        <v>75.225024062745845</v>
      </c>
      <c r="J22" s="230">
        <v>70.223769278330678</v>
      </c>
      <c r="K22" s="230">
        <v>71.798185350250492</v>
      </c>
      <c r="L22" s="230">
        <v>76.440107370800149</v>
      </c>
      <c r="M22" s="230">
        <v>63.283535748210049</v>
      </c>
      <c r="N22" s="230">
        <v>63.536244243973421</v>
      </c>
      <c r="O22" s="230">
        <v>60.271355344197502</v>
      </c>
      <c r="P22" s="230">
        <v>52.002916872967013</v>
      </c>
      <c r="Q22" s="230">
        <v>61.762035523865038</v>
      </c>
      <c r="R22" s="230">
        <v>56.394645335387928</v>
      </c>
      <c r="S22" s="230">
        <v>59.838760756211947</v>
      </c>
      <c r="T22" s="230">
        <v>51.800335089235709</v>
      </c>
      <c r="U22" s="230">
        <v>51.985401914628213</v>
      </c>
      <c r="V22" s="230">
        <v>49.757135450531088</v>
      </c>
      <c r="W22" s="230">
        <v>55.857589462933817</v>
      </c>
      <c r="X22" s="230">
        <v>48.244778874410997</v>
      </c>
      <c r="Y22" s="230">
        <v>42.997578751911888</v>
      </c>
      <c r="DA22" s="71" t="s">
        <v>2562</v>
      </c>
    </row>
    <row r="23" spans="1:105" ht="12" customHeight="1" x14ac:dyDescent="0.25">
      <c r="A23" s="60" t="s">
        <v>2563</v>
      </c>
      <c r="B23" s="329">
        <v>19.2591740637924</v>
      </c>
      <c r="C23" s="329">
        <v>24.107182198616339</v>
      </c>
      <c r="D23" s="329">
        <v>26.07410069756255</v>
      </c>
      <c r="E23" s="329">
        <v>24.180597913338708</v>
      </c>
      <c r="F23" s="329">
        <v>38.184114080130193</v>
      </c>
      <c r="G23" s="329">
        <v>36.032939225404043</v>
      </c>
      <c r="H23" s="329">
        <v>38.69231531662728</v>
      </c>
      <c r="I23" s="329">
        <v>44.883068154684373</v>
      </c>
      <c r="J23" s="329">
        <v>48.443693500866708</v>
      </c>
      <c r="K23" s="329">
        <v>33.689886119465967</v>
      </c>
      <c r="L23" s="329">
        <v>40.010362198897269</v>
      </c>
      <c r="M23" s="329">
        <v>47.933761855441453</v>
      </c>
      <c r="N23" s="329">
        <v>48.337746388117317</v>
      </c>
      <c r="O23" s="329">
        <v>46.835600994817632</v>
      </c>
      <c r="P23" s="329">
        <v>50.814358097439438</v>
      </c>
      <c r="Q23" s="329">
        <v>51.037437684994273</v>
      </c>
      <c r="R23" s="329">
        <v>53.746319468096168</v>
      </c>
      <c r="S23" s="329">
        <v>57.949404474796751</v>
      </c>
      <c r="T23" s="329">
        <v>58.69347731212207</v>
      </c>
      <c r="U23" s="329">
        <v>60.644794648079703</v>
      </c>
      <c r="V23" s="329">
        <v>57.20676545709825</v>
      </c>
      <c r="W23" s="329">
        <v>61.682291087808792</v>
      </c>
      <c r="X23" s="329">
        <v>60.140553060082887</v>
      </c>
      <c r="Y23" s="329">
        <v>57.691442551446443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50.72845253948342</v>
      </c>
      <c r="C24" s="261">
        <f t="shared" si="1"/>
        <v>49.867120568594217</v>
      </c>
      <c r="D24" s="261">
        <f t="shared" si="1"/>
        <v>48.427567807351977</v>
      </c>
      <c r="E24" s="261">
        <f t="shared" si="1"/>
        <v>54.987606258556937</v>
      </c>
      <c r="F24" s="261">
        <f t="shared" si="1"/>
        <v>51.424479101364959</v>
      </c>
      <c r="G24" s="261">
        <f t="shared" si="1"/>
        <v>63.329651256714918</v>
      </c>
      <c r="H24" s="261">
        <f t="shared" si="1"/>
        <v>63.745128567342952</v>
      </c>
      <c r="I24" s="261">
        <f t="shared" si="1"/>
        <v>66.853944928200292</v>
      </c>
      <c r="J24" s="261">
        <f t="shared" si="1"/>
        <v>65.454873150668391</v>
      </c>
      <c r="K24" s="261">
        <f t="shared" si="1"/>
        <v>56.633108127839286</v>
      </c>
      <c r="L24" s="261">
        <f t="shared" si="1"/>
        <v>61.973558452860942</v>
      </c>
      <c r="M24" s="261">
        <f t="shared" si="1"/>
        <v>59.193848308940062</v>
      </c>
      <c r="N24" s="261">
        <f t="shared" si="1"/>
        <v>60.095840301723172</v>
      </c>
      <c r="O24" s="261">
        <f t="shared" si="1"/>
        <v>57.695369463860786</v>
      </c>
      <c r="P24" s="261">
        <f t="shared" si="1"/>
        <v>54.672649277500639</v>
      </c>
      <c r="Q24" s="261">
        <f t="shared" si="1"/>
        <v>60.093610340832086</v>
      </c>
      <c r="R24" s="261">
        <f t="shared" si="1"/>
        <v>58.861656413404901</v>
      </c>
      <c r="S24" s="261">
        <f t="shared" si="1"/>
        <v>62.337324858594471</v>
      </c>
      <c r="T24" s="261">
        <f t="shared" si="1"/>
        <v>58.449012140327582</v>
      </c>
      <c r="U24" s="261">
        <f t="shared" si="1"/>
        <v>58.793282543994955</v>
      </c>
      <c r="V24" s="261">
        <f t="shared" si="1"/>
        <v>56.050424437034707</v>
      </c>
      <c r="W24" s="261">
        <f t="shared" si="1"/>
        <v>61.830908864569849</v>
      </c>
      <c r="X24" s="261">
        <f t="shared" si="1"/>
        <v>56.170045732390818</v>
      </c>
      <c r="Y24" s="261">
        <f t="shared" si="1"/>
        <v>52.501955100519808</v>
      </c>
      <c r="DA24" s="70"/>
    </row>
    <row r="25" spans="1:105" ht="12" customHeight="1" x14ac:dyDescent="0.25">
      <c r="A25" s="60" t="s">
        <v>2566</v>
      </c>
      <c r="B25" s="262">
        <v>40.007571800401578</v>
      </c>
      <c r="C25" s="262">
        <v>38.836419914476913</v>
      </c>
      <c r="D25" s="262">
        <v>37.446521647773643</v>
      </c>
      <c r="E25" s="262">
        <v>42.84985224933331</v>
      </c>
      <c r="F25" s="262">
        <v>38.99434116719199</v>
      </c>
      <c r="G25" s="262">
        <v>48.986272696780269</v>
      </c>
      <c r="H25" s="262">
        <v>49.15974143922093</v>
      </c>
      <c r="I25" s="262">
        <v>51.184239099756788</v>
      </c>
      <c r="J25" s="262">
        <v>49.688698834849077</v>
      </c>
      <c r="K25" s="262">
        <v>43.699941327940557</v>
      </c>
      <c r="L25" s="262">
        <v>47.462574133408197</v>
      </c>
      <c r="M25" s="262">
        <v>44.451751174828431</v>
      </c>
      <c r="N25" s="262">
        <v>45.158914736605361</v>
      </c>
      <c r="O25" s="262">
        <v>43.345225713385048</v>
      </c>
      <c r="P25" s="262">
        <v>40.48169876316372</v>
      </c>
      <c r="Q25" s="262">
        <v>44.83332189632506</v>
      </c>
      <c r="R25" s="262">
        <v>43.650036504209723</v>
      </c>
      <c r="S25" s="262">
        <v>46.20334078085866</v>
      </c>
      <c r="T25" s="262">
        <v>42.948804237631933</v>
      </c>
      <c r="U25" s="262">
        <v>43.049313463383733</v>
      </c>
      <c r="V25" s="262">
        <v>41.087835586258223</v>
      </c>
      <c r="W25" s="262">
        <v>45.424246475285621</v>
      </c>
      <c r="X25" s="262">
        <v>40.988695343601123</v>
      </c>
      <c r="Y25" s="262">
        <v>38.162577066464252</v>
      </c>
      <c r="DA25" s="72" t="s">
        <v>2567</v>
      </c>
    </row>
    <row r="26" spans="1:105" ht="12" customHeight="1" x14ac:dyDescent="0.25">
      <c r="A26" s="60" t="s">
        <v>2568</v>
      </c>
      <c r="B26" s="262">
        <v>10.72088073908184</v>
      </c>
      <c r="C26" s="262">
        <v>11.0307006541173</v>
      </c>
      <c r="D26" s="262">
        <v>10.98104615957833</v>
      </c>
      <c r="E26" s="262">
        <v>12.137754009223629</v>
      </c>
      <c r="F26" s="262">
        <v>12.43013793417297</v>
      </c>
      <c r="G26" s="262">
        <v>14.343378559934649</v>
      </c>
      <c r="H26" s="262">
        <v>14.58538712812202</v>
      </c>
      <c r="I26" s="262">
        <v>15.669705828443499</v>
      </c>
      <c r="J26" s="262">
        <v>15.76617431581931</v>
      </c>
      <c r="K26" s="262">
        <v>12.93316679989873</v>
      </c>
      <c r="L26" s="262">
        <v>14.510984319452749</v>
      </c>
      <c r="M26" s="262">
        <v>14.74209713411163</v>
      </c>
      <c r="N26" s="262">
        <v>14.936925565117811</v>
      </c>
      <c r="O26" s="262">
        <v>14.350143750475739</v>
      </c>
      <c r="P26" s="262">
        <v>14.190950514336921</v>
      </c>
      <c r="Q26" s="262">
        <v>15.260288444507029</v>
      </c>
      <c r="R26" s="262">
        <v>15.21161990919518</v>
      </c>
      <c r="S26" s="262">
        <v>16.133984077735811</v>
      </c>
      <c r="T26" s="262">
        <v>15.500207902695649</v>
      </c>
      <c r="U26" s="262">
        <v>15.743969080611221</v>
      </c>
      <c r="V26" s="262">
        <v>14.962588850776481</v>
      </c>
      <c r="W26" s="262">
        <v>16.406662389284229</v>
      </c>
      <c r="X26" s="262">
        <v>15.181350388789699</v>
      </c>
      <c r="Y26" s="262">
        <v>14.33937803405556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157.37816117889861</v>
      </c>
      <c r="C27" s="261">
        <f t="shared" si="2"/>
        <v>149.25669955774285</v>
      </c>
      <c r="D27" s="261">
        <f t="shared" si="2"/>
        <v>143.39760678822853</v>
      </c>
      <c r="E27" s="261">
        <f t="shared" si="2"/>
        <v>170.48439841774876</v>
      </c>
      <c r="F27" s="261">
        <f t="shared" si="2"/>
        <v>146.12785667929091</v>
      </c>
      <c r="G27" s="261">
        <f t="shared" si="2"/>
        <v>180.50572659349919</v>
      </c>
      <c r="H27" s="261">
        <f t="shared" si="2"/>
        <v>180.42353617980072</v>
      </c>
      <c r="I27" s="261">
        <f t="shared" si="2"/>
        <v>188.04521220972407</v>
      </c>
      <c r="J27" s="261">
        <f t="shared" si="2"/>
        <v>183.53372634587171</v>
      </c>
      <c r="K27" s="261">
        <f t="shared" si="2"/>
        <v>159.89137038203074</v>
      </c>
      <c r="L27" s="261">
        <f t="shared" si="2"/>
        <v>174.42837216595305</v>
      </c>
      <c r="M27" s="261">
        <f t="shared" si="2"/>
        <v>165.8663111381469</v>
      </c>
      <c r="N27" s="261">
        <f t="shared" si="2"/>
        <v>168.54679579635138</v>
      </c>
      <c r="O27" s="261">
        <f t="shared" si="2"/>
        <v>161.72965665567088</v>
      </c>
      <c r="P27" s="261">
        <f t="shared" si="2"/>
        <v>153.74075632163189</v>
      </c>
      <c r="Q27" s="261">
        <f t="shared" si="2"/>
        <v>168.95589547963925</v>
      </c>
      <c r="R27" s="261">
        <f t="shared" si="2"/>
        <v>165.56558146944963</v>
      </c>
      <c r="S27" s="261">
        <f t="shared" si="2"/>
        <v>174.94153526168668</v>
      </c>
      <c r="T27" s="261">
        <f t="shared" si="2"/>
        <v>164.7678438972201</v>
      </c>
      <c r="U27" s="261">
        <f t="shared" si="2"/>
        <v>165.92421442668387</v>
      </c>
      <c r="V27" s="261">
        <f t="shared" si="2"/>
        <v>158.14978554309428</v>
      </c>
      <c r="W27" s="261">
        <f t="shared" si="2"/>
        <v>174.36220894595974</v>
      </c>
      <c r="X27" s="261">
        <f t="shared" si="2"/>
        <v>158.65960116801909</v>
      </c>
      <c r="Y27" s="261">
        <f t="shared" si="2"/>
        <v>148.947394023828</v>
      </c>
      <c r="DA27" s="70"/>
    </row>
    <row r="28" spans="1:105" ht="12" customHeight="1" x14ac:dyDescent="0.25">
      <c r="A28" s="60" t="s">
        <v>2571</v>
      </c>
      <c r="B28" s="329">
        <v>129.86505537348091</v>
      </c>
      <c r="C28" s="329">
        <v>114.8178678454338</v>
      </c>
      <c r="D28" s="329">
        <v>106.1488915059963</v>
      </c>
      <c r="E28" s="329">
        <v>135.94068711297919</v>
      </c>
      <c r="F28" s="329">
        <v>91.579122279104908</v>
      </c>
      <c r="G28" s="329">
        <v>129.03009912863629</v>
      </c>
      <c r="H28" s="329">
        <v>125.1488000131903</v>
      </c>
      <c r="I28" s="329">
        <v>123.9265434173178</v>
      </c>
      <c r="J28" s="329">
        <v>114.3284499160621</v>
      </c>
      <c r="K28" s="329">
        <v>111.76296163993651</v>
      </c>
      <c r="L28" s="329">
        <v>117.27071188181409</v>
      </c>
      <c r="M28" s="329">
        <v>97.389508487516281</v>
      </c>
      <c r="N28" s="329">
        <v>99.492872384755188</v>
      </c>
      <c r="O28" s="329">
        <v>94.821655234502856</v>
      </c>
      <c r="P28" s="329">
        <v>81.148816182432668</v>
      </c>
      <c r="Q28" s="329">
        <v>96.045270215361697</v>
      </c>
      <c r="R28" s="329">
        <v>88.785125086455082</v>
      </c>
      <c r="S28" s="329">
        <v>92.156671726262701</v>
      </c>
      <c r="T28" s="329">
        <v>80.920019165617163</v>
      </c>
      <c r="U28" s="329">
        <v>79.288793500855718</v>
      </c>
      <c r="V28" s="329">
        <v>76.425834890096766</v>
      </c>
      <c r="W28" s="329">
        <v>86.244650249090029</v>
      </c>
      <c r="X28" s="329">
        <v>72.74452536790065</v>
      </c>
      <c r="Y28" s="329">
        <v>66.531047521761678</v>
      </c>
      <c r="DA28" s="72" t="s">
        <v>2572</v>
      </c>
    </row>
    <row r="29" spans="1:105" ht="12" customHeight="1" x14ac:dyDescent="0.25">
      <c r="A29" s="59" t="s">
        <v>28</v>
      </c>
      <c r="B29" s="230">
        <v>57.416671436231752</v>
      </c>
      <c r="C29" s="230">
        <v>41.81170022883132</v>
      </c>
      <c r="D29" s="230">
        <v>39.437325953861198</v>
      </c>
      <c r="E29" s="230">
        <v>65.029931356812796</v>
      </c>
      <c r="F29" s="230">
        <v>18.76293004452485</v>
      </c>
      <c r="G29" s="230">
        <v>16.14412251795423</v>
      </c>
      <c r="H29" s="230">
        <v>14.050460019266801</v>
      </c>
      <c r="I29" s="230">
        <v>11.467353068666929</v>
      </c>
      <c r="J29" s="230">
        <v>10.71197404861509</v>
      </c>
      <c r="K29" s="230">
        <v>6.8219651089412023</v>
      </c>
      <c r="L29" s="230">
        <v>6.2497264544060078</v>
      </c>
      <c r="M29" s="230">
        <v>5.245712227048533</v>
      </c>
      <c r="N29" s="230">
        <v>6.0523284868600156</v>
      </c>
      <c r="O29" s="230">
        <v>6.4632008088741006</v>
      </c>
      <c r="P29" s="230">
        <v>4.7231686268886426</v>
      </c>
      <c r="Q29" s="230">
        <v>5.6646910046584376</v>
      </c>
      <c r="R29" s="230">
        <v>4.8214073432027051</v>
      </c>
      <c r="S29" s="230">
        <v>4.5155780115006001</v>
      </c>
      <c r="T29" s="230">
        <v>4.3870876805118399</v>
      </c>
      <c r="U29" s="230">
        <v>2.9275695148351488</v>
      </c>
      <c r="V29" s="230">
        <v>2.4440617169319352</v>
      </c>
      <c r="W29" s="230">
        <v>1.947227335153533</v>
      </c>
      <c r="X29" s="230">
        <v>1.7977626646583911</v>
      </c>
      <c r="Y29" s="230">
        <v>1.3676117848296629</v>
      </c>
      <c r="DA29" s="71" t="s">
        <v>2573</v>
      </c>
    </row>
    <row r="30" spans="1:105" ht="12" customHeight="1" x14ac:dyDescent="0.25">
      <c r="A30" s="59" t="s">
        <v>31</v>
      </c>
      <c r="B30" s="230">
        <v>4.4006854459991969</v>
      </c>
      <c r="C30" s="230">
        <v>3.7379237460445078</v>
      </c>
      <c r="D30" s="230">
        <v>4.2344725194287376</v>
      </c>
      <c r="E30" s="230">
        <v>3.6721838305772838</v>
      </c>
      <c r="F30" s="230">
        <v>3.622284440577058</v>
      </c>
      <c r="G30" s="230">
        <v>2.5464232633030832</v>
      </c>
      <c r="H30" s="230">
        <v>1.6027279609679099</v>
      </c>
      <c r="I30" s="230">
        <v>2.6493684894451239</v>
      </c>
      <c r="J30" s="230">
        <v>1.4831964067313199</v>
      </c>
      <c r="K30" s="230">
        <v>0.99497379750851178</v>
      </c>
      <c r="L30" s="230">
        <v>0.48268810396023393</v>
      </c>
      <c r="M30" s="230">
        <v>0.4608989309824123</v>
      </c>
      <c r="N30" s="230">
        <v>1.390044170890246</v>
      </c>
      <c r="O30" s="230">
        <v>1.3997996162316559</v>
      </c>
      <c r="P30" s="230">
        <v>1.323788517775883</v>
      </c>
      <c r="Q30" s="230">
        <v>1.3323788949107049</v>
      </c>
      <c r="R30" s="230">
        <v>1.771000748510446</v>
      </c>
      <c r="S30" s="230">
        <v>1.3372054700766851</v>
      </c>
      <c r="T30" s="230">
        <v>1.7344142660233119</v>
      </c>
      <c r="U30" s="230">
        <v>1.6971938054329141</v>
      </c>
      <c r="V30" s="230">
        <v>2.1313016976221379</v>
      </c>
      <c r="W30" s="230">
        <v>2.5696909714230318</v>
      </c>
      <c r="X30" s="230">
        <v>1.265078124892157</v>
      </c>
      <c r="Y30" s="230">
        <v>3.738323234200756</v>
      </c>
      <c r="DA30" s="71" t="s">
        <v>2574</v>
      </c>
    </row>
    <row r="31" spans="1:105" ht="12" customHeight="1" x14ac:dyDescent="0.25">
      <c r="A31" s="59" t="s">
        <v>159</v>
      </c>
      <c r="B31" s="230">
        <v>8.5063182398780821</v>
      </c>
      <c r="C31" s="230">
        <v>5.6454865703655512</v>
      </c>
      <c r="D31" s="230">
        <v>1.4004261356238641</v>
      </c>
      <c r="E31" s="230">
        <v>0.45654568110384069</v>
      </c>
      <c r="F31" s="230">
        <v>0.46065668808122978</v>
      </c>
      <c r="G31" s="230">
        <v>0.45451357040705193</v>
      </c>
      <c r="H31" s="230">
        <v>0.94419497114308715</v>
      </c>
      <c r="I31" s="230">
        <v>0.93666993335174353</v>
      </c>
      <c r="J31" s="230">
        <v>0.91768890733407626</v>
      </c>
      <c r="K31" s="230">
        <v>0.92647887947556606</v>
      </c>
      <c r="L31" s="230">
        <v>0.90192839139485337</v>
      </c>
      <c r="M31" s="230">
        <v>0.8625411438540127</v>
      </c>
      <c r="N31" s="230">
        <v>0.86647118501294818</v>
      </c>
      <c r="O31" s="230">
        <v>0.43620345841493752</v>
      </c>
      <c r="P31" s="230">
        <v>0.41404333541109839</v>
      </c>
      <c r="Q31" s="230">
        <v>0.41620424982204601</v>
      </c>
      <c r="R31" s="230">
        <v>0.8303918980925985</v>
      </c>
      <c r="S31" s="230">
        <v>0.41797667935806071</v>
      </c>
      <c r="T31" s="230">
        <v>0.40701393828455151</v>
      </c>
      <c r="U31" s="230">
        <v>0.39917030254736502</v>
      </c>
      <c r="V31" s="230">
        <v>0</v>
      </c>
      <c r="W31" s="230">
        <v>0</v>
      </c>
      <c r="X31" s="230">
        <v>0</v>
      </c>
      <c r="Y31" s="230">
        <v>0</v>
      </c>
      <c r="DA31" s="71" t="s">
        <v>2575</v>
      </c>
    </row>
    <row r="32" spans="1:105" ht="12" customHeight="1" x14ac:dyDescent="0.25">
      <c r="A32" s="59" t="s">
        <v>32</v>
      </c>
      <c r="B32" s="230">
        <v>0.97241966361673493</v>
      </c>
      <c r="C32" s="230">
        <v>2.3801613307952931</v>
      </c>
      <c r="D32" s="230">
        <v>1.8942595852291091</v>
      </c>
      <c r="E32" s="230">
        <v>9.9771827029727493</v>
      </c>
      <c r="F32" s="230">
        <v>2.3340585651308552</v>
      </c>
      <c r="G32" s="230">
        <v>2.2792884562919609</v>
      </c>
      <c r="H32" s="230">
        <v>1.8488751303250821</v>
      </c>
      <c r="I32" s="230">
        <v>1.408831836217082</v>
      </c>
      <c r="J32" s="230">
        <v>0.89592015576637818</v>
      </c>
      <c r="K32" s="230">
        <v>0.45070763936763569</v>
      </c>
      <c r="L32" s="230">
        <v>0.4362155451956406</v>
      </c>
      <c r="M32" s="230">
        <v>0.41530511675984849</v>
      </c>
      <c r="N32" s="230">
        <v>0.41796533631562882</v>
      </c>
      <c r="O32" s="230">
        <v>0.42051514498575632</v>
      </c>
      <c r="P32" s="230">
        <v>0.3979344552612874</v>
      </c>
      <c r="Q32" s="230">
        <v>0.40051674616329458</v>
      </c>
      <c r="R32" s="230">
        <v>0.79854604609516144</v>
      </c>
      <c r="S32" s="230">
        <v>0.40196762788168189</v>
      </c>
      <c r="T32" s="230">
        <v>0.39102458188932498</v>
      </c>
      <c r="U32" s="230">
        <v>0</v>
      </c>
      <c r="V32" s="230">
        <v>0.76884940335537988</v>
      </c>
      <c r="W32" s="230">
        <v>1.9311755668936841</v>
      </c>
      <c r="X32" s="230">
        <v>0.76057190062009528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58.568960587755093</v>
      </c>
      <c r="C33" s="230">
        <v>61.24259596939708</v>
      </c>
      <c r="D33" s="230">
        <v>59.182407311853417</v>
      </c>
      <c r="E33" s="230">
        <v>56.804843541512497</v>
      </c>
      <c r="F33" s="230">
        <v>66.399192540790921</v>
      </c>
      <c r="G33" s="230">
        <v>107.6057513206799</v>
      </c>
      <c r="H33" s="230">
        <v>106.7025419314874</v>
      </c>
      <c r="I33" s="230">
        <v>107.4643200896369</v>
      </c>
      <c r="J33" s="230">
        <v>100.3196703976153</v>
      </c>
      <c r="K33" s="230">
        <v>102.5688362146436</v>
      </c>
      <c r="L33" s="230">
        <v>109.20015338685739</v>
      </c>
      <c r="M33" s="230">
        <v>90.405051068871472</v>
      </c>
      <c r="N33" s="230">
        <v>90.766063205676346</v>
      </c>
      <c r="O33" s="230">
        <v>86.10193620599641</v>
      </c>
      <c r="P33" s="230">
        <v>74.289881247095749</v>
      </c>
      <c r="Q33" s="230">
        <v>88.231479319807207</v>
      </c>
      <c r="R33" s="230">
        <v>80.563779050554174</v>
      </c>
      <c r="S33" s="230">
        <v>85.483943937445673</v>
      </c>
      <c r="T33" s="230">
        <v>74.00047869890814</v>
      </c>
      <c r="U33" s="230">
        <v>74.264859878040298</v>
      </c>
      <c r="V33" s="230">
        <v>71.081622072187315</v>
      </c>
      <c r="W33" s="230">
        <v>79.796556375619787</v>
      </c>
      <c r="X33" s="230">
        <v>68.921112677730008</v>
      </c>
      <c r="Y33" s="230">
        <v>61.425112502731253</v>
      </c>
      <c r="DA33" s="71" t="s">
        <v>2577</v>
      </c>
    </row>
    <row r="34" spans="1:105" ht="12" customHeight="1" x14ac:dyDescent="0.25">
      <c r="A34" s="60" t="s">
        <v>2578</v>
      </c>
      <c r="B34" s="329">
        <v>27.513105805417709</v>
      </c>
      <c r="C34" s="329">
        <v>34.438831712309053</v>
      </c>
      <c r="D34" s="329">
        <v>37.248715282232219</v>
      </c>
      <c r="E34" s="329">
        <v>34.543711304769587</v>
      </c>
      <c r="F34" s="329">
        <v>54.548734400185992</v>
      </c>
      <c r="G34" s="329">
        <v>51.475627464862903</v>
      </c>
      <c r="H34" s="329">
        <v>55.274736166610417</v>
      </c>
      <c r="I34" s="329">
        <v>64.118668792406268</v>
      </c>
      <c r="J34" s="329">
        <v>69.205276429809615</v>
      </c>
      <c r="K34" s="329">
        <v>48.128408742094251</v>
      </c>
      <c r="L34" s="329">
        <v>57.157660284138963</v>
      </c>
      <c r="M34" s="329">
        <v>68.476802650630631</v>
      </c>
      <c r="N34" s="329">
        <v>69.053923411596202</v>
      </c>
      <c r="O34" s="329">
        <v>66.908001421168024</v>
      </c>
      <c r="P34" s="329">
        <v>72.591940139199224</v>
      </c>
      <c r="Q34" s="329">
        <v>72.910625264277542</v>
      </c>
      <c r="R34" s="329">
        <v>76.780456382994529</v>
      </c>
      <c r="S34" s="329">
        <v>82.784863535423966</v>
      </c>
      <c r="T34" s="329">
        <v>83.847824731602941</v>
      </c>
      <c r="U34" s="329">
        <v>86.635420925828157</v>
      </c>
      <c r="V34" s="329">
        <v>81.723950652997516</v>
      </c>
      <c r="W34" s="329">
        <v>88.117558696869708</v>
      </c>
      <c r="X34" s="329">
        <v>85.91507580011843</v>
      </c>
      <c r="Y34" s="329">
        <v>82.416346502066318</v>
      </c>
      <c r="DA34" s="72" t="s">
        <v>2579</v>
      </c>
    </row>
    <row r="35" spans="1:105" ht="12" customHeight="1" x14ac:dyDescent="0.25">
      <c r="A35" s="57" t="s">
        <v>2580</v>
      </c>
      <c r="B35" s="261">
        <v>175.4610008874898</v>
      </c>
      <c r="C35" s="261">
        <v>178.95962799338301</v>
      </c>
      <c r="D35" s="261">
        <v>168.21267135935139</v>
      </c>
      <c r="E35" s="261">
        <v>184.9791487261032</v>
      </c>
      <c r="F35" s="261">
        <v>167.5427531688334</v>
      </c>
      <c r="G35" s="261">
        <v>184.74946983759099</v>
      </c>
      <c r="H35" s="261">
        <v>198.01688492195129</v>
      </c>
      <c r="I35" s="261">
        <v>204.43026116939589</v>
      </c>
      <c r="J35" s="261">
        <v>186.95772725820589</v>
      </c>
      <c r="K35" s="261">
        <v>158.65587749585879</v>
      </c>
      <c r="L35" s="261">
        <v>159.79711004357651</v>
      </c>
      <c r="M35" s="261">
        <v>141.19928101247689</v>
      </c>
      <c r="N35" s="261">
        <v>145.32184189465951</v>
      </c>
      <c r="O35" s="261">
        <v>142.39449324383179</v>
      </c>
      <c r="P35" s="261">
        <v>122.5771924688333</v>
      </c>
      <c r="Q35" s="261">
        <v>133.18913741714789</v>
      </c>
      <c r="R35" s="261">
        <v>132.3008157767612</v>
      </c>
      <c r="S35" s="261">
        <v>142.7878855762074</v>
      </c>
      <c r="T35" s="261">
        <v>129.42984053091291</v>
      </c>
      <c r="U35" s="261">
        <v>125.6203701667025</v>
      </c>
      <c r="V35" s="261">
        <v>120.4599081679124</v>
      </c>
      <c r="W35" s="261">
        <v>133.13227776694501</v>
      </c>
      <c r="X35" s="261">
        <v>120.12322238811799</v>
      </c>
      <c r="Y35" s="261">
        <v>110.3591014546808</v>
      </c>
      <c r="DA35" s="70" t="s">
        <v>2581</v>
      </c>
    </row>
    <row r="36" spans="1:105" ht="12" customHeight="1" x14ac:dyDescent="0.25">
      <c r="A36" s="46" t="s">
        <v>28</v>
      </c>
      <c r="B36" s="229">
        <v>17.070248412208841</v>
      </c>
      <c r="C36" s="229">
        <v>11.808587684959219</v>
      </c>
      <c r="D36" s="229">
        <v>11.862564795046049</v>
      </c>
      <c r="E36" s="229">
        <v>20.812401302165771</v>
      </c>
      <c r="F36" s="229">
        <v>6.5003534041077327</v>
      </c>
      <c r="G36" s="229">
        <v>6.1238653222202402</v>
      </c>
      <c r="H36" s="229">
        <v>4.8856711056818778</v>
      </c>
      <c r="I36" s="229">
        <v>4.1810801787950016</v>
      </c>
      <c r="J36" s="229">
        <v>4.4697816925854248</v>
      </c>
      <c r="K36" s="229">
        <v>2.7539920748997142</v>
      </c>
      <c r="L36" s="229">
        <v>2.9277436173588791</v>
      </c>
      <c r="M36" s="229">
        <v>2.9932092484057589</v>
      </c>
      <c r="N36" s="229">
        <v>3.3759598870339311</v>
      </c>
      <c r="O36" s="229">
        <v>3.5034442654885272</v>
      </c>
      <c r="P36" s="229">
        <v>3.1682917521658491</v>
      </c>
      <c r="Q36" s="229">
        <v>3.713275507020144</v>
      </c>
      <c r="R36" s="229">
        <v>3.195868909496375</v>
      </c>
      <c r="S36" s="229">
        <v>2.9216257209367198</v>
      </c>
      <c r="T36" s="229">
        <v>3.126645698065901</v>
      </c>
      <c r="U36" s="229">
        <v>2.241360543600091</v>
      </c>
      <c r="V36" s="229">
        <v>1.8433753907505781</v>
      </c>
      <c r="W36" s="229">
        <v>1.446119377179421</v>
      </c>
      <c r="X36" s="229">
        <v>1.4037346824544901</v>
      </c>
      <c r="Y36" s="229">
        <v>1.1195139640648639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1.308344630019683</v>
      </c>
      <c r="C38" s="229">
        <v>1.055675805415377</v>
      </c>
      <c r="D38" s="229">
        <v>1.273709700635705</v>
      </c>
      <c r="E38" s="229">
        <v>1.1752582532795779</v>
      </c>
      <c r="F38" s="229">
        <v>1.2549281449153229</v>
      </c>
      <c r="G38" s="229">
        <v>0.96592138101617286</v>
      </c>
      <c r="H38" s="229">
        <v>0.55730571656955386</v>
      </c>
      <c r="I38" s="229">
        <v>0.96597898496821888</v>
      </c>
      <c r="J38" s="229">
        <v>0.6188928497425974</v>
      </c>
      <c r="K38" s="229">
        <v>0.40166578241215872</v>
      </c>
      <c r="L38" s="229">
        <v>0.22611981913997989</v>
      </c>
      <c r="M38" s="229">
        <v>0.26298944415658271</v>
      </c>
      <c r="N38" s="229">
        <v>0.77535999117018006</v>
      </c>
      <c r="O38" s="229">
        <v>0.7587757340892739</v>
      </c>
      <c r="P38" s="229">
        <v>0.88799460146398601</v>
      </c>
      <c r="Q38" s="229">
        <v>0.87339096033196717</v>
      </c>
      <c r="R38" s="229">
        <v>1.173907497950518</v>
      </c>
      <c r="S38" s="229">
        <v>0.86518578255168366</v>
      </c>
      <c r="T38" s="229">
        <v>1.2361045181784991</v>
      </c>
      <c r="U38" s="229">
        <v>1.2993793011791299</v>
      </c>
      <c r="V38" s="229">
        <v>1.60748358866872</v>
      </c>
      <c r="W38" s="229">
        <v>1.9083955119420379</v>
      </c>
      <c r="X38" s="229">
        <v>0.98780226936298976</v>
      </c>
      <c r="Y38" s="229">
        <v>3.0601557469008869</v>
      </c>
      <c r="DA38" s="73" t="s">
        <v>2584</v>
      </c>
    </row>
    <row r="39" spans="1:105" ht="12" customHeight="1" x14ac:dyDescent="0.25">
      <c r="A39" s="46" t="s">
        <v>159</v>
      </c>
      <c r="B39" s="229">
        <v>2.528968708840774</v>
      </c>
      <c r="C39" s="229">
        <v>1.5944155063192631</v>
      </c>
      <c r="D39" s="229">
        <v>0.42124168849453952</v>
      </c>
      <c r="E39" s="229">
        <v>0.1461144388384516</v>
      </c>
      <c r="F39" s="229">
        <v>0.1595929454188639</v>
      </c>
      <c r="G39" s="229">
        <v>0.17240824883475661</v>
      </c>
      <c r="H39" s="229">
        <v>0.32831850930989243</v>
      </c>
      <c r="I39" s="229">
        <v>0.34151665767673772</v>
      </c>
      <c r="J39" s="229">
        <v>0.38292373178600919</v>
      </c>
      <c r="K39" s="229">
        <v>0.37401473781997729</v>
      </c>
      <c r="L39" s="229">
        <v>0.42251690701749522</v>
      </c>
      <c r="M39" s="229">
        <v>0.49216693885759089</v>
      </c>
      <c r="N39" s="229">
        <v>0.48331348343454922</v>
      </c>
      <c r="O39" s="229">
        <v>0.2364485570171064</v>
      </c>
      <c r="P39" s="229">
        <v>0.27773941356956527</v>
      </c>
      <c r="Q39" s="229">
        <v>0.27282706956318531</v>
      </c>
      <c r="R39" s="229">
        <v>0.55042510638583975</v>
      </c>
      <c r="S39" s="229">
        <v>0.27043523864587499</v>
      </c>
      <c r="T39" s="229">
        <v>0.2900758935918466</v>
      </c>
      <c r="U39" s="229">
        <v>0.30560660020978331</v>
      </c>
      <c r="V39" s="229">
        <v>0</v>
      </c>
      <c r="W39" s="229">
        <v>0</v>
      </c>
      <c r="X39" s="229">
        <v>0</v>
      </c>
      <c r="Y39" s="229">
        <v>0</v>
      </c>
      <c r="DA39" s="73" t="s">
        <v>2585</v>
      </c>
    </row>
    <row r="40" spans="1:105" ht="12" customHeight="1" x14ac:dyDescent="0.25">
      <c r="A40" s="46" t="s">
        <v>32</v>
      </c>
      <c r="B40" s="229">
        <v>0.28910497253902889</v>
      </c>
      <c r="C40" s="229">
        <v>0.6722124100484359</v>
      </c>
      <c r="D40" s="229">
        <v>0.56978450046807239</v>
      </c>
      <c r="E40" s="229">
        <v>3.193131623343497</v>
      </c>
      <c r="F40" s="229">
        <v>0.80862666455778376</v>
      </c>
      <c r="G40" s="229">
        <v>0.86459053573832689</v>
      </c>
      <c r="H40" s="229">
        <v>0.64289680123330539</v>
      </c>
      <c r="I40" s="229">
        <v>0.51367031523233375</v>
      </c>
      <c r="J40" s="229">
        <v>0.37384029237641542</v>
      </c>
      <c r="K40" s="229">
        <v>0.18194834583489611</v>
      </c>
      <c r="L40" s="229">
        <v>0.20434930833475051</v>
      </c>
      <c r="M40" s="229">
        <v>0.23697356290076771</v>
      </c>
      <c r="N40" s="229">
        <v>0.2331390658381568</v>
      </c>
      <c r="O40" s="229">
        <v>0.22794454587092841</v>
      </c>
      <c r="P40" s="229">
        <v>0.26693361006199612</v>
      </c>
      <c r="Q40" s="229">
        <v>0.26254371552773542</v>
      </c>
      <c r="R40" s="229">
        <v>0.52931608965060872</v>
      </c>
      <c r="S40" s="229">
        <v>0.26007721660704303</v>
      </c>
      <c r="T40" s="229">
        <v>0.27868039479430612</v>
      </c>
      <c r="U40" s="229">
        <v>0</v>
      </c>
      <c r="V40" s="229">
        <v>0.57988636682943562</v>
      </c>
      <c r="W40" s="229">
        <v>1.434198440830851</v>
      </c>
      <c r="X40" s="229">
        <v>0.59387213695620344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2.8230438520891399</v>
      </c>
      <c r="C41" s="229">
        <v>3.893551160771056</v>
      </c>
      <c r="D41" s="229">
        <v>1.9447119518409051</v>
      </c>
      <c r="E41" s="229">
        <v>0.97110920034004933</v>
      </c>
      <c r="F41" s="229">
        <v>0.97497850386539775</v>
      </c>
      <c r="G41" s="229">
        <v>0.97669819432067773</v>
      </c>
      <c r="H41" s="229">
        <v>1.877300085975881</v>
      </c>
      <c r="I41" s="229">
        <v>1.877300085976237</v>
      </c>
      <c r="J41" s="229">
        <v>0.95537403266921872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17.412829435580122</v>
      </c>
      <c r="C42" s="229">
        <v>17.296320422303221</v>
      </c>
      <c r="D42" s="229">
        <v>17.801793719103099</v>
      </c>
      <c r="E42" s="229">
        <v>18.180016109902301</v>
      </c>
      <c r="F42" s="229">
        <v>23.00377479627624</v>
      </c>
      <c r="G42" s="229">
        <v>40.817525279018383</v>
      </c>
      <c r="H42" s="229">
        <v>37.102950743436303</v>
      </c>
      <c r="I42" s="229">
        <v>39.182271267304337</v>
      </c>
      <c r="J42" s="229">
        <v>41.860354040667033</v>
      </c>
      <c r="K42" s="229">
        <v>41.406509349716757</v>
      </c>
      <c r="L42" s="229">
        <v>51.155847287938379</v>
      </c>
      <c r="M42" s="229">
        <v>51.585222987764453</v>
      </c>
      <c r="N42" s="229">
        <v>50.628876002287782</v>
      </c>
      <c r="O42" s="229">
        <v>46.672437321486463</v>
      </c>
      <c r="P42" s="229">
        <v>49.833498783972821</v>
      </c>
      <c r="Q42" s="229">
        <v>57.836833613160053</v>
      </c>
      <c r="R42" s="229">
        <v>53.401685103870868</v>
      </c>
      <c r="S42" s="229">
        <v>55.30899669957364</v>
      </c>
      <c r="T42" s="229">
        <v>52.739606597460202</v>
      </c>
      <c r="U42" s="229">
        <v>56.857514693720923</v>
      </c>
      <c r="V42" s="229">
        <v>53.611621979410209</v>
      </c>
      <c r="W42" s="229">
        <v>59.261363233623307</v>
      </c>
      <c r="X42" s="229">
        <v>53.815199370305763</v>
      </c>
      <c r="Y42" s="229">
        <v>50.28201127970523</v>
      </c>
      <c r="DA42" s="73" t="s">
        <v>2588</v>
      </c>
    </row>
    <row r="43" spans="1:105" ht="12" customHeight="1" x14ac:dyDescent="0.25">
      <c r="A43" s="46" t="s">
        <v>36</v>
      </c>
      <c r="B43" s="229">
        <v>4.2156491831209291</v>
      </c>
      <c r="C43" s="229">
        <v>4.5141874462364848</v>
      </c>
      <c r="D43" s="229">
        <v>4.4067067927597119</v>
      </c>
      <c r="E43" s="229">
        <v>10.640584694712331</v>
      </c>
      <c r="F43" s="229">
        <v>19.262940670602109</v>
      </c>
      <c r="G43" s="229">
        <v>25.150472914763469</v>
      </c>
      <c r="H43" s="229">
        <v>35.42080825435113</v>
      </c>
      <c r="I43" s="229">
        <v>38.518658641274527</v>
      </c>
      <c r="J43" s="229">
        <v>29.573860704921401</v>
      </c>
      <c r="K43" s="229">
        <v>14.368959587232821</v>
      </c>
      <c r="L43" s="229">
        <v>12.23611349954041</v>
      </c>
      <c r="M43" s="229">
        <v>3.8478073946591311</v>
      </c>
      <c r="N43" s="229">
        <v>1.332760103177252</v>
      </c>
      <c r="O43" s="229">
        <v>0.90283748924783835</v>
      </c>
      <c r="P43" s="229">
        <v>0.85984522785613926</v>
      </c>
      <c r="Q43" s="229">
        <v>0.79776440240216107</v>
      </c>
      <c r="R43" s="229">
        <v>0.62545141874257792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1.003181427336866</v>
      </c>
      <c r="C44" s="229">
        <v>1.480911435933923</v>
      </c>
      <c r="D44" s="229">
        <v>1.719690455711107</v>
      </c>
      <c r="E44" s="229">
        <v>1.9824591573437369</v>
      </c>
      <c r="F44" s="229">
        <v>2.3645743766027381</v>
      </c>
      <c r="G44" s="229">
        <v>3.104987102307772</v>
      </c>
      <c r="H44" s="229">
        <v>4.6574376611995412</v>
      </c>
      <c r="I44" s="229">
        <v>4.6814273430575826</v>
      </c>
      <c r="J44" s="229">
        <v>2.6989681857127259</v>
      </c>
      <c r="K44" s="229">
        <v>1.576354256229328</v>
      </c>
      <c r="L44" s="229">
        <v>2.2690455717915738</v>
      </c>
      <c r="M44" s="229">
        <v>3.057265692167598</v>
      </c>
      <c r="N44" s="229">
        <v>5.5173688735854682</v>
      </c>
      <c r="O44" s="229">
        <v>8.2401547721036295</v>
      </c>
      <c r="P44" s="229">
        <v>2.9378331900160699</v>
      </c>
      <c r="Q44" s="229">
        <v>3.8214961306705821</v>
      </c>
      <c r="R44" s="229">
        <v>2.7228718830521328</v>
      </c>
      <c r="S44" s="229">
        <v>9.1046431641842123</v>
      </c>
      <c r="T44" s="229">
        <v>3.245313843497287</v>
      </c>
      <c r="U44" s="229">
        <v>3.1492691315377699</v>
      </c>
      <c r="V44" s="229">
        <v>3.0349097162319971</v>
      </c>
      <c r="W44" s="229">
        <v>5.7885640584347886</v>
      </c>
      <c r="X44" s="229">
        <v>4.9849527084767198</v>
      </c>
      <c r="Y44" s="229">
        <v>4.4941530524259106</v>
      </c>
      <c r="DA44" s="73" t="s">
        <v>2590</v>
      </c>
    </row>
    <row r="45" spans="1:105" ht="12" customHeight="1" x14ac:dyDescent="0.25">
      <c r="A45" s="46" t="s">
        <v>39</v>
      </c>
      <c r="B45" s="229">
        <v>128.80963026575441</v>
      </c>
      <c r="C45" s="229">
        <v>136.64376612139611</v>
      </c>
      <c r="D45" s="229">
        <v>128.21246775529221</v>
      </c>
      <c r="E45" s="229">
        <v>127.87807394617749</v>
      </c>
      <c r="F45" s="229">
        <v>113.2129836624872</v>
      </c>
      <c r="G45" s="229">
        <v>106.57300085937121</v>
      </c>
      <c r="H45" s="229">
        <v>112.5441960441938</v>
      </c>
      <c r="I45" s="229">
        <v>114.1683576951109</v>
      </c>
      <c r="J45" s="229">
        <v>106.0237317277451</v>
      </c>
      <c r="K45" s="229">
        <v>97.592433361713162</v>
      </c>
      <c r="L45" s="229">
        <v>90.355374032455032</v>
      </c>
      <c r="M45" s="229">
        <v>78.723645743565029</v>
      </c>
      <c r="N45" s="229">
        <v>82.975064488132176</v>
      </c>
      <c r="O45" s="229">
        <v>81.85245055852802</v>
      </c>
      <c r="P45" s="229">
        <v>64.345055889726822</v>
      </c>
      <c r="Q45" s="229">
        <v>65.61100601847204</v>
      </c>
      <c r="R45" s="229">
        <v>70.101289767612258</v>
      </c>
      <c r="S45" s="229">
        <v>74.056921753708252</v>
      </c>
      <c r="T45" s="229">
        <v>68.513413585324869</v>
      </c>
      <c r="U45" s="229">
        <v>61.767239896454761</v>
      </c>
      <c r="V45" s="229">
        <v>59.782631126021442</v>
      </c>
      <c r="W45" s="229">
        <v>63.293637144934557</v>
      </c>
      <c r="X45" s="229">
        <v>58.337661220561877</v>
      </c>
      <c r="Y45" s="229">
        <v>51.403267411583947</v>
      </c>
      <c r="DA45" s="73" t="s">
        <v>2591</v>
      </c>
    </row>
    <row r="46" spans="1:105" ht="12" customHeight="1" x14ac:dyDescent="0.25">
      <c r="A46" s="57" t="s">
        <v>2592</v>
      </c>
      <c r="B46" s="261">
        <v>50.45120347803217</v>
      </c>
      <c r="C46" s="261">
        <v>51.909179548787272</v>
      </c>
      <c r="D46" s="261">
        <v>51.67551133919212</v>
      </c>
      <c r="E46" s="261">
        <v>57.118842396346473</v>
      </c>
      <c r="F46" s="261">
        <v>58.494766749049241</v>
      </c>
      <c r="G46" s="261">
        <v>67.49825204675129</v>
      </c>
      <c r="H46" s="261">
        <v>68.637115897044737</v>
      </c>
      <c r="I46" s="261">
        <v>73.739792133851736</v>
      </c>
      <c r="J46" s="261">
        <v>74.193761486208501</v>
      </c>
      <c r="K46" s="261">
        <v>60.861961411288128</v>
      </c>
      <c r="L46" s="261">
        <v>68.286985032718789</v>
      </c>
      <c r="M46" s="261">
        <v>69.374574748760622</v>
      </c>
      <c r="N46" s="261">
        <v>70.291414424083783</v>
      </c>
      <c r="O46" s="261">
        <v>67.530088237532851</v>
      </c>
      <c r="P46" s="261">
        <v>66.780943596879595</v>
      </c>
      <c r="Q46" s="261">
        <v>71.813122091797794</v>
      </c>
      <c r="R46" s="261">
        <v>71.584093690330221</v>
      </c>
      <c r="S46" s="261">
        <v>75.924630954050841</v>
      </c>
      <c r="T46" s="261">
        <v>72.942154836214812</v>
      </c>
      <c r="U46" s="261">
        <v>74.089266261699848</v>
      </c>
      <c r="V46" s="261">
        <v>70.4121828271834</v>
      </c>
      <c r="W46" s="261">
        <v>77.207823008396332</v>
      </c>
      <c r="X46" s="261">
        <v>71.441648888422094</v>
      </c>
      <c r="Y46" s="261">
        <v>67.479426042614392</v>
      </c>
      <c r="DA46" s="70" t="s">
        <v>2593</v>
      </c>
    </row>
    <row r="47" spans="1:105" ht="12" customHeight="1" x14ac:dyDescent="0.25">
      <c r="A47" s="41" t="s">
        <v>2594</v>
      </c>
      <c r="B47" s="350">
        <v>34.163319017457773</v>
      </c>
      <c r="C47" s="350">
        <v>35.150595795636413</v>
      </c>
      <c r="D47" s="350">
        <v>34.992366040183413</v>
      </c>
      <c r="E47" s="350">
        <v>38.678348585756837</v>
      </c>
      <c r="F47" s="350">
        <v>39.610063576970923</v>
      </c>
      <c r="G47" s="350">
        <v>45.706824789581397</v>
      </c>
      <c r="H47" s="350">
        <v>46.47801291499384</v>
      </c>
      <c r="I47" s="350">
        <v>49.933319113918202</v>
      </c>
      <c r="J47" s="350">
        <v>50.240727039587718</v>
      </c>
      <c r="K47" s="350">
        <v>41.21302288908533</v>
      </c>
      <c r="L47" s="350">
        <v>46.240919811337079</v>
      </c>
      <c r="M47" s="350">
        <v>46.977387365484162</v>
      </c>
      <c r="N47" s="350">
        <v>47.598230559632462</v>
      </c>
      <c r="O47" s="350">
        <v>45.728382847010977</v>
      </c>
      <c r="P47" s="350">
        <v>45.221095298161927</v>
      </c>
      <c r="Q47" s="350">
        <v>48.628663550711877</v>
      </c>
      <c r="R47" s="350">
        <v>48.473575667688429</v>
      </c>
      <c r="S47" s="350">
        <v>51.412795131743813</v>
      </c>
      <c r="T47" s="350">
        <v>49.393194486935641</v>
      </c>
      <c r="U47" s="350">
        <v>50.16996750473848</v>
      </c>
      <c r="V47" s="350">
        <v>47.680009569802507</v>
      </c>
      <c r="W47" s="350">
        <v>52.281715920369983</v>
      </c>
      <c r="X47" s="350">
        <v>48.377118360934872</v>
      </c>
      <c r="Y47" s="350">
        <v>45.694076653941117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</v>
      </c>
      <c r="D51" s="232">
        <f t="shared" si="3"/>
        <v>0.99999999999999978</v>
      </c>
      <c r="E51" s="232">
        <f t="shared" si="3"/>
        <v>1</v>
      </c>
      <c r="F51" s="232">
        <f t="shared" si="3"/>
        <v>0.99999999999999978</v>
      </c>
      <c r="G51" s="232">
        <f t="shared" si="3"/>
        <v>1</v>
      </c>
      <c r="H51" s="232">
        <f t="shared" si="3"/>
        <v>1</v>
      </c>
      <c r="I51" s="232">
        <f t="shared" si="3"/>
        <v>0.99999999999999989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0.99999999999999967</v>
      </c>
      <c r="N51" s="232">
        <f t="shared" si="3"/>
        <v>1</v>
      </c>
      <c r="O51" s="232">
        <f t="shared" si="3"/>
        <v>1.0000000000000002</v>
      </c>
      <c r="P51" s="232">
        <f t="shared" si="3"/>
        <v>0.99999999999999989</v>
      </c>
      <c r="Q51" s="232">
        <f t="shared" si="3"/>
        <v>1</v>
      </c>
      <c r="R51" s="232">
        <f t="shared" si="3"/>
        <v>0.99999999999999989</v>
      </c>
      <c r="S51" s="232">
        <f t="shared" si="3"/>
        <v>0.99999999999999989</v>
      </c>
      <c r="T51" s="232">
        <f t="shared" si="3"/>
        <v>1</v>
      </c>
      <c r="U51" s="232">
        <f t="shared" si="3"/>
        <v>0.99999999999999989</v>
      </c>
      <c r="V51" s="232">
        <f t="shared" si="3"/>
        <v>1</v>
      </c>
      <c r="W51" s="232">
        <f t="shared" si="3"/>
        <v>1.0000000000000004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1.6247257237798962E-2</v>
      </c>
      <c r="C52" s="299">
        <f t="shared" si="4"/>
        <v>1.6914650374340645E-2</v>
      </c>
      <c r="D52" s="299">
        <f t="shared" si="4"/>
        <v>1.7476685729744319E-2</v>
      </c>
      <c r="E52" s="299">
        <f t="shared" si="4"/>
        <v>1.6950464032468065E-2</v>
      </c>
      <c r="F52" s="299">
        <f t="shared" si="4"/>
        <v>1.8964347343223869E-2</v>
      </c>
      <c r="G52" s="299">
        <f t="shared" si="4"/>
        <v>1.8535961888361114E-2</v>
      </c>
      <c r="H52" s="299">
        <f t="shared" si="4"/>
        <v>1.8441479642215812E-2</v>
      </c>
      <c r="I52" s="299">
        <f t="shared" si="4"/>
        <v>1.8904311853326503E-2</v>
      </c>
      <c r="J52" s="299">
        <f t="shared" si="4"/>
        <v>1.9641973255035059E-2</v>
      </c>
      <c r="K52" s="299">
        <f t="shared" si="4"/>
        <v>1.8903672150633249E-2</v>
      </c>
      <c r="L52" s="299">
        <f t="shared" si="4"/>
        <v>1.9652239710990133E-2</v>
      </c>
      <c r="M52" s="299">
        <f t="shared" si="4"/>
        <v>2.0942688141817239E-2</v>
      </c>
      <c r="N52" s="299">
        <f t="shared" si="4"/>
        <v>2.084485461599966E-2</v>
      </c>
      <c r="O52" s="299">
        <f t="shared" si="4"/>
        <v>2.0769155590301243E-2</v>
      </c>
      <c r="P52" s="299">
        <f t="shared" si="4"/>
        <v>2.1801996543572458E-2</v>
      </c>
      <c r="Q52" s="299">
        <f t="shared" si="4"/>
        <v>2.1510207022114227E-2</v>
      </c>
      <c r="R52" s="299">
        <f t="shared" si="4"/>
        <v>2.1715507948175096E-2</v>
      </c>
      <c r="S52" s="299">
        <f t="shared" si="4"/>
        <v>2.1678203655870261E-2</v>
      </c>
      <c r="T52" s="299">
        <f t="shared" si="4"/>
        <v>2.2153785468108832E-2</v>
      </c>
      <c r="U52" s="299">
        <f t="shared" si="4"/>
        <v>2.243822561701711E-2</v>
      </c>
      <c r="V52" s="299">
        <f t="shared" si="4"/>
        <v>2.2361728699433859E-2</v>
      </c>
      <c r="W52" s="299">
        <f t="shared" si="4"/>
        <v>2.2261912337036394E-2</v>
      </c>
      <c r="X52" s="299">
        <f t="shared" si="4"/>
        <v>2.2538407740758475E-2</v>
      </c>
      <c r="Y52" s="299">
        <f t="shared" si="4"/>
        <v>2.2709680229527542E-2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2.2096269843406603E-2</v>
      </c>
      <c r="C53" s="233">
        <f t="shared" si="5"/>
        <v>2.3003924509103265E-2</v>
      </c>
      <c r="D53" s="233">
        <f t="shared" si="5"/>
        <v>2.3768292592452275E-2</v>
      </c>
      <c r="E53" s="233">
        <f t="shared" si="5"/>
        <v>2.3052631084156575E-2</v>
      </c>
      <c r="F53" s="233">
        <f t="shared" si="5"/>
        <v>2.5791512386784468E-2</v>
      </c>
      <c r="G53" s="233">
        <f t="shared" si="5"/>
        <v>2.5208908168171118E-2</v>
      </c>
      <c r="H53" s="233">
        <f t="shared" si="5"/>
        <v>2.5080412313413493E-2</v>
      </c>
      <c r="I53" s="233">
        <f t="shared" si="5"/>
        <v>2.5709864120524041E-2</v>
      </c>
      <c r="J53" s="233">
        <f t="shared" si="5"/>
        <v>2.671308362684767E-2</v>
      </c>
      <c r="K53" s="233">
        <f t="shared" si="5"/>
        <v>2.5708994124861217E-2</v>
      </c>
      <c r="L53" s="233">
        <f t="shared" si="5"/>
        <v>2.6727046006946576E-2</v>
      </c>
      <c r="M53" s="233">
        <f t="shared" si="5"/>
        <v>2.8482055872871438E-2</v>
      </c>
      <c r="N53" s="233">
        <f t="shared" si="5"/>
        <v>2.8349002277759536E-2</v>
      </c>
      <c r="O53" s="233">
        <f t="shared" si="5"/>
        <v>2.8246051602809682E-2</v>
      </c>
      <c r="P53" s="233">
        <f t="shared" si="5"/>
        <v>2.9650715299258543E-2</v>
      </c>
      <c r="Q53" s="233">
        <f t="shared" si="5"/>
        <v>2.9253881550075356E-2</v>
      </c>
      <c r="R53" s="233">
        <f t="shared" si="5"/>
        <v>2.9533090809518114E-2</v>
      </c>
      <c r="S53" s="233">
        <f t="shared" si="5"/>
        <v>2.9482356971983564E-2</v>
      </c>
      <c r="T53" s="233">
        <f t="shared" si="5"/>
        <v>3.0129148236628024E-2</v>
      </c>
      <c r="U53" s="233">
        <f t="shared" si="5"/>
        <v>3.0515986839143274E-2</v>
      </c>
      <c r="V53" s="233">
        <f t="shared" si="5"/>
        <v>3.0411951031230035E-2</v>
      </c>
      <c r="W53" s="233">
        <f t="shared" si="5"/>
        <v>3.0276200778369504E-2</v>
      </c>
      <c r="X53" s="233">
        <f t="shared" si="5"/>
        <v>3.0652234527431533E-2</v>
      </c>
      <c r="Y53" s="233">
        <f t="shared" si="5"/>
        <v>3.0885165112157463E-2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2.7295392159502264E-2</v>
      </c>
      <c r="C54" s="233">
        <f t="shared" si="6"/>
        <v>2.8416612628892286E-2</v>
      </c>
      <c r="D54" s="233">
        <f t="shared" si="6"/>
        <v>2.9360832025970444E-2</v>
      </c>
      <c r="E54" s="233">
        <f t="shared" si="6"/>
        <v>2.8476779574546359E-2</v>
      </c>
      <c r="F54" s="233">
        <f t="shared" si="6"/>
        <v>3.18601035366161E-2</v>
      </c>
      <c r="G54" s="233">
        <f t="shared" si="6"/>
        <v>3.1140415972446669E-2</v>
      </c>
      <c r="H54" s="233">
        <f t="shared" si="6"/>
        <v>3.0981685798922552E-2</v>
      </c>
      <c r="I54" s="233">
        <f t="shared" si="6"/>
        <v>3.1759243913588517E-2</v>
      </c>
      <c r="J54" s="233">
        <f t="shared" si="6"/>
        <v>3.2998515068458897E-2</v>
      </c>
      <c r="K54" s="233">
        <f t="shared" si="6"/>
        <v>3.1758169213063847E-2</v>
      </c>
      <c r="L54" s="233">
        <f t="shared" si="6"/>
        <v>3.3015762714463423E-2</v>
      </c>
      <c r="M54" s="233">
        <f t="shared" si="6"/>
        <v>3.5183716078252963E-2</v>
      </c>
      <c r="N54" s="233">
        <f t="shared" si="6"/>
        <v>3.5019355754879425E-2</v>
      </c>
      <c r="O54" s="233">
        <f t="shared" si="6"/>
        <v>3.4892181391706079E-2</v>
      </c>
      <c r="P54" s="233">
        <f t="shared" si="6"/>
        <v>3.6627354193201726E-2</v>
      </c>
      <c r="Q54" s="233">
        <f t="shared" si="6"/>
        <v>3.6137147797151915E-2</v>
      </c>
      <c r="R54" s="233">
        <f t="shared" si="6"/>
        <v>3.6482053352934134E-2</v>
      </c>
      <c r="S54" s="233">
        <f t="shared" si="6"/>
        <v>3.641938214186205E-2</v>
      </c>
      <c r="T54" s="233">
        <f t="shared" si="6"/>
        <v>3.7218359586422833E-2</v>
      </c>
      <c r="U54" s="233">
        <f t="shared" si="6"/>
        <v>3.7696219036588742E-2</v>
      </c>
      <c r="V54" s="233">
        <f t="shared" si="6"/>
        <v>3.7567704215048861E-2</v>
      </c>
      <c r="W54" s="233">
        <f t="shared" si="6"/>
        <v>3.7400012726221163E-2</v>
      </c>
      <c r="X54" s="233">
        <f t="shared" si="6"/>
        <v>3.7864525004474257E-2</v>
      </c>
      <c r="Y54" s="233">
        <f t="shared" si="6"/>
        <v>3.8152262785606281E-2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1.6897147527310925E-2</v>
      </c>
      <c r="C55" s="233">
        <f t="shared" si="7"/>
        <v>1.7591236389314261E-2</v>
      </c>
      <c r="D55" s="233">
        <f t="shared" si="7"/>
        <v>1.8175753158934081E-2</v>
      </c>
      <c r="E55" s="233">
        <f t="shared" si="7"/>
        <v>1.7628482593766794E-2</v>
      </c>
      <c r="F55" s="233">
        <f t="shared" si="7"/>
        <v>1.9722921236952823E-2</v>
      </c>
      <c r="G55" s="233">
        <f t="shared" si="7"/>
        <v>1.9277400363895563E-2</v>
      </c>
      <c r="H55" s="233">
        <f t="shared" si="7"/>
        <v>1.9179138827904434E-2</v>
      </c>
      <c r="I55" s="233">
        <f t="shared" si="7"/>
        <v>1.9660484327459569E-2</v>
      </c>
      <c r="J55" s="233">
        <f t="shared" si="7"/>
        <v>2.0427652185236459E-2</v>
      </c>
      <c r="K55" s="233">
        <f t="shared" si="7"/>
        <v>1.9659819036658571E-2</v>
      </c>
      <c r="L55" s="233">
        <f t="shared" si="7"/>
        <v>2.0438329299429736E-2</v>
      </c>
      <c r="M55" s="233">
        <f t="shared" si="7"/>
        <v>2.1780395667489929E-2</v>
      </c>
      <c r="N55" s="233">
        <f t="shared" si="7"/>
        <v>2.167864880063964E-2</v>
      </c>
      <c r="O55" s="233">
        <f t="shared" si="7"/>
        <v>2.1599921813913285E-2</v>
      </c>
      <c r="P55" s="233">
        <f t="shared" si="7"/>
        <v>2.2674076405315359E-2</v>
      </c>
      <c r="Q55" s="233">
        <f t="shared" si="7"/>
        <v>2.2370615302998803E-2</v>
      </c>
      <c r="R55" s="233">
        <f t="shared" si="7"/>
        <v>2.258412826610209E-2</v>
      </c>
      <c r="S55" s="233">
        <f t="shared" si="7"/>
        <v>2.2545331802105082E-2</v>
      </c>
      <c r="T55" s="233">
        <f t="shared" si="7"/>
        <v>2.3039936886833184E-2</v>
      </c>
      <c r="U55" s="233">
        <f t="shared" si="7"/>
        <v>2.3335754641697792E-2</v>
      </c>
      <c r="V55" s="233">
        <f t="shared" si="7"/>
        <v>2.32561978474112E-2</v>
      </c>
      <c r="W55" s="233">
        <f t="shared" si="7"/>
        <v>2.3152388830517862E-2</v>
      </c>
      <c r="X55" s="233">
        <f t="shared" si="7"/>
        <v>2.3439944050388826E-2</v>
      </c>
      <c r="Y55" s="233">
        <f t="shared" si="7"/>
        <v>2.3618067438708645E-2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2.3462658751109165E-2</v>
      </c>
      <c r="C56" s="300">
        <f t="shared" si="8"/>
        <v>2.3135440996383132E-2</v>
      </c>
      <c r="D56" s="300">
        <f t="shared" si="8"/>
        <v>2.3102663737222473E-2</v>
      </c>
      <c r="E56" s="300">
        <f t="shared" si="8"/>
        <v>2.2781388581618718E-2</v>
      </c>
      <c r="F56" s="300">
        <f t="shared" si="8"/>
        <v>2.3653140280760012E-2</v>
      </c>
      <c r="G56" s="300">
        <f t="shared" si="8"/>
        <v>2.512540619687122E-2</v>
      </c>
      <c r="H56" s="300">
        <f t="shared" si="8"/>
        <v>2.4703806698521895E-2</v>
      </c>
      <c r="I56" s="300">
        <f t="shared" si="8"/>
        <v>2.457111147412953E-2</v>
      </c>
      <c r="J56" s="300">
        <f t="shared" si="8"/>
        <v>2.4859345335178067E-2</v>
      </c>
      <c r="K56" s="300">
        <f t="shared" si="8"/>
        <v>2.5576177027583042E-2</v>
      </c>
      <c r="L56" s="300">
        <f t="shared" si="8"/>
        <v>2.5987924945658981E-2</v>
      </c>
      <c r="M56" s="300">
        <f t="shared" si="8"/>
        <v>2.6059147223219548E-2</v>
      </c>
      <c r="N56" s="300">
        <f t="shared" si="8"/>
        <v>2.6044609055938379E-2</v>
      </c>
      <c r="O56" s="300">
        <f t="shared" si="8"/>
        <v>2.60257242971569E-2</v>
      </c>
      <c r="P56" s="300">
        <f t="shared" si="8"/>
        <v>2.6406459379839247E-2</v>
      </c>
      <c r="Q56" s="300">
        <f t="shared" si="8"/>
        <v>2.6715624035696772E-2</v>
      </c>
      <c r="R56" s="300">
        <f t="shared" si="8"/>
        <v>2.6674548877330721E-2</v>
      </c>
      <c r="S56" s="300">
        <f t="shared" si="8"/>
        <v>2.6641581043857852E-2</v>
      </c>
      <c r="T56" s="300">
        <f t="shared" si="8"/>
        <v>2.6865885966318132E-2</v>
      </c>
      <c r="U56" s="300">
        <f t="shared" si="8"/>
        <v>2.724985192909286E-2</v>
      </c>
      <c r="V56" s="300">
        <f t="shared" si="8"/>
        <v>2.746859288705239E-2</v>
      </c>
      <c r="W56" s="300">
        <f t="shared" si="8"/>
        <v>2.7615026100286238E-2</v>
      </c>
      <c r="X56" s="300">
        <f t="shared" si="8"/>
        <v>2.8661311083611814E-2</v>
      </c>
      <c r="Y56" s="300">
        <f t="shared" si="8"/>
        <v>2.9690672149350894E-2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0.17029122520694107</v>
      </c>
      <c r="C57" s="301">
        <f t="shared" si="9"/>
        <v>0.16341502025140073</v>
      </c>
      <c r="D57" s="301">
        <f t="shared" si="9"/>
        <v>0.16295041642450672</v>
      </c>
      <c r="E57" s="301">
        <f t="shared" si="9"/>
        <v>0.16999107233139249</v>
      </c>
      <c r="F57" s="301">
        <f t="shared" si="9"/>
        <v>0.15918171495099356</v>
      </c>
      <c r="G57" s="301">
        <f t="shared" si="9"/>
        <v>0.16655315481760949</v>
      </c>
      <c r="H57" s="301">
        <f t="shared" si="9"/>
        <v>0.16288054168936303</v>
      </c>
      <c r="I57" s="301">
        <f t="shared" si="9"/>
        <v>0.16197967443440872</v>
      </c>
      <c r="J57" s="301">
        <f t="shared" si="9"/>
        <v>0.16325740367053473</v>
      </c>
      <c r="K57" s="301">
        <f t="shared" si="9"/>
        <v>0.1668647239935781</v>
      </c>
      <c r="L57" s="301">
        <f t="shared" si="9"/>
        <v>0.16866715504695157</v>
      </c>
      <c r="M57" s="301">
        <f t="shared" si="9"/>
        <v>0.16824011445593717</v>
      </c>
      <c r="N57" s="301">
        <f t="shared" si="9"/>
        <v>0.16794085740619608</v>
      </c>
      <c r="O57" s="301">
        <f t="shared" si="9"/>
        <v>0.16712848046632964</v>
      </c>
      <c r="P57" s="301">
        <f t="shared" si="9"/>
        <v>0.16864443155266368</v>
      </c>
      <c r="Q57" s="301">
        <f t="shared" si="9"/>
        <v>0.17004090584846546</v>
      </c>
      <c r="R57" s="301">
        <f t="shared" si="9"/>
        <v>0.16875738911237895</v>
      </c>
      <c r="S57" s="301">
        <f t="shared" si="9"/>
        <v>0.16783124383008854</v>
      </c>
      <c r="T57" s="301">
        <f t="shared" si="9"/>
        <v>0.16814389090138793</v>
      </c>
      <c r="U57" s="301">
        <f t="shared" si="9"/>
        <v>0.16884269061078677</v>
      </c>
      <c r="V57" s="301">
        <f t="shared" si="9"/>
        <v>0.16875842010291048</v>
      </c>
      <c r="W57" s="301">
        <f t="shared" si="9"/>
        <v>0.16892456177249685</v>
      </c>
      <c r="X57" s="301">
        <f t="shared" si="9"/>
        <v>0.1681811808405772</v>
      </c>
      <c r="Y57" s="301">
        <f t="shared" si="9"/>
        <v>0.16842704365741412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0.1405206365702695</v>
      </c>
      <c r="C58" s="302">
        <f t="shared" si="10"/>
        <v>0.12570936014785317</v>
      </c>
      <c r="D58" s="302">
        <f t="shared" si="10"/>
        <v>0.1206226969983281</v>
      </c>
      <c r="E58" s="302">
        <f t="shared" si="10"/>
        <v>0.13554731922845464</v>
      </c>
      <c r="F58" s="302">
        <f t="shared" si="10"/>
        <v>9.9760046231900976E-2</v>
      </c>
      <c r="G58" s="302">
        <f t="shared" si="10"/>
        <v>0.11905644481130395</v>
      </c>
      <c r="H58" s="302">
        <f t="shared" si="10"/>
        <v>0.11298029497442207</v>
      </c>
      <c r="I58" s="302">
        <f t="shared" si="10"/>
        <v>0.10674869580902163</v>
      </c>
      <c r="J58" s="302">
        <f t="shared" si="10"/>
        <v>0.10169774390020662</v>
      </c>
      <c r="K58" s="302">
        <f t="shared" si="10"/>
        <v>0.11663728756713906</v>
      </c>
      <c r="L58" s="302">
        <f t="shared" si="10"/>
        <v>0.11339736246932171</v>
      </c>
      <c r="M58" s="302">
        <f t="shared" si="10"/>
        <v>9.8783302904111706E-2</v>
      </c>
      <c r="N58" s="302">
        <f t="shared" si="10"/>
        <v>9.9135188035789065E-2</v>
      </c>
      <c r="O58" s="302">
        <f t="shared" si="10"/>
        <v>9.7986970864499021E-2</v>
      </c>
      <c r="P58" s="302">
        <f t="shared" si="10"/>
        <v>8.9015406868610425E-2</v>
      </c>
      <c r="Q58" s="302">
        <f t="shared" si="10"/>
        <v>9.6662059074753351E-2</v>
      </c>
      <c r="R58" s="302">
        <f t="shared" si="10"/>
        <v>9.0496743155345061E-2</v>
      </c>
      <c r="S58" s="302">
        <f t="shared" si="10"/>
        <v>8.8411072990321166E-2</v>
      </c>
      <c r="T58" s="302">
        <f t="shared" si="10"/>
        <v>8.2578047709413002E-2</v>
      </c>
      <c r="U58" s="302">
        <f t="shared" si="10"/>
        <v>8.0683420899262059E-2</v>
      </c>
      <c r="V58" s="302">
        <f t="shared" si="10"/>
        <v>8.1552454255995027E-2</v>
      </c>
      <c r="W58" s="302">
        <f t="shared" si="10"/>
        <v>8.3555030855712129E-2</v>
      </c>
      <c r="X58" s="302">
        <f t="shared" si="10"/>
        <v>7.7110115530322584E-2</v>
      </c>
      <c r="Y58" s="302">
        <f t="shared" si="10"/>
        <v>7.5232116137114932E-2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2.9770588636671574E-2</v>
      </c>
      <c r="C59" s="302">
        <f t="shared" si="11"/>
        <v>3.7705660103547554E-2</v>
      </c>
      <c r="D59" s="302">
        <f t="shared" si="11"/>
        <v>4.2327719426178641E-2</v>
      </c>
      <c r="E59" s="302">
        <f t="shared" si="11"/>
        <v>3.4443753102937846E-2</v>
      </c>
      <c r="F59" s="302">
        <f t="shared" si="11"/>
        <v>5.9421668719092567E-2</v>
      </c>
      <c r="G59" s="302">
        <f t="shared" si="11"/>
        <v>4.749671000630553E-2</v>
      </c>
      <c r="H59" s="302">
        <f t="shared" si="11"/>
        <v>4.9900246714940956E-2</v>
      </c>
      <c r="I59" s="302">
        <f t="shared" si="11"/>
        <v>5.5230978625387089E-2</v>
      </c>
      <c r="J59" s="302">
        <f t="shared" si="11"/>
        <v>6.155965977032811E-2</v>
      </c>
      <c r="K59" s="302">
        <f t="shared" si="11"/>
        <v>5.0227436426439051E-2</v>
      </c>
      <c r="L59" s="302">
        <f t="shared" si="11"/>
        <v>5.5269792577629866E-2</v>
      </c>
      <c r="M59" s="302">
        <f t="shared" si="11"/>
        <v>6.9456811551825468E-2</v>
      </c>
      <c r="N59" s="302">
        <f t="shared" si="11"/>
        <v>6.8805669370407024E-2</v>
      </c>
      <c r="O59" s="302">
        <f t="shared" si="11"/>
        <v>6.9141509601830617E-2</v>
      </c>
      <c r="P59" s="302">
        <f t="shared" si="11"/>
        <v>7.9629024684053251E-2</v>
      </c>
      <c r="Q59" s="302">
        <f t="shared" si="11"/>
        <v>7.3378846773712106E-2</v>
      </c>
      <c r="R59" s="302">
        <f t="shared" si="11"/>
        <v>7.8260645957033886E-2</v>
      </c>
      <c r="S59" s="302">
        <f t="shared" si="11"/>
        <v>7.9420170839767379E-2</v>
      </c>
      <c r="T59" s="302">
        <f t="shared" si="11"/>
        <v>8.5565843191974952E-2</v>
      </c>
      <c r="U59" s="302">
        <f t="shared" si="11"/>
        <v>8.8159269711524713E-2</v>
      </c>
      <c r="V59" s="302">
        <f t="shared" si="11"/>
        <v>8.7205965846915437E-2</v>
      </c>
      <c r="W59" s="302">
        <f t="shared" si="11"/>
        <v>8.5369530916784717E-2</v>
      </c>
      <c r="X59" s="302">
        <f t="shared" si="11"/>
        <v>9.107106531025462E-2</v>
      </c>
      <c r="Y59" s="302">
        <f t="shared" si="11"/>
        <v>9.3194927520299203E-2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7.8415402847784213E-2</v>
      </c>
      <c r="C60" s="301">
        <f t="shared" si="12"/>
        <v>7.7996369837448648E-2</v>
      </c>
      <c r="D60" s="301">
        <f t="shared" si="12"/>
        <v>7.861550150542515E-2</v>
      </c>
      <c r="E60" s="301">
        <f t="shared" si="12"/>
        <v>7.8326414445133385E-2</v>
      </c>
      <c r="F60" s="301">
        <f t="shared" si="12"/>
        <v>8.0026168861760033E-2</v>
      </c>
      <c r="G60" s="301">
        <f t="shared" si="12"/>
        <v>8.3477788523562288E-2</v>
      </c>
      <c r="H60" s="301">
        <f t="shared" si="12"/>
        <v>8.2210062033147804E-2</v>
      </c>
      <c r="I60" s="301">
        <f t="shared" si="12"/>
        <v>8.2267299343858805E-2</v>
      </c>
      <c r="J60" s="301">
        <f t="shared" si="12"/>
        <v>8.3176558810344234E-2</v>
      </c>
      <c r="K60" s="301">
        <f t="shared" si="12"/>
        <v>8.4432931237459055E-2</v>
      </c>
      <c r="L60" s="301">
        <f t="shared" si="12"/>
        <v>8.5609465466964671E-2</v>
      </c>
      <c r="M60" s="301">
        <f t="shared" si="12"/>
        <v>8.5772862547708925E-2</v>
      </c>
      <c r="N60" s="301">
        <f t="shared" si="12"/>
        <v>8.5542558917343747E-2</v>
      </c>
      <c r="O60" s="301">
        <f t="shared" si="12"/>
        <v>8.5173347988170264E-2</v>
      </c>
      <c r="P60" s="301">
        <f t="shared" si="12"/>
        <v>8.5675189097391372E-2</v>
      </c>
      <c r="Q60" s="301">
        <f t="shared" si="12"/>
        <v>8.6399318329720226E-2</v>
      </c>
      <c r="R60" s="301">
        <f t="shared" si="12"/>
        <v>8.570914806079892E-2</v>
      </c>
      <c r="S60" s="301">
        <f t="shared" si="12"/>
        <v>8.5433854494861322E-2</v>
      </c>
      <c r="T60" s="301">
        <f t="shared" si="12"/>
        <v>8.5209451485202689E-2</v>
      </c>
      <c r="U60" s="301">
        <f t="shared" si="12"/>
        <v>8.5467728650080482E-2</v>
      </c>
      <c r="V60" s="301">
        <f t="shared" si="12"/>
        <v>8.5443240150097757E-2</v>
      </c>
      <c r="W60" s="301">
        <f t="shared" si="12"/>
        <v>8.5575220907610855E-2</v>
      </c>
      <c r="X60" s="301">
        <f t="shared" si="12"/>
        <v>8.5058511155758604E-2</v>
      </c>
      <c r="Y60" s="301">
        <f t="shared" si="12"/>
        <v>8.4811814090169094E-2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6.1843200465229252E-2</v>
      </c>
      <c r="C61" s="302">
        <f t="shared" si="13"/>
        <v>6.0743426455621183E-2</v>
      </c>
      <c r="D61" s="302">
        <f t="shared" si="13"/>
        <v>6.0789282061085935E-2</v>
      </c>
      <c r="E61" s="302">
        <f t="shared" si="13"/>
        <v>6.1036941132015951E-2</v>
      </c>
      <c r="F61" s="302">
        <f t="shared" si="13"/>
        <v>6.0682534571671685E-2</v>
      </c>
      <c r="G61" s="302">
        <f t="shared" si="13"/>
        <v>6.4571107397433949E-2</v>
      </c>
      <c r="H61" s="302">
        <f t="shared" si="13"/>
        <v>6.3399752798087669E-2</v>
      </c>
      <c r="I61" s="302">
        <f t="shared" si="13"/>
        <v>6.2984901253465758E-2</v>
      </c>
      <c r="J61" s="302">
        <f t="shared" si="13"/>
        <v>6.3141746090208478E-2</v>
      </c>
      <c r="K61" s="302">
        <f t="shared" si="13"/>
        <v>6.5151185643813142E-2</v>
      </c>
      <c r="L61" s="302">
        <f t="shared" si="13"/>
        <v>6.5564180961754731E-2</v>
      </c>
      <c r="M61" s="302">
        <f t="shared" si="13"/>
        <v>6.4411320643055339E-2</v>
      </c>
      <c r="N61" s="302">
        <f t="shared" si="13"/>
        <v>6.4280807209024085E-2</v>
      </c>
      <c r="O61" s="302">
        <f t="shared" si="13"/>
        <v>6.3988809286062986E-2</v>
      </c>
      <c r="P61" s="302">
        <f t="shared" si="13"/>
        <v>6.3437152622947454E-2</v>
      </c>
      <c r="Q61" s="302">
        <f t="shared" si="13"/>
        <v>6.4458907167163709E-2</v>
      </c>
      <c r="R61" s="302">
        <f t="shared" si="13"/>
        <v>6.3559329953660329E-2</v>
      </c>
      <c r="S61" s="302">
        <f t="shared" si="13"/>
        <v>6.3322086765873642E-2</v>
      </c>
      <c r="T61" s="302">
        <f t="shared" si="13"/>
        <v>6.2612590307731683E-2</v>
      </c>
      <c r="U61" s="302">
        <f t="shared" si="13"/>
        <v>6.2580738520723017E-2</v>
      </c>
      <c r="V61" s="302">
        <f t="shared" si="13"/>
        <v>6.2634276876675207E-2</v>
      </c>
      <c r="W61" s="302">
        <f t="shared" si="13"/>
        <v>6.2868070323833722E-2</v>
      </c>
      <c r="X61" s="302">
        <f t="shared" si="13"/>
        <v>6.206933526018496E-2</v>
      </c>
      <c r="Y61" s="302">
        <f t="shared" si="13"/>
        <v>6.1647940256050991E-2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1.6572202382554954E-2</v>
      </c>
      <c r="C62" s="302">
        <f t="shared" si="14"/>
        <v>1.7252943381827462E-2</v>
      </c>
      <c r="D62" s="302">
        <f t="shared" si="14"/>
        <v>1.7826219444339209E-2</v>
      </c>
      <c r="E62" s="302">
        <f t="shared" si="14"/>
        <v>1.7289473313117434E-2</v>
      </c>
      <c r="F62" s="302">
        <f t="shared" si="14"/>
        <v>1.9343634290088355E-2</v>
      </c>
      <c r="G62" s="302">
        <f t="shared" si="14"/>
        <v>1.8906681126128342E-2</v>
      </c>
      <c r="H62" s="302">
        <f t="shared" si="14"/>
        <v>1.8810309235060139E-2</v>
      </c>
      <c r="I62" s="302">
        <f t="shared" si="14"/>
        <v>1.9282398090393033E-2</v>
      </c>
      <c r="J62" s="302">
        <f t="shared" si="14"/>
        <v>2.0034812720135759E-2</v>
      </c>
      <c r="K62" s="302">
        <f t="shared" si="14"/>
        <v>1.9281745593645917E-2</v>
      </c>
      <c r="L62" s="302">
        <f t="shared" si="14"/>
        <v>2.004528450520994E-2</v>
      </c>
      <c r="M62" s="302">
        <f t="shared" si="14"/>
        <v>2.1361541904653579E-2</v>
      </c>
      <c r="N62" s="302">
        <f t="shared" si="14"/>
        <v>2.1261751708319666E-2</v>
      </c>
      <c r="O62" s="302">
        <f t="shared" si="14"/>
        <v>2.1184538702107271E-2</v>
      </c>
      <c r="P62" s="302">
        <f t="shared" si="14"/>
        <v>2.2238036474443917E-2</v>
      </c>
      <c r="Q62" s="302">
        <f t="shared" si="14"/>
        <v>2.1940411162556513E-2</v>
      </c>
      <c r="R62" s="302">
        <f t="shared" si="14"/>
        <v>2.2149818107138591E-2</v>
      </c>
      <c r="S62" s="302">
        <f t="shared" si="14"/>
        <v>2.2111767728987677E-2</v>
      </c>
      <c r="T62" s="302">
        <f t="shared" si="14"/>
        <v>2.2596861177471013E-2</v>
      </c>
      <c r="U62" s="302">
        <f t="shared" si="14"/>
        <v>2.2886990129357462E-2</v>
      </c>
      <c r="V62" s="302">
        <f t="shared" si="14"/>
        <v>2.2808963273422543E-2</v>
      </c>
      <c r="W62" s="302">
        <f t="shared" si="14"/>
        <v>2.270715058377714E-2</v>
      </c>
      <c r="X62" s="302">
        <f t="shared" si="14"/>
        <v>2.2989175895573657E-2</v>
      </c>
      <c r="Y62" s="302">
        <f t="shared" si="14"/>
        <v>2.3163873834118109E-2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0.24327317886705868</v>
      </c>
      <c r="C63" s="301">
        <f t="shared" si="15"/>
        <v>0.23345002893057254</v>
      </c>
      <c r="D63" s="301">
        <f t="shared" si="15"/>
        <v>0.23278630917786675</v>
      </c>
      <c r="E63" s="301">
        <f t="shared" si="15"/>
        <v>0.2428443890448464</v>
      </c>
      <c r="F63" s="301">
        <f t="shared" si="15"/>
        <v>0.22740244992999081</v>
      </c>
      <c r="G63" s="301">
        <f t="shared" si="15"/>
        <v>0.23793307831087065</v>
      </c>
      <c r="H63" s="301">
        <f t="shared" si="15"/>
        <v>0.23268648812766157</v>
      </c>
      <c r="I63" s="301">
        <f t="shared" si="15"/>
        <v>0.23139953490629822</v>
      </c>
      <c r="J63" s="301">
        <f t="shared" si="15"/>
        <v>0.23322486238647822</v>
      </c>
      <c r="K63" s="301">
        <f t="shared" si="15"/>
        <v>0.23837817713368306</v>
      </c>
      <c r="L63" s="301">
        <f t="shared" si="15"/>
        <v>0.24095307863850227</v>
      </c>
      <c r="M63" s="301">
        <f t="shared" si="15"/>
        <v>0.24034302065133875</v>
      </c>
      <c r="N63" s="301">
        <f t="shared" si="15"/>
        <v>0.23991551058028018</v>
      </c>
      <c r="O63" s="301">
        <f t="shared" si="15"/>
        <v>0.23875497209475657</v>
      </c>
      <c r="P63" s="301">
        <f t="shared" si="15"/>
        <v>0.24092061650380531</v>
      </c>
      <c r="Q63" s="301">
        <f t="shared" si="15"/>
        <v>0.24291557978352216</v>
      </c>
      <c r="R63" s="301">
        <f t="shared" si="15"/>
        <v>0.24108198444625564</v>
      </c>
      <c r="S63" s="301">
        <f t="shared" si="15"/>
        <v>0.23975891975726946</v>
      </c>
      <c r="T63" s="301">
        <f t="shared" si="15"/>
        <v>0.24020555843055416</v>
      </c>
      <c r="U63" s="301">
        <f t="shared" si="15"/>
        <v>0.24120384372969536</v>
      </c>
      <c r="V63" s="301">
        <f t="shared" si="15"/>
        <v>0.24108345728987216</v>
      </c>
      <c r="W63" s="301">
        <f t="shared" si="15"/>
        <v>0.24132080253213839</v>
      </c>
      <c r="X63" s="301">
        <f t="shared" si="15"/>
        <v>0.24025882977225321</v>
      </c>
      <c r="Y63" s="301">
        <f t="shared" si="15"/>
        <v>0.24061006236773441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0.20074376652895648</v>
      </c>
      <c r="C64" s="302">
        <f t="shared" si="16"/>
        <v>0.17958480021121892</v>
      </c>
      <c r="D64" s="302">
        <f t="shared" si="16"/>
        <v>0.1723181385690401</v>
      </c>
      <c r="E64" s="302">
        <f t="shared" si="16"/>
        <v>0.19363902746922093</v>
      </c>
      <c r="F64" s="302">
        <f t="shared" si="16"/>
        <v>0.14251435175985855</v>
      </c>
      <c r="G64" s="302">
        <f t="shared" si="16"/>
        <v>0.17008063544471994</v>
      </c>
      <c r="H64" s="302">
        <f t="shared" si="16"/>
        <v>0.16140042139203159</v>
      </c>
      <c r="I64" s="302">
        <f t="shared" si="16"/>
        <v>0.15249813687003094</v>
      </c>
      <c r="J64" s="302">
        <f t="shared" si="16"/>
        <v>0.14528249128600945</v>
      </c>
      <c r="K64" s="302">
        <f t="shared" si="16"/>
        <v>0.16662469652448442</v>
      </c>
      <c r="L64" s="302">
        <f t="shared" si="16"/>
        <v>0.16199623209903102</v>
      </c>
      <c r="M64" s="302">
        <f t="shared" si="16"/>
        <v>0.14111900414873099</v>
      </c>
      <c r="N64" s="302">
        <f t="shared" si="16"/>
        <v>0.1416216971939844</v>
      </c>
      <c r="O64" s="302">
        <f t="shared" si="16"/>
        <v>0.1399813869492843</v>
      </c>
      <c r="P64" s="302">
        <f t="shared" si="16"/>
        <v>0.12716486695515777</v>
      </c>
      <c r="Q64" s="302">
        <f t="shared" si="16"/>
        <v>0.13808865582107627</v>
      </c>
      <c r="R64" s="302">
        <f t="shared" si="16"/>
        <v>0.12928106165049291</v>
      </c>
      <c r="S64" s="302">
        <f t="shared" si="16"/>
        <v>0.12630153284331599</v>
      </c>
      <c r="T64" s="302">
        <f t="shared" si="16"/>
        <v>0.11796863958487568</v>
      </c>
      <c r="U64" s="302">
        <f t="shared" si="16"/>
        <v>0.11526202985608863</v>
      </c>
      <c r="V64" s="302">
        <f t="shared" si="16"/>
        <v>0.11650350607999295</v>
      </c>
      <c r="W64" s="302">
        <f t="shared" si="16"/>
        <v>0.11936432979387451</v>
      </c>
      <c r="X64" s="302">
        <f t="shared" si="16"/>
        <v>0.11015730790046085</v>
      </c>
      <c r="Y64" s="302">
        <f t="shared" si="16"/>
        <v>0.10747445162444989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4.2529412338102236E-2</v>
      </c>
      <c r="C65" s="302">
        <f t="shared" si="17"/>
        <v>5.386522871935364E-2</v>
      </c>
      <c r="D65" s="302">
        <f t="shared" si="17"/>
        <v>6.0468170608826637E-2</v>
      </c>
      <c r="E65" s="302">
        <f t="shared" si="17"/>
        <v>4.9205361575625502E-2</v>
      </c>
      <c r="F65" s="302">
        <f t="shared" si="17"/>
        <v>8.4888098170132251E-2</v>
      </c>
      <c r="G65" s="302">
        <f t="shared" si="17"/>
        <v>6.7852442866150733E-2</v>
      </c>
      <c r="H65" s="302">
        <f t="shared" si="17"/>
        <v>7.1286066735629955E-2</v>
      </c>
      <c r="I65" s="302">
        <f t="shared" si="17"/>
        <v>7.8901398036267292E-2</v>
      </c>
      <c r="J65" s="302">
        <f t="shared" si="17"/>
        <v>8.7942371100468777E-2</v>
      </c>
      <c r="K65" s="302">
        <f t="shared" si="17"/>
        <v>7.1753480609198658E-2</v>
      </c>
      <c r="L65" s="302">
        <f t="shared" si="17"/>
        <v>7.8956846539471243E-2</v>
      </c>
      <c r="M65" s="302">
        <f t="shared" si="17"/>
        <v>9.9224016502607787E-2</v>
      </c>
      <c r="N65" s="302">
        <f t="shared" si="17"/>
        <v>9.8293813386295795E-2</v>
      </c>
      <c r="O65" s="302">
        <f t="shared" si="17"/>
        <v>9.877358514547227E-2</v>
      </c>
      <c r="P65" s="302">
        <f t="shared" si="17"/>
        <v>0.11375574954864753</v>
      </c>
      <c r="Q65" s="302">
        <f t="shared" si="17"/>
        <v>0.10482692396244589</v>
      </c>
      <c r="R65" s="302">
        <f t="shared" si="17"/>
        <v>0.1118009227957627</v>
      </c>
      <c r="S65" s="302">
        <f t="shared" si="17"/>
        <v>0.11345738691395346</v>
      </c>
      <c r="T65" s="302">
        <f t="shared" si="17"/>
        <v>0.12223691884567849</v>
      </c>
      <c r="U65" s="302">
        <f t="shared" si="17"/>
        <v>0.12594181387360673</v>
      </c>
      <c r="V65" s="302">
        <f t="shared" si="17"/>
        <v>0.12457995120987922</v>
      </c>
      <c r="W65" s="302">
        <f t="shared" si="17"/>
        <v>0.12195647273826388</v>
      </c>
      <c r="X65" s="302">
        <f t="shared" si="17"/>
        <v>0.13010152187179233</v>
      </c>
      <c r="Y65" s="302">
        <f t="shared" si="17"/>
        <v>0.13313561074328453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0.27122540467716866</v>
      </c>
      <c r="C66" s="301">
        <f t="shared" si="18"/>
        <v>0.27990790668861792</v>
      </c>
      <c r="D66" s="301">
        <f t="shared" si="18"/>
        <v>0.27307015646726468</v>
      </c>
      <c r="E66" s="301">
        <f t="shared" si="18"/>
        <v>0.26349125653335836</v>
      </c>
      <c r="F66" s="301">
        <f t="shared" si="18"/>
        <v>0.26072805968971613</v>
      </c>
      <c r="G66" s="301">
        <f t="shared" si="18"/>
        <v>0.24352695565029511</v>
      </c>
      <c r="H66" s="301">
        <f t="shared" si="18"/>
        <v>0.25537606965286025</v>
      </c>
      <c r="I66" s="301">
        <f t="shared" si="18"/>
        <v>0.25156220038515331</v>
      </c>
      <c r="J66" s="301">
        <f t="shared" si="18"/>
        <v>0.23757589997226458</v>
      </c>
      <c r="K66" s="301">
        <f t="shared" si="18"/>
        <v>0.23653621067005456</v>
      </c>
      <c r="L66" s="301">
        <f t="shared" si="18"/>
        <v>0.22074164394484252</v>
      </c>
      <c r="M66" s="301">
        <f t="shared" si="18"/>
        <v>0.2046000871392808</v>
      </c>
      <c r="N66" s="301">
        <f t="shared" si="18"/>
        <v>0.20685628422595459</v>
      </c>
      <c r="O66" s="301">
        <f t="shared" si="18"/>
        <v>0.21021124983440678</v>
      </c>
      <c r="P66" s="301">
        <f t="shared" si="18"/>
        <v>0.19208551776027491</v>
      </c>
      <c r="Q66" s="301">
        <f t="shared" si="18"/>
        <v>0.19149208404185344</v>
      </c>
      <c r="R66" s="301">
        <f t="shared" si="18"/>
        <v>0.19264476908931369</v>
      </c>
      <c r="S66" s="301">
        <f t="shared" si="18"/>
        <v>0.19569205877246978</v>
      </c>
      <c r="T66" s="301">
        <f t="shared" si="18"/>
        <v>0.18868831676706818</v>
      </c>
      <c r="U66" s="301">
        <f t="shared" si="18"/>
        <v>0.18261419069935908</v>
      </c>
      <c r="V66" s="301">
        <f t="shared" si="18"/>
        <v>0.1836290262817174</v>
      </c>
      <c r="W66" s="301">
        <f t="shared" si="18"/>
        <v>0.18425774890021079</v>
      </c>
      <c r="X66" s="301">
        <f t="shared" si="18"/>
        <v>0.18190304669225893</v>
      </c>
      <c r="Y66" s="301">
        <f t="shared" si="18"/>
        <v>0.17827442002516644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7.7986834741435043E-2</v>
      </c>
      <c r="C67" s="301">
        <f t="shared" si="19"/>
        <v>8.119032179683508E-2</v>
      </c>
      <c r="D67" s="301">
        <f t="shared" si="19"/>
        <v>8.388809150277271E-2</v>
      </c>
      <c r="E67" s="301">
        <f t="shared" si="19"/>
        <v>8.1362227355846722E-2</v>
      </c>
      <c r="F67" s="301">
        <f t="shared" si="19"/>
        <v>9.1028867247474554E-2</v>
      </c>
      <c r="G67" s="301">
        <f t="shared" si="19"/>
        <v>8.8972617064133383E-2</v>
      </c>
      <c r="H67" s="301">
        <f t="shared" si="19"/>
        <v>8.8519102282635861E-2</v>
      </c>
      <c r="I67" s="301">
        <f t="shared" si="19"/>
        <v>9.0740696895967185E-2</v>
      </c>
      <c r="J67" s="301">
        <f t="shared" si="19"/>
        <v>9.428147162416825E-2</v>
      </c>
      <c r="K67" s="301">
        <f t="shared" si="19"/>
        <v>9.0737626323039583E-2</v>
      </c>
      <c r="L67" s="301">
        <f t="shared" si="19"/>
        <v>9.4330750612752617E-2</v>
      </c>
      <c r="M67" s="301">
        <f t="shared" si="19"/>
        <v>0.10052490308072273</v>
      </c>
      <c r="N67" s="301">
        <f t="shared" si="19"/>
        <v>0.10005530215679838</v>
      </c>
      <c r="O67" s="301">
        <f t="shared" si="19"/>
        <v>9.9691946833445927E-2</v>
      </c>
      <c r="P67" s="301">
        <f t="shared" si="19"/>
        <v>0.10464958340914779</v>
      </c>
      <c r="Q67" s="301">
        <f t="shared" si="19"/>
        <v>0.10324899370614832</v>
      </c>
      <c r="R67" s="301">
        <f t="shared" si="19"/>
        <v>0.10423443815124038</v>
      </c>
      <c r="S67" s="301">
        <f t="shared" si="19"/>
        <v>0.10405537754817726</v>
      </c>
      <c r="T67" s="301">
        <f t="shared" si="19"/>
        <v>0.10633817024692239</v>
      </c>
      <c r="U67" s="301">
        <f t="shared" si="19"/>
        <v>0.10770348296168214</v>
      </c>
      <c r="V67" s="301">
        <f t="shared" si="19"/>
        <v>0.1073362977572825</v>
      </c>
      <c r="W67" s="301">
        <f t="shared" si="19"/>
        <v>0.10685717921777473</v>
      </c>
      <c r="X67" s="301">
        <f t="shared" si="19"/>
        <v>0.1081843571556407</v>
      </c>
      <c r="Y67" s="301">
        <f t="shared" si="19"/>
        <v>0.10900646510173226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5.2809228140484471E-2</v>
      </c>
      <c r="C68" s="235">
        <f t="shared" si="20"/>
        <v>5.4978487597091535E-2</v>
      </c>
      <c r="D68" s="235">
        <f t="shared" si="20"/>
        <v>5.6805297677840344E-2</v>
      </c>
      <c r="E68" s="235">
        <f t="shared" si="20"/>
        <v>5.5094894422866157E-2</v>
      </c>
      <c r="F68" s="235">
        <f t="shared" si="20"/>
        <v>6.1640714535727573E-2</v>
      </c>
      <c r="G68" s="235">
        <f t="shared" si="20"/>
        <v>6.0248313043783384E-2</v>
      </c>
      <c r="H68" s="235">
        <f t="shared" si="20"/>
        <v>5.994121293335334E-2</v>
      </c>
      <c r="I68" s="235">
        <f t="shared" si="20"/>
        <v>6.144557834528553E-2</v>
      </c>
      <c r="J68" s="235">
        <f t="shared" si="20"/>
        <v>6.384323406545396E-2</v>
      </c>
      <c r="K68" s="235">
        <f t="shared" si="20"/>
        <v>6.1443499089385574E-2</v>
      </c>
      <c r="L68" s="235">
        <f t="shared" si="20"/>
        <v>6.3876603612497529E-2</v>
      </c>
      <c r="M68" s="235">
        <f t="shared" si="20"/>
        <v>6.8071009141360245E-2</v>
      </c>
      <c r="N68" s="235">
        <f t="shared" si="20"/>
        <v>6.7753016208210365E-2</v>
      </c>
      <c r="O68" s="235">
        <f t="shared" si="20"/>
        <v>6.7506968087003766E-2</v>
      </c>
      <c r="P68" s="235">
        <f t="shared" si="20"/>
        <v>7.0864059855529543E-2</v>
      </c>
      <c r="Q68" s="235">
        <f t="shared" si="20"/>
        <v>6.9915642582253315E-2</v>
      </c>
      <c r="R68" s="235">
        <f t="shared" si="20"/>
        <v>7.0582941885952266E-2</v>
      </c>
      <c r="S68" s="235">
        <f t="shared" si="20"/>
        <v>7.0461689981454745E-2</v>
      </c>
      <c r="T68" s="235">
        <f t="shared" si="20"/>
        <v>7.2007496024553599E-2</v>
      </c>
      <c r="U68" s="235">
        <f t="shared" si="20"/>
        <v>7.2932025284856344E-2</v>
      </c>
      <c r="V68" s="235">
        <f t="shared" si="20"/>
        <v>7.2683383737943419E-2</v>
      </c>
      <c r="W68" s="235">
        <f t="shared" si="20"/>
        <v>7.2358945897337518E-2</v>
      </c>
      <c r="X68" s="235">
        <f t="shared" si="20"/>
        <v>7.3257651976846402E-2</v>
      </c>
      <c r="Y68" s="235">
        <f t="shared" si="20"/>
        <v>7.3814347042432726E-2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25.868121417873979</v>
      </c>
      <c r="C72" s="322">
        <f t="shared" si="21"/>
        <v>27.050993014354063</v>
      </c>
      <c r="D72" s="322">
        <f t="shared" si="21"/>
        <v>27.358143238711236</v>
      </c>
      <c r="E72" s="322">
        <f t="shared" si="21"/>
        <v>30.318407752089222</v>
      </c>
      <c r="F72" s="322">
        <f t="shared" si="21"/>
        <v>29.668429317156548</v>
      </c>
      <c r="G72" s="322">
        <f t="shared" si="21"/>
        <v>29.042527615072661</v>
      </c>
      <c r="H72" s="322">
        <f t="shared" si="21"/>
        <v>27.235529360679941</v>
      </c>
      <c r="I72" s="322">
        <f t="shared" si="21"/>
        <v>25.847240732024662</v>
      </c>
      <c r="J72" s="322">
        <f t="shared" si="21"/>
        <v>27.25291567547109</v>
      </c>
      <c r="K72" s="322">
        <f t="shared" si="21"/>
        <v>28.601577133600898</v>
      </c>
      <c r="L72" s="322">
        <f t="shared" si="21"/>
        <v>28.208621376604416</v>
      </c>
      <c r="M72" s="322">
        <f t="shared" si="21"/>
        <v>26.045680372108173</v>
      </c>
      <c r="N72" s="322">
        <f t="shared" si="21"/>
        <v>25.856605727825045</v>
      </c>
      <c r="O72" s="322">
        <f t="shared" si="21"/>
        <v>26.491190355758476</v>
      </c>
      <c r="P72" s="322">
        <f t="shared" si="21"/>
        <v>24.818192207771894</v>
      </c>
      <c r="Q72" s="322">
        <f t="shared" si="21"/>
        <v>23.987117146307217</v>
      </c>
      <c r="R72" s="322">
        <f t="shared" si="21"/>
        <v>23.737952645081482</v>
      </c>
      <c r="S72" s="322">
        <f t="shared" si="21"/>
        <v>23.500397149372766</v>
      </c>
      <c r="T72" s="322">
        <f t="shared" si="21"/>
        <v>23.003544119985047</v>
      </c>
      <c r="U72" s="322">
        <f t="shared" si="21"/>
        <v>22.71696564644007</v>
      </c>
      <c r="V72" s="322">
        <f t="shared" si="21"/>
        <v>22.967783633906752</v>
      </c>
      <c r="W72" s="322">
        <f t="shared" si="21"/>
        <v>22.928936075544868</v>
      </c>
      <c r="X72" s="322">
        <f t="shared" si="21"/>
        <v>21.73929982877004</v>
      </c>
      <c r="Y72" s="322">
        <f t="shared" si="21"/>
        <v>20.779062437262574</v>
      </c>
      <c r="DA72" s="95"/>
    </row>
    <row r="73" spans="1:105" ht="12" customHeight="1" x14ac:dyDescent="0.25">
      <c r="A73" s="55" t="s">
        <v>91</v>
      </c>
      <c r="B73" s="334">
        <f>IF(B$6=0,0,B$6/MAE!B$5*1000)</f>
        <v>0.42028602293481537</v>
      </c>
      <c r="C73" s="334">
        <f>IF(C$6=0,0,C$6/MAE!C$5*1000)</f>
        <v>0.45755808911653001</v>
      </c>
      <c r="D73" s="334">
        <f>IF(D$6=0,0,D$6/MAE!D$5*1000)</f>
        <v>0.47812967153228564</v>
      </c>
      <c r="E73" s="334">
        <f>IF(E$6=0,0,E$6/MAE!E$5*1000)</f>
        <v>0.51391108012348929</v>
      </c>
      <c r="F73" s="334">
        <f>IF(F$6=0,0,F$6/MAE!F$5*1000)</f>
        <v>0.56264239869844301</v>
      </c>
      <c r="G73" s="334">
        <f>IF(G$6=0,0,G$6/MAE!G$5*1000)</f>
        <v>0.53833118501466204</v>
      </c>
      <c r="H73" s="334">
        <f>IF(H$6=0,0,H$6/MAE!H$5*1000)</f>
        <v>0.50226346024995006</v>
      </c>
      <c r="I73" s="334">
        <f>IF(I$6=0,0,I$6/MAE!I$5*1000)</f>
        <v>0.48862429934619744</v>
      </c>
      <c r="J73" s="334">
        <f>IF(J$6=0,0,J$6/MAE!J$5*1000)</f>
        <v>0.53530104081932883</v>
      </c>
      <c r="K73" s="334">
        <f>IF(K$6=0,0,K$6/MAE!K$5*1000)</f>
        <v>0.54067483712464015</v>
      </c>
      <c r="L73" s="334">
        <f>IF(L$6=0,0,L$6/MAE!L$5*1000)</f>
        <v>0.55436258920959036</v>
      </c>
      <c r="M73" s="334">
        <f>IF(M$6=0,0,M$6/MAE!M$5*1000)</f>
        <v>0.545466561474512</v>
      </c>
      <c r="N73" s="334">
        <f>IF(N$6=0,0,N$6/MAE!N$5*1000)</f>
        <v>0.5389771872597372</v>
      </c>
      <c r="O73" s="334">
        <f>IF(O$6=0,0,O$6/MAE!O$5*1000)</f>
        <v>0.55019965427103545</v>
      </c>
      <c r="P73" s="334">
        <f>IF(P$6=0,0,P$6/MAE!P$5*1000)</f>
        <v>0.54108614073155969</v>
      </c>
      <c r="Q73" s="334">
        <f>IF(Q$6=0,0,Q$6/MAE!Q$5*1000)</f>
        <v>0.51596785568077408</v>
      </c>
      <c r="R73" s="334">
        <f>IF(R$6=0,0,R$6/MAE!R$5*1000)</f>
        <v>0.51548169933767096</v>
      </c>
      <c r="S73" s="334">
        <f>IF(S$6=0,0,S$6/MAE!S$5*1000)</f>
        <v>0.50944639539793579</v>
      </c>
      <c r="T73" s="334">
        <f>IF(T$6=0,0,T$6/MAE!T$5*1000)</f>
        <v>0.50961558144032504</v>
      </c>
      <c r="U73" s="334">
        <f>IF(U$6=0,0,U$6/MAE!U$5*1000)</f>
        <v>0.50972840050884916</v>
      </c>
      <c r="V73" s="334">
        <f>IF(V$6=0,0,V$6/MAE!V$5*1000)</f>
        <v>0.51359934644871985</v>
      </c>
      <c r="W73" s="334">
        <f>IF(W$6=0,0,W$6/MAE!W$5*1000)</f>
        <v>0.51044196489529103</v>
      </c>
      <c r="X73" s="334">
        <f>IF(X$6=0,0,X$6/MAE!X$5*1000)</f>
        <v>0.48996920353942014</v>
      </c>
      <c r="Y73" s="334">
        <f>IF(Y$6=0,0,Y$6/MAE!Y$5*1000)</f>
        <v>0.4718858634196203</v>
      </c>
      <c r="DA73" s="67"/>
    </row>
    <row r="74" spans="1:105" ht="12" customHeight="1" x14ac:dyDescent="0.25">
      <c r="A74" s="173" t="s">
        <v>92</v>
      </c>
      <c r="B74" s="335">
        <f>IF(B$7=0,0,B$7/MAE!B$5*1000)</f>
        <v>0.5715889911913492</v>
      </c>
      <c r="C74" s="335">
        <f>IF(C$7=0,0,C$7/MAE!C$5*1000)</f>
        <v>0.62227900119848056</v>
      </c>
      <c r="D74" s="335">
        <f>IF(D$7=0,0,D$7/MAE!D$5*1000)</f>
        <v>0.65025635328390852</v>
      </c>
      <c r="E74" s="335">
        <f>IF(E$7=0,0,E$7/MAE!E$5*1000)</f>
        <v>0.69891906896794576</v>
      </c>
      <c r="F74" s="335">
        <f>IF(F$7=0,0,F$7/MAE!F$5*1000)</f>
        <v>0.76519366222988261</v>
      </c>
      <c r="G74" s="335">
        <f>IF(G$7=0,0,G$7/MAE!G$5*1000)</f>
        <v>0.73213041161994064</v>
      </c>
      <c r="H74" s="335">
        <f>IF(H$7=0,0,H$7/MAE!H$5*1000)</f>
        <v>0.68307830593993191</v>
      </c>
      <c r="I74" s="335">
        <f>IF(I$7=0,0,I$7/MAE!I$5*1000)</f>
        <v>0.6645290471108285</v>
      </c>
      <c r="J74" s="335">
        <f>IF(J$7=0,0,J$7/MAE!J$5*1000)</f>
        <v>0.72800941551428688</v>
      </c>
      <c r="K74" s="335">
        <f>IF(K$7=0,0,K$7/MAE!K$5*1000)</f>
        <v>0.73531777848951052</v>
      </c>
      <c r="L74" s="335">
        <f>IF(L$7=0,0,L$7/MAE!L$5*1000)</f>
        <v>0.75393312132504298</v>
      </c>
      <c r="M74" s="335">
        <f>IF(M$7=0,0,M$7/MAE!M$5*1000)</f>
        <v>0.74183452360533619</v>
      </c>
      <c r="N74" s="335">
        <f>IF(N$7=0,0,N$7/MAE!N$5*1000)</f>
        <v>0.73300897467324244</v>
      </c>
      <c r="O74" s="335">
        <f>IF(O$7=0,0,O$7/MAE!O$5*1000)</f>
        <v>0.748271529808608</v>
      </c>
      <c r="P74" s="335">
        <f>IF(P$7=0,0,P$7/MAE!P$5*1000)</f>
        <v>0.73587715139492127</v>
      </c>
      <c r="Q74" s="335">
        <f>IF(Q$7=0,0,Q$7/MAE!Q$5*1000)</f>
        <v>0.70171628372585293</v>
      </c>
      <c r="R74" s="335">
        <f>IF(R$7=0,0,R$7/MAE!R$5*1000)</f>
        <v>0.70105511109923213</v>
      </c>
      <c r="S74" s="335">
        <f>IF(S$7=0,0,S$7/MAE!S$5*1000)</f>
        <v>0.69284709774119302</v>
      </c>
      <c r="T74" s="335">
        <f>IF(T$7=0,0,T$7/MAE!T$5*1000)</f>
        <v>0.69307719075884244</v>
      </c>
      <c r="U74" s="335">
        <f>IF(U$7=0,0,U$7/MAE!U$5*1000)</f>
        <v>0.69323062469203489</v>
      </c>
      <c r="V74" s="335">
        <f>IF(V$7=0,0,V$7/MAE!V$5*1000)</f>
        <v>0.69849511117025864</v>
      </c>
      <c r="W74" s="335">
        <f>IF(W$7=0,0,W$7/MAE!W$5*1000)</f>
        <v>0.69420107225759609</v>
      </c>
      <c r="X74" s="335">
        <f>IF(X$7=0,0,X$7/MAE!X$5*1000)</f>
        <v>0.66635811681361146</v>
      </c>
      <c r="Y74" s="335">
        <f>IF(Y$7=0,0,Y$7/MAE!Y$5*1000)</f>
        <v>0.64176477425068368</v>
      </c>
      <c r="DA74" s="177"/>
    </row>
    <row r="75" spans="1:105" ht="12" customHeight="1" x14ac:dyDescent="0.25">
      <c r="A75" s="173" t="s">
        <v>93</v>
      </c>
      <c r="B75" s="335">
        <f>IF(B$8=0,0,B$8/MAE!B$5*1000)</f>
        <v>0.70608051853049003</v>
      </c>
      <c r="C75" s="335">
        <f>IF(C$8=0,0,C$8/MAE!C$5*1000)</f>
        <v>0.76869758971577062</v>
      </c>
      <c r="D75" s="335">
        <f>IF(D$8=0,0,D$8/MAE!D$5*1000)</f>
        <v>0.80325784817423962</v>
      </c>
      <c r="E75" s="335">
        <f>IF(E$8=0,0,E$8/MAE!E$5*1000)</f>
        <v>0.86337061460746223</v>
      </c>
      <c r="F75" s="335">
        <f>IF(F$8=0,0,F$8/MAE!F$5*1000)</f>
        <v>0.94523922981338426</v>
      </c>
      <c r="G75" s="335">
        <f>IF(G$8=0,0,G$8/MAE!G$5*1000)</f>
        <v>0.90439639082463219</v>
      </c>
      <c r="H75" s="335">
        <f>IF(H$8=0,0,H$8/MAE!H$5*1000)</f>
        <v>0.8438026132199159</v>
      </c>
      <c r="I75" s="335">
        <f>IF(I$8=0,0,I$8/MAE!I$5*1000)</f>
        <v>0.82088882290161147</v>
      </c>
      <c r="J75" s="335">
        <f>IF(J$8=0,0,J$8/MAE!J$5*1000)</f>
        <v>0.89930574857647239</v>
      </c>
      <c r="K75" s="335">
        <f>IF(K$8=0,0,K$8/MAE!K$5*1000)</f>
        <v>0.90833372636939502</v>
      </c>
      <c r="L75" s="335">
        <f>IF(L$8=0,0,L$8/MAE!L$5*1000)</f>
        <v>0.93132914987211191</v>
      </c>
      <c r="M75" s="335">
        <f>IF(M$8=0,0,M$8/MAE!M$5*1000)</f>
        <v>0.91638382327718026</v>
      </c>
      <c r="N75" s="335">
        <f>IF(N$8=0,0,N$8/MAE!N$5*1000)</f>
        <v>0.90548167459635831</v>
      </c>
      <c r="O75" s="335">
        <f>IF(O$8=0,0,O$8/MAE!O$5*1000)</f>
        <v>0.92433541917533923</v>
      </c>
      <c r="P75" s="335">
        <f>IF(P$8=0,0,P$8/MAE!P$5*1000)</f>
        <v>0.90902471642902027</v>
      </c>
      <c r="Q75" s="335">
        <f>IF(Q$8=0,0,Q$8/MAE!Q$5*1000)</f>
        <v>0.86682599754370071</v>
      </c>
      <c r="R75" s="335">
        <f>IF(R$8=0,0,R$8/MAE!R$5*1000)</f>
        <v>0.86600925488728653</v>
      </c>
      <c r="S75" s="335">
        <f>IF(S$8=0,0,S$8/MAE!S$5*1000)</f>
        <v>0.85586994426853247</v>
      </c>
      <c r="T75" s="335">
        <f>IF(T$8=0,0,T$8/MAE!T$5*1000)</f>
        <v>0.85615417681974626</v>
      </c>
      <c r="U75" s="335">
        <f>IF(U$8=0,0,U$8/MAE!U$5*1000)</f>
        <v>0.85634371285486643</v>
      </c>
      <c r="V75" s="335">
        <f>IF(V$8=0,0,V$8/MAE!V$5*1000)</f>
        <v>0.86284690203384873</v>
      </c>
      <c r="W75" s="335">
        <f>IF(W$8=0,0,W$8/MAE!W$5*1000)</f>
        <v>0.85754250102408935</v>
      </c>
      <c r="X75" s="335">
        <f>IF(X$8=0,0,X$8/MAE!X$5*1000)</f>
        <v>0.82314826194622615</v>
      </c>
      <c r="Y75" s="335">
        <f>IF(Y$8=0,0,Y$8/MAE!Y$5*1000)</f>
        <v>0.79276825054496236</v>
      </c>
      <c r="DA75" s="177"/>
    </row>
    <row r="76" spans="1:105" ht="12" customHeight="1" x14ac:dyDescent="0.25">
      <c r="A76" s="173" t="s">
        <v>94</v>
      </c>
      <c r="B76" s="335">
        <f>IF(B$9=0,0,B$9/MAE!B$5*1000)</f>
        <v>0.4370974638522081</v>
      </c>
      <c r="C76" s="335">
        <f>IF(C$9=0,0,C$9/MAE!C$5*1000)</f>
        <v>0.475860412681191</v>
      </c>
      <c r="D76" s="335">
        <f>IF(D$9=0,0,D$9/MAE!D$5*1000)</f>
        <v>0.49725485839357686</v>
      </c>
      <c r="E76" s="335">
        <f>IF(E$9=0,0,E$9/MAE!E$5*1000)</f>
        <v>0.53446752332842906</v>
      </c>
      <c r="F76" s="335">
        <f>IF(F$9=0,0,F$9/MAE!F$5*1000)</f>
        <v>0.58514809464638062</v>
      </c>
      <c r="G76" s="335">
        <f>IF(G$9=0,0,G$9/MAE!G$5*1000)</f>
        <v>0.55986443241524864</v>
      </c>
      <c r="H76" s="335">
        <f>IF(H$9=0,0,H$9/MAE!H$5*1000)</f>
        <v>0.5223539986599478</v>
      </c>
      <c r="I76" s="335">
        <f>IF(I$9=0,0,I$9/MAE!I$5*1000)</f>
        <v>0.50816927132004552</v>
      </c>
      <c r="J76" s="335">
        <f>IF(J$9=0,0,J$9/MAE!J$5*1000)</f>
        <v>0.55671308245210194</v>
      </c>
      <c r="K76" s="335">
        <f>IF(K$9=0,0,K$9/MAE!K$5*1000)</f>
        <v>0.56230183060962557</v>
      </c>
      <c r="L76" s="335">
        <f>IF(L$9=0,0,L$9/MAE!L$5*1000)</f>
        <v>0.57653709277797405</v>
      </c>
      <c r="M76" s="335">
        <f>IF(M$9=0,0,M$9/MAE!M$5*1000)</f>
        <v>0.56728522393349257</v>
      </c>
      <c r="N76" s="335">
        <f>IF(N$9=0,0,N$9/MAE!N$5*1000)</f>
        <v>0.56053627475012646</v>
      </c>
      <c r="O76" s="335">
        <f>IF(O$9=0,0,O$9/MAE!O$5*1000)</f>
        <v>0.57220764044187677</v>
      </c>
      <c r="P76" s="335">
        <f>IF(P$9=0,0,P$9/MAE!P$5*1000)</f>
        <v>0.56272958636082215</v>
      </c>
      <c r="Q76" s="335">
        <f>IF(Q$9=0,0,Q$9/MAE!Q$5*1000)</f>
        <v>0.53660656990800515</v>
      </c>
      <c r="R76" s="335">
        <f>IF(R$9=0,0,R$9/MAE!R$5*1000)</f>
        <v>0.53610096731117751</v>
      </c>
      <c r="S76" s="335">
        <f>IF(S$9=0,0,S$9/MAE!S$5*1000)</f>
        <v>0.52982425121385346</v>
      </c>
      <c r="T76" s="335">
        <f>IF(T$9=0,0,T$9/MAE!T$5*1000)</f>
        <v>0.53000020469793818</v>
      </c>
      <c r="U76" s="335">
        <f>IF(U$9=0,0,U$9/MAE!U$5*1000)</f>
        <v>0.53011753652920313</v>
      </c>
      <c r="V76" s="335">
        <f>IF(V$9=0,0,V$9/MAE!V$5*1000)</f>
        <v>0.53414332030666845</v>
      </c>
      <c r="W76" s="335">
        <f>IF(W$9=0,0,W$9/MAE!W$5*1000)</f>
        <v>0.53085964349110304</v>
      </c>
      <c r="X76" s="335">
        <f>IF(X$9=0,0,X$9/MAE!X$5*1000)</f>
        <v>0.5095679716809971</v>
      </c>
      <c r="Y76" s="335">
        <f>IF(Y$9=0,0,Y$9/MAE!Y$5*1000)</f>
        <v>0.49076129795640516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0.6069349053598353</v>
      </c>
      <c r="C77" s="336">
        <f>IF(C$10=0,0,C$10/MAE!C$5*1000)</f>
        <v>0.62583665277716061</v>
      </c>
      <c r="D77" s="336">
        <f>IF(D$10=0,0,D$10/MAE!D$5*1000)</f>
        <v>0.63204598371871223</v>
      </c>
      <c r="E77" s="336">
        <f>IF(E$10=0,0,E$10/MAE!E$5*1000)</f>
        <v>0.69069542817630591</v>
      </c>
      <c r="F77" s="336">
        <f>IF(F$10=0,0,F$10/MAE!F$5*1000)</f>
        <v>0.70175152054851686</v>
      </c>
      <c r="G77" s="336">
        <f>IF(G$10=0,0,G$10/MAE!G$5*1000)</f>
        <v>0.72970530331255035</v>
      </c>
      <c r="H77" s="336">
        <f>IF(H$10=0,0,H$10/MAE!H$5*1000)</f>
        <v>0.67282125265815484</v>
      </c>
      <c r="I77" s="336">
        <f>IF(I$10=0,0,I$10/MAE!I$5*1000)</f>
        <v>0.63509543332523943</v>
      </c>
      <c r="J77" s="336">
        <f>IF(J$10=0,0,J$10/MAE!J$5*1000)</f>
        <v>0.67748964216702345</v>
      </c>
      <c r="K77" s="336">
        <f>IF(K$10=0,0,K$10/MAE!K$5*1000)</f>
        <v>0.73151900003704784</v>
      </c>
      <c r="L77" s="336">
        <f>IF(L$10=0,0,L$10/MAE!L$5*1000)</f>
        <v>0.73308353515570712</v>
      </c>
      <c r="M77" s="336">
        <f>IF(M$10=0,0,M$10/MAE!M$5*1000)</f>
        <v>0.67872821934568683</v>
      </c>
      <c r="N77" s="336">
        <f>IF(N$10=0,0,N$10/MAE!N$5*1000)</f>
        <v>0.67342518769474036</v>
      </c>
      <c r="O77" s="336">
        <f>IF(O$10=0,0,O$10/MAE!O$5*1000)</f>
        <v>0.6894524165024718</v>
      </c>
      <c r="P77" s="336">
        <f>IF(P$10=0,0,P$10/MAE!P$5*1000)</f>
        <v>0.65536058441557155</v>
      </c>
      <c r="Q77" s="336">
        <f>IF(Q$10=0,0,Q$10/MAE!Q$5*1000)</f>
        <v>0.64083080338095932</v>
      </c>
      <c r="R77" s="336">
        <f>IF(R$10=0,0,R$10/MAE!R$5*1000)</f>
        <v>0.63319917807898807</v>
      </c>
      <c r="S77" s="336">
        <f>IF(S$10=0,0,S$10/MAE!S$5*1000)</f>
        <v>0.62608773521786076</v>
      </c>
      <c r="T77" s="336">
        <f>IF(T$10=0,0,T$10/MAE!T$5*1000)</f>
        <v>0.61801059314868634</v>
      </c>
      <c r="U77" s="336">
        <f>IF(U$10=0,0,U$10/MAE!U$5*1000)</f>
        <v>0.61903395014378115</v>
      </c>
      <c r="V77" s="336">
        <f>IF(V$10=0,0,V$10/MAE!V$5*1000)</f>
        <v>0.63089269815768934</v>
      </c>
      <c r="W77" s="336">
        <f>IF(W$10=0,0,W$10/MAE!W$5*1000)</f>
        <v>0.63318316817796605</v>
      </c>
      <c r="X77" s="336">
        <f>IF(X$10=0,0,X$10/MAE!X$5*1000)</f>
        <v>0.62307683513228718</v>
      </c>
      <c r="Y77" s="336">
        <f>IF(Y$10=0,0,Y$10/MAE!Y$5*1000)</f>
        <v>0.61694433039565533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4.4051140900516739</v>
      </c>
      <c r="C78" s="349">
        <f>IF(C$16=0,0,C$16/MAE!C$5*1000)</f>
        <v>4.4205385712611687</v>
      </c>
      <c r="D78" s="349">
        <f>IF(D$16=0,0,D$16/MAE!D$5*1000)</f>
        <v>4.4580208333492992</v>
      </c>
      <c r="E78" s="349">
        <f>IF(E$16=0,0,E$16/MAE!E$5*1000)</f>
        <v>5.1538586451580501</v>
      </c>
      <c r="F78" s="349">
        <f>IF(F$16=0,0,F$16/MAE!F$5*1000)</f>
        <v>4.722671458607314</v>
      </c>
      <c r="G78" s="349">
        <f>IF(G$16=0,0,G$16/MAE!G$5*1000)</f>
        <v>4.8371245981678959</v>
      </c>
      <c r="H78" s="349">
        <f>IF(H$16=0,0,H$16/MAE!H$5*1000)</f>
        <v>4.4361377754640996</v>
      </c>
      <c r="I78" s="349">
        <f>IF(I$16=0,0,I$16/MAE!I$5*1000)</f>
        <v>4.186727638801143</v>
      </c>
      <c r="J78" s="349">
        <f>IF(J$16=0,0,J$16/MAE!J$5*1000)</f>
        <v>4.4492402556294275</v>
      </c>
      <c r="K78" s="349">
        <f>IF(K$16=0,0,K$16/MAE!K$5*1000)</f>
        <v>4.7725942741793492</v>
      </c>
      <c r="L78" s="349">
        <f>IF(L$16=0,0,L$16/MAE!L$5*1000)</f>
        <v>4.7578679153884895</v>
      </c>
      <c r="M78" s="349">
        <f>IF(M$16=0,0,M$16/MAE!M$5*1000)</f>
        <v>4.3819282468862362</v>
      </c>
      <c r="N78" s="349">
        <f>IF(N$16=0,0,N$16/MAE!N$5*1000)</f>
        <v>4.3423805355448994</v>
      </c>
      <c r="O78" s="349">
        <f>IF(O$16=0,0,O$16/MAE!O$5*1000)</f>
        <v>4.4274323899021999</v>
      </c>
      <c r="P78" s="349">
        <f>IF(P$16=0,0,P$16/MAE!P$5*1000)</f>
        <v>4.1854499170444388</v>
      </c>
      <c r="Q78" s="349">
        <f>IF(Q$16=0,0,Q$16/MAE!Q$5*1000)</f>
        <v>4.0787911282513374</v>
      </c>
      <c r="R78" s="349">
        <f>IF(R$16=0,0,R$16/MAE!R$5*1000)</f>
        <v>4.0059549112572403</v>
      </c>
      <c r="S78" s="349">
        <f>IF(S$16=0,0,S$16/MAE!S$5*1000)</f>
        <v>3.9441008840802994</v>
      </c>
      <c r="T78" s="349">
        <f>IF(T$16=0,0,T$16/MAE!T$5*1000)</f>
        <v>3.8679054128560302</v>
      </c>
      <c r="U78" s="349">
        <f>IF(U$16=0,0,U$16/MAE!U$5*1000)</f>
        <v>3.8355936022577515</v>
      </c>
      <c r="V78" s="349">
        <f>IF(V$16=0,0,V$16/MAE!V$5*1000)</f>
        <v>3.8760068793235871</v>
      </c>
      <c r="W78" s="349">
        <f>IF(W$16=0,0,W$16/MAE!W$5*1000)</f>
        <v>3.8732604784710096</v>
      </c>
      <c r="X78" s="349">
        <f>IF(X$16=0,0,X$16/MAE!X$5*1000)</f>
        <v>3.6561411158499033</v>
      </c>
      <c r="Y78" s="349">
        <f>IF(Y$16=0,0,Y$16/MAE!Y$5*1000)</f>
        <v>3.4997560562809582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2.0284591618979828</v>
      </c>
      <c r="C79" s="349">
        <f>IF(C$24=0,0,C$24/MAE!C$5*1000)</f>
        <v>2.1098792556177988</v>
      </c>
      <c r="D79" s="349">
        <f>IF(D$24=0,0,D$24/MAE!D$5*1000)</f>
        <v>2.1507741509685401</v>
      </c>
      <c r="E79" s="349">
        <f>IF(E$24=0,0,E$24/MAE!E$5*1000)</f>
        <v>2.3747321709066851</v>
      </c>
      <c r="F79" s="349">
        <f>IF(F$24=0,0,F$24/MAE!F$5*1000)</f>
        <v>2.3742507343979624</v>
      </c>
      <c r="G79" s="349">
        <f>IF(G$24=0,0,G$24/MAE!G$5*1000)</f>
        <v>2.4244059784407535</v>
      </c>
      <c r="H79" s="349">
        <f>IF(H$24=0,0,H$24/MAE!H$5*1000)</f>
        <v>2.2390345582471163</v>
      </c>
      <c r="I79" s="349">
        <f>IF(I$24=0,0,I$24/MAE!I$5*1000)</f>
        <v>2.1263826905142529</v>
      </c>
      <c r="J79" s="349">
        <f>IF(J$24=0,0,J$24/MAE!J$5*1000)</f>
        <v>2.2668037434341732</v>
      </c>
      <c r="K79" s="349">
        <f>IF(K$24=0,0,K$24/MAE!K$5*1000)</f>
        <v>2.4149149954042062</v>
      </c>
      <c r="L79" s="349">
        <f>IF(L$24=0,0,L$24/MAE!L$5*1000)</f>
        <v>2.4149249976110974</v>
      </c>
      <c r="M79" s="349">
        <f>IF(M$24=0,0,M$24/MAE!M$5*1000)</f>
        <v>2.2340125625183953</v>
      </c>
      <c r="N79" s="349">
        <f>IF(N$24=0,0,N$24/MAE!N$5*1000)</f>
        <v>2.2118402188750022</v>
      </c>
      <c r="O79" s="349">
        <f>IF(O$24=0,0,O$24/MAE!O$5*1000)</f>
        <v>2.2563433747918764</v>
      </c>
      <c r="P79" s="349">
        <f>IF(P$24=0,0,P$24/MAE!P$5*1000)</f>
        <v>2.1263033104562621</v>
      </c>
      <c r="Q79" s="349">
        <f>IF(Q$24=0,0,Q$24/MAE!Q$5*1000)</f>
        <v>2.0724705701360877</v>
      </c>
      <c r="R79" s="349">
        <f>IF(R$24=0,0,R$24/MAE!R$5*1000)</f>
        <v>2.0345596979175218</v>
      </c>
      <c r="S79" s="349">
        <f>IF(S$24=0,0,S$24/MAE!S$5*1000)</f>
        <v>2.0077295106309672</v>
      </c>
      <c r="T79" s="349">
        <f>IF(T$24=0,0,T$24/MAE!T$5*1000)</f>
        <v>1.9601193766795857</v>
      </c>
      <c r="U79" s="349">
        <f>IF(U$24=0,0,U$24/MAE!U$5*1000)</f>
        <v>1.9415674556231397</v>
      </c>
      <c r="V79" s="349">
        <f>IF(V$24=0,0,V$24/MAE!V$5*1000)</f>
        <v>1.9624418527473793</v>
      </c>
      <c r="W79" s="349">
        <f>IF(W$24=0,0,W$24/MAE!W$5*1000)</f>
        <v>1.9621487698412396</v>
      </c>
      <c r="X79" s="349">
        <f>IF(X$24=0,0,X$24/MAE!X$5*1000)</f>
        <v>1.8491124770038176</v>
      </c>
      <c r="Y79" s="349">
        <f>IF(Y$24=0,0,Y$24/MAE!Y$5*1000)</f>
        <v>1.7623099803971296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6.2930201286452476</v>
      </c>
      <c r="C80" s="349">
        <f>IF(C$27=0,0,C$27/MAE!C$5*1000)</f>
        <v>6.3150551018016712</v>
      </c>
      <c r="D80" s="349">
        <f>IF(D$27=0,0,D$27/MAE!D$5*1000)</f>
        <v>6.3686011904989979</v>
      </c>
      <c r="E80" s="349">
        <f>IF(E$27=0,0,E$27/MAE!E$5*1000)</f>
        <v>7.3626552073686424</v>
      </c>
      <c r="F80" s="349">
        <f>IF(F$27=0,0,F$27/MAE!F$5*1000)</f>
        <v>6.7466735122961641</v>
      </c>
      <c r="G80" s="349">
        <f>IF(G$27=0,0,G$27/MAE!G$5*1000)</f>
        <v>6.910177997382708</v>
      </c>
      <c r="H80" s="349">
        <f>IF(H$27=0,0,H$27/MAE!H$5*1000)</f>
        <v>6.3373396792344305</v>
      </c>
      <c r="I80" s="349">
        <f>IF(I$27=0,0,I$27/MAE!I$5*1000)</f>
        <v>5.9810394840016343</v>
      </c>
      <c r="J80" s="349">
        <f>IF(J$27=0,0,J$27/MAE!J$5*1000)</f>
        <v>6.3560575080420403</v>
      </c>
      <c r="K80" s="349">
        <f>IF(K$27=0,0,K$27/MAE!K$5*1000)</f>
        <v>6.8179918202562151</v>
      </c>
      <c r="L80" s="349">
        <f>IF(L$27=0,0,L$27/MAE!L$5*1000)</f>
        <v>6.7969541648406997</v>
      </c>
      <c r="M80" s="349">
        <f>IF(M$27=0,0,M$27/MAE!M$5*1000)</f>
        <v>6.2598974955517654</v>
      </c>
      <c r="N80" s="349">
        <f>IF(N$27=0,0,N$27/MAE!N$5*1000)</f>
        <v>6.203400765064143</v>
      </c>
      <c r="O80" s="349">
        <f>IF(O$27=0,0,O$27/MAE!O$5*1000)</f>
        <v>6.3249034141459983</v>
      </c>
      <c r="P80" s="349">
        <f>IF(P$27=0,0,P$27/MAE!P$5*1000)</f>
        <v>5.9792141672063419</v>
      </c>
      <c r="Q80" s="349">
        <f>IF(Q$27=0,0,Q$27/MAE!Q$5*1000)</f>
        <v>5.8268444689304832</v>
      </c>
      <c r="R80" s="349">
        <f>IF(R$27=0,0,R$27/MAE!R$5*1000)</f>
        <v>5.7227927303674866</v>
      </c>
      <c r="S80" s="349">
        <f>IF(S$27=0,0,S$27/MAE!S$5*1000)</f>
        <v>5.6344298344004295</v>
      </c>
      <c r="T80" s="349">
        <f>IF(T$27=0,0,T$27/MAE!T$5*1000)</f>
        <v>5.5255791612228995</v>
      </c>
      <c r="U80" s="349">
        <f>IF(U$27=0,0,U$27/MAE!U$5*1000)</f>
        <v>5.4794194317967877</v>
      </c>
      <c r="V80" s="349">
        <f>IF(V$27=0,0,V$27/MAE!V$5*1000)</f>
        <v>5.5371526847479835</v>
      </c>
      <c r="W80" s="349">
        <f>IF(W$27=0,0,W$27/MAE!W$5*1000)</f>
        <v>5.5332292549585862</v>
      </c>
      <c r="X80" s="349">
        <f>IF(X$27=0,0,X$27/MAE!X$5*1000)</f>
        <v>5.2230587369284347</v>
      </c>
      <c r="Y80" s="349">
        <f>IF(Y$27=0,0,Y$27/MAE!Y$5*1000)</f>
        <v>4.9996515089727964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7.0160916998010041</v>
      </c>
      <c r="C81" s="349">
        <f>IF(C$35=0,0,C$35/MAE!C$5*1000)</f>
        <v>7.571786828496271</v>
      </c>
      <c r="D81" s="349">
        <f>IF(D$35=0,0,D$35/MAE!D$5*1000)</f>
        <v>7.4706924548487166</v>
      </c>
      <c r="E81" s="349">
        <f>IF(E$35=0,0,E$35/MAE!E$5*1000)</f>
        <v>7.988635354688701</v>
      </c>
      <c r="F81" s="349">
        <f>IF(F$35=0,0,F$35/MAE!F$5*1000)</f>
        <v>7.735392009903717</v>
      </c>
      <c r="G81" s="349">
        <f>IF(G$35=0,0,G$35/MAE!G$5*1000)</f>
        <v>7.0726383344882722</v>
      </c>
      <c r="H81" s="349">
        <f>IF(H$35=0,0,H$35/MAE!H$5*1000)</f>
        <v>6.9553024430455217</v>
      </c>
      <c r="I81" s="349">
        <f>IF(I$35=0,0,I$35/MAE!I$5*1000)</f>
        <v>6.5021887524328861</v>
      </c>
      <c r="J81" s="349">
        <f>IF(J$35=0,0,J$35/MAE!J$5*1000)</f>
        <v>6.4746359684682808</v>
      </c>
      <c r="K81" s="349">
        <f>IF(K$35=0,0,K$35/MAE!K$5*1000)</f>
        <v>6.7653086743692388</v>
      </c>
      <c r="L81" s="349">
        <f>IF(L$35=0,0,L$35/MAE!L$5*1000)</f>
        <v>6.2268174560892859</v>
      </c>
      <c r="M81" s="349">
        <f>IF(M$35=0,0,M$35/MAE!M$5*1000)</f>
        <v>5.3289484737351902</v>
      </c>
      <c r="N81" s="349">
        <f>IF(N$35=0,0,N$35/MAE!N$5*1000)</f>
        <v>5.3486013835534232</v>
      </c>
      <c r="O81" s="349">
        <f>IF(O$35=0,0,O$35/MAE!O$5*1000)</f>
        <v>5.5687462342851726</v>
      </c>
      <c r="P81" s="349">
        <f>IF(P$35=0,0,P$35/MAE!P$5*1000)</f>
        <v>4.7672153001038842</v>
      </c>
      <c r="Q81" s="349">
        <f>IF(Q$35=0,0,Q$35/MAE!Q$5*1000)</f>
        <v>4.5933430525024459</v>
      </c>
      <c r="R81" s="349">
        <f>IF(R$35=0,0,R$35/MAE!R$5*1000)</f>
        <v>4.5729924059647846</v>
      </c>
      <c r="S81" s="349">
        <f>IF(S$35=0,0,S$35/MAE!S$5*1000)</f>
        <v>4.5988411001314375</v>
      </c>
      <c r="T81" s="349">
        <f>IF(T$35=0,0,T$35/MAE!T$5*1000)</f>
        <v>4.3405000196769672</v>
      </c>
      <c r="U81" s="349">
        <f>IF(U$35=0,0,U$35/MAE!U$5*1000)</f>
        <v>4.1484402966697953</v>
      </c>
      <c r="V81" s="349">
        <f>IF(V$35=0,0,V$35/MAE!V$5*1000)</f>
        <v>4.2175517445434618</v>
      </c>
      <c r="W81" s="349">
        <f>IF(W$35=0,0,W$35/MAE!W$5*1000)</f>
        <v>4.2248341459567307</v>
      </c>
      <c r="X81" s="349">
        <f>IF(X$35=0,0,X$35/MAE!X$5*1000)</f>
        <v>3.9544448718097733</v>
      </c>
      <c r="Y81" s="349">
        <f>IF(Y$35=0,0,Y$35/MAE!Y$5*1000)</f>
        <v>3.704375304669707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2.0173729100871141</v>
      </c>
      <c r="C82" s="349">
        <f>IF(C$46=0,0,C$46/MAE!C$5*1000)</f>
        <v>2.1962788277593437</v>
      </c>
      <c r="D82" s="349">
        <f>IF(D$46=0,0,D$46/MAE!D$5*1000)</f>
        <v>2.2950224233549705</v>
      </c>
      <c r="E82" s="349">
        <f>IF(E$46=0,0,E$46/MAE!E$5*1000)</f>
        <v>2.466773184592749</v>
      </c>
      <c r="F82" s="349">
        <f>IF(F$46=0,0,F$46/MAE!F$5*1000)</f>
        <v>2.700683513752526</v>
      </c>
      <c r="G82" s="349">
        <f>IF(G$46=0,0,G$46/MAE!G$5*1000)</f>
        <v>2.5839896880703788</v>
      </c>
      <c r="H82" s="349">
        <f>IF(H$46=0,0,H$46/MAE!H$5*1000)</f>
        <v>2.4108646091997596</v>
      </c>
      <c r="I82" s="349">
        <f>IF(I$46=0,0,I$46/MAE!I$5*1000)</f>
        <v>2.3453966368617469</v>
      </c>
      <c r="J82" s="349">
        <f>IF(J$46=0,0,J$46/MAE!J$5*1000)</f>
        <v>2.5694449959327774</v>
      </c>
      <c r="K82" s="349">
        <f>IF(K$46=0,0,K$46/MAE!K$5*1000)</f>
        <v>2.5952392181982726</v>
      </c>
      <c r="L82" s="349">
        <f>IF(L$46=0,0,L$46/MAE!L$5*1000)</f>
        <v>2.6609404282060338</v>
      </c>
      <c r="M82" s="349">
        <f>IF(M$46=0,0,M$46/MAE!M$5*1000)</f>
        <v>2.6182394950776575</v>
      </c>
      <c r="N82" s="349">
        <f>IF(N$46=0,0,N$46/MAE!N$5*1000)</f>
        <v>2.5870904988467389</v>
      </c>
      <c r="O82" s="349">
        <f>IF(O$46=0,0,O$46/MAE!O$5*1000)</f>
        <v>2.6409583405009691</v>
      </c>
      <c r="P82" s="349">
        <f>IF(P$46=0,0,P$46/MAE!P$5*1000)</f>
        <v>2.5972134755114866</v>
      </c>
      <c r="Q82" s="349">
        <f>IF(Q$46=0,0,Q$46/MAE!Q$5*1000)</f>
        <v>2.4766457072677159</v>
      </c>
      <c r="R82" s="349">
        <f>IF(R$46=0,0,R$46/MAE!R$5*1000)</f>
        <v>2.4743121568208188</v>
      </c>
      <c r="S82" s="349">
        <f>IF(S$46=0,0,S$46/MAE!S$5*1000)</f>
        <v>2.4453426979100921</v>
      </c>
      <c r="T82" s="349">
        <f>IF(T$46=0,0,T$46/MAE!T$5*1000)</f>
        <v>2.4461547909135612</v>
      </c>
      <c r="U82" s="349">
        <f>IF(U$46=0,0,U$46/MAE!U$5*1000)</f>
        <v>2.4466963224424765</v>
      </c>
      <c r="V82" s="349">
        <f>IF(V$46=0,0,V$46/MAE!V$5*1000)</f>
        <v>2.4652768629538548</v>
      </c>
      <c r="W82" s="349">
        <f>IF(W$46=0,0,W$46/MAE!W$5*1000)</f>
        <v>2.4501214314973976</v>
      </c>
      <c r="X82" s="349">
        <f>IF(X$46=0,0,X$46/MAE!X$5*1000)</f>
        <v>2.3518521769892167</v>
      </c>
      <c r="Y82" s="349">
        <f>IF(Y$46=0,0,Y$46/MAE!Y$5*1000)</f>
        <v>2.2650521444141791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1.3660755255222594</v>
      </c>
      <c r="C83" s="337">
        <f>IF(C$47=0,0,C$47/MAE!C$5*1000)</f>
        <v>1.4872226839286744</v>
      </c>
      <c r="D83" s="337">
        <f>IF(D$47=0,0,D$47/MAE!D$5*1000)</f>
        <v>1.5540874705879868</v>
      </c>
      <c r="E83" s="337">
        <f>IF(E$47=0,0,E$47/MAE!E$5*1000)</f>
        <v>1.6703894741707626</v>
      </c>
      <c r="F83" s="337">
        <f>IF(F$47=0,0,F$47/MAE!F$5*1000)</f>
        <v>1.8287831822622578</v>
      </c>
      <c r="G83" s="337">
        <f>IF(G$47=0,0,G$47/MAE!G$5*1000)</f>
        <v>1.7497632953356215</v>
      </c>
      <c r="H83" s="337">
        <f>IF(H$47=0,0,H$47/MAE!H$5*1000)</f>
        <v>1.6325306647611131</v>
      </c>
      <c r="I83" s="337">
        <f>IF(I$47=0,0,I$47/MAE!I$5*1000)</f>
        <v>1.5881986554090768</v>
      </c>
      <c r="J83" s="337">
        <f>IF(J$47=0,0,J$47/MAE!J$5*1000)</f>
        <v>1.7399142744351799</v>
      </c>
      <c r="K83" s="337">
        <f>IF(K$47=0,0,K$47/MAE!K$5*1000)</f>
        <v>1.7573809785633983</v>
      </c>
      <c r="L83" s="337">
        <f>IF(L$47=0,0,L$47/MAE!L$5*1000)</f>
        <v>1.8018709261283845</v>
      </c>
      <c r="M83" s="337">
        <f>IF(M$47=0,0,M$47/MAE!M$5*1000)</f>
        <v>1.7729557467027233</v>
      </c>
      <c r="N83" s="337">
        <f>IF(N$47=0,0,N$47/MAE!N$5*1000)</f>
        <v>1.7518630269666353</v>
      </c>
      <c r="O83" s="337">
        <f>IF(O$47=0,0,O$47/MAE!O$5*1000)</f>
        <v>1.7883399419329293</v>
      </c>
      <c r="P83" s="337">
        <f>IF(P$47=0,0,P$47/MAE!P$5*1000)</f>
        <v>1.7587178581175842</v>
      </c>
      <c r="Q83" s="337">
        <f>IF(Q$47=0,0,Q$47/MAE!Q$5*1000)</f>
        <v>1.6770747089798557</v>
      </c>
      <c r="R83" s="337">
        <f>IF(R$47=0,0,R$47/MAE!R$5*1000)</f>
        <v>1.6754945320392729</v>
      </c>
      <c r="S83" s="337">
        <f>IF(S$47=0,0,S$47/MAE!S$5*1000)</f>
        <v>1.6558776983801666</v>
      </c>
      <c r="T83" s="337">
        <f>IF(T$47=0,0,T$47/MAE!T$5*1000)</f>
        <v>1.6564276117704668</v>
      </c>
      <c r="U83" s="337">
        <f>IF(U$47=0,0,U$47/MAE!U$5*1000)</f>
        <v>1.65679431292138</v>
      </c>
      <c r="V83" s="337">
        <f>IF(V$47=0,0,V$47/MAE!V$5*1000)</f>
        <v>1.6693762314733009</v>
      </c>
      <c r="W83" s="337">
        <f>IF(W$47=0,0,W$47/MAE!W$5*1000)</f>
        <v>1.6591136449738613</v>
      </c>
      <c r="X83" s="337">
        <f>IF(X$47=0,0,X$47/MAE!X$5*1000)</f>
        <v>1.5925700610763525</v>
      </c>
      <c r="Y83" s="337">
        <f>IF(Y$47=0,0,Y$47/MAE!Y$5*1000)</f>
        <v>1.5337929259604777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CZ: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352.47536057134369</v>
      </c>
      <c r="C5" s="223">
        <v>354.4646271145898</v>
      </c>
      <c r="D5" s="223">
        <v>342.21010779832272</v>
      </c>
      <c r="E5" s="223">
        <v>381.04322971016597</v>
      </c>
      <c r="F5" s="223">
        <v>361.79718164325823</v>
      </c>
      <c r="G5" s="223">
        <v>420.86905917671697</v>
      </c>
      <c r="H5" s="223">
        <v>432.84790534260861</v>
      </c>
      <c r="I5" s="223">
        <v>454.98981725162457</v>
      </c>
      <c r="J5" s="223">
        <v>440.7101998498423</v>
      </c>
      <c r="K5" s="223">
        <v>374.04032282912988</v>
      </c>
      <c r="L5" s="223">
        <v>402.35085502540329</v>
      </c>
      <c r="M5" s="223">
        <v>384.87904048890562</v>
      </c>
      <c r="N5" s="223">
        <v>391.76345016627943</v>
      </c>
      <c r="O5" s="223">
        <v>378.01574158844357</v>
      </c>
      <c r="P5" s="223">
        <v>356.40856009815099</v>
      </c>
      <c r="Q5" s="223">
        <v>386.52484434364641</v>
      </c>
      <c r="R5" s="223">
        <v>383.47749414819123</v>
      </c>
      <c r="S5" s="223">
        <v>407.74796446734598</v>
      </c>
      <c r="T5" s="223">
        <v>384.4258786968594</v>
      </c>
      <c r="U5" s="223">
        <v>385.47259865758258</v>
      </c>
      <c r="V5" s="223">
        <v>367.61206768738037</v>
      </c>
      <c r="W5" s="223">
        <v>404.14674249174408</v>
      </c>
      <c r="X5" s="223">
        <v>371.10109369147011</v>
      </c>
      <c r="Y5" s="223">
        <v>348.24967354649931</v>
      </c>
      <c r="DA5" s="89" t="s">
        <v>2596</v>
      </c>
    </row>
    <row r="6" spans="1:105" ht="12" customHeight="1" x14ac:dyDescent="0.25">
      <c r="A6" s="55" t="s">
        <v>91</v>
      </c>
      <c r="B6" s="259">
        <v>4.9990588637648523</v>
      </c>
      <c r="C6" s="259">
        <v>5.1435253521180799</v>
      </c>
      <c r="D6" s="259">
        <v>5.1203718680814623</v>
      </c>
      <c r="E6" s="259">
        <v>5.6597352626835882</v>
      </c>
      <c r="F6" s="259">
        <v>5.7960714916943354</v>
      </c>
      <c r="G6" s="259">
        <v>6.6881999223243769</v>
      </c>
      <c r="H6" s="259">
        <v>6.8010465351491831</v>
      </c>
      <c r="I6" s="259">
        <v>7.3066554624295694</v>
      </c>
      <c r="J6" s="259">
        <v>7.3516379278283326</v>
      </c>
      <c r="K6" s="259">
        <v>6.0306297309972852</v>
      </c>
      <c r="L6" s="259">
        <v>6.766353114970447</v>
      </c>
      <c r="M6" s="259">
        <v>6.8741191271823414</v>
      </c>
      <c r="N6" s="259">
        <v>6.9649660285366579</v>
      </c>
      <c r="O6" s="259">
        <v>6.6913544752536147</v>
      </c>
      <c r="P6" s="259">
        <v>6.6171239733443716</v>
      </c>
      <c r="Q6" s="259">
        <v>7.115747490224825</v>
      </c>
      <c r="R6" s="259">
        <v>7.09305375089889</v>
      </c>
      <c r="S6" s="259">
        <v>7.5231446067325303</v>
      </c>
      <c r="T6" s="259">
        <v>7.2276199681710898</v>
      </c>
      <c r="U6" s="259">
        <v>7.3412838085548753</v>
      </c>
      <c r="V6" s="259">
        <v>6.976932608407064</v>
      </c>
      <c r="W6" s="259">
        <v>7.6502922696417324</v>
      </c>
      <c r="X6" s="259">
        <v>7.0789393215000684</v>
      </c>
      <c r="Y6" s="259">
        <v>6.6863345098790461</v>
      </c>
      <c r="DA6" s="67" t="s">
        <v>2597</v>
      </c>
    </row>
    <row r="7" spans="1:105" ht="12" customHeight="1" x14ac:dyDescent="0.25">
      <c r="A7" s="173" t="s">
        <v>92</v>
      </c>
      <c r="B7" s="224">
        <v>1.765352955316388</v>
      </c>
      <c r="C7" s="224">
        <v>1.816369426438009</v>
      </c>
      <c r="D7" s="224">
        <v>1.808193073131553</v>
      </c>
      <c r="E7" s="224">
        <v>1.998662277155538</v>
      </c>
      <c r="F7" s="224">
        <v>2.0468076523871379</v>
      </c>
      <c r="G7" s="224">
        <v>2.3618512644858418</v>
      </c>
      <c r="H7" s="224">
        <v>2.4017015856916371</v>
      </c>
      <c r="I7" s="224">
        <v>2.5802508363272989</v>
      </c>
      <c r="J7" s="224">
        <v>2.5961358119583569</v>
      </c>
      <c r="K7" s="224">
        <v>2.1296388596667071</v>
      </c>
      <c r="L7" s="224">
        <v>2.389450053250902</v>
      </c>
      <c r="M7" s="224">
        <v>2.4275062260877331</v>
      </c>
      <c r="N7" s="224">
        <v>2.4595876338402309</v>
      </c>
      <c r="O7" s="224">
        <v>2.3629652540362942</v>
      </c>
      <c r="P7" s="224">
        <v>2.3367517127495629</v>
      </c>
      <c r="Q7" s="224">
        <v>2.512834156086154</v>
      </c>
      <c r="R7" s="224">
        <v>2.5048201556756742</v>
      </c>
      <c r="S7" s="224">
        <v>2.6567011765021959</v>
      </c>
      <c r="T7" s="224">
        <v>2.552340474163846</v>
      </c>
      <c r="U7" s="224">
        <v>2.5924793887080551</v>
      </c>
      <c r="V7" s="224">
        <v>2.4638134766868469</v>
      </c>
      <c r="W7" s="224">
        <v>2.7016017285051559</v>
      </c>
      <c r="X7" s="224">
        <v>2.4998358275589521</v>
      </c>
      <c r="Y7" s="224">
        <v>2.3611925182171949</v>
      </c>
      <c r="DA7" s="177" t="s">
        <v>2598</v>
      </c>
    </row>
    <row r="8" spans="1:105" ht="12" customHeight="1" x14ac:dyDescent="0.25">
      <c r="A8" s="173" t="s">
        <v>93</v>
      </c>
      <c r="B8" s="224">
        <v>11.68555868233854</v>
      </c>
      <c r="C8" s="224">
        <v>12.023256571739189</v>
      </c>
      <c r="D8" s="224">
        <v>11.9691341051342</v>
      </c>
      <c r="E8" s="224">
        <v>13.229923939879569</v>
      </c>
      <c r="F8" s="224">
        <v>13.54861692751005</v>
      </c>
      <c r="G8" s="224">
        <v>15.63401328158672</v>
      </c>
      <c r="H8" s="224">
        <v>15.89779807632593</v>
      </c>
      <c r="I8" s="224">
        <v>17.079685097676091</v>
      </c>
      <c r="J8" s="224">
        <v>17.18483393737143</v>
      </c>
      <c r="K8" s="224">
        <v>14.096908944967179</v>
      </c>
      <c r="L8" s="224">
        <v>15.81670041205791</v>
      </c>
      <c r="M8" s="224">
        <v>16.06860904005821</v>
      </c>
      <c r="N8" s="224">
        <v>16.2809683712474</v>
      </c>
      <c r="O8" s="224">
        <v>15.641387212235619</v>
      </c>
      <c r="P8" s="224">
        <v>15.46786957427233</v>
      </c>
      <c r="Q8" s="224">
        <v>16.63342783747558</v>
      </c>
      <c r="R8" s="224">
        <v>16.580380047913209</v>
      </c>
      <c r="S8" s="224">
        <v>17.58573967090356</v>
      </c>
      <c r="T8" s="224">
        <v>16.894935541546729</v>
      </c>
      <c r="U8" s="224">
        <v>17.160630647978099</v>
      </c>
      <c r="V8" s="224">
        <v>16.30894087069446</v>
      </c>
      <c r="W8" s="224">
        <v>17.8829539099711</v>
      </c>
      <c r="X8" s="224">
        <v>16.547386839090819</v>
      </c>
      <c r="Y8" s="224">
        <v>15.62965278350284</v>
      </c>
      <c r="DA8" s="177" t="s">
        <v>2599</v>
      </c>
    </row>
    <row r="9" spans="1:105" ht="12" customHeight="1" x14ac:dyDescent="0.25">
      <c r="A9" s="173" t="s">
        <v>94</v>
      </c>
      <c r="B9" s="224">
        <v>5.124924630375185</v>
      </c>
      <c r="C9" s="224">
        <v>5.2730284804402094</v>
      </c>
      <c r="D9" s="224">
        <v>5.249292040471806</v>
      </c>
      <c r="E9" s="224">
        <v>5.802235468634894</v>
      </c>
      <c r="F9" s="224">
        <v>5.9420043565618181</v>
      </c>
      <c r="G9" s="224">
        <v>6.8565947009032664</v>
      </c>
      <c r="H9" s="224">
        <v>6.972282553613347</v>
      </c>
      <c r="I9" s="224">
        <v>7.4906216481054972</v>
      </c>
      <c r="J9" s="224">
        <v>7.5367366771818913</v>
      </c>
      <c r="K9" s="224">
        <v>6.1824682779959828</v>
      </c>
      <c r="L9" s="224">
        <v>6.9367156262313303</v>
      </c>
      <c r="M9" s="224">
        <v>7.0471949595124954</v>
      </c>
      <c r="N9" s="224">
        <v>7.1403291943819323</v>
      </c>
      <c r="O9" s="224">
        <v>6.8598286788270011</v>
      </c>
      <c r="P9" s="224">
        <v>6.7837292093213977</v>
      </c>
      <c r="Q9" s="224">
        <v>7.2949070155015843</v>
      </c>
      <c r="R9" s="224">
        <v>7.2716418956467619</v>
      </c>
      <c r="S9" s="224">
        <v>7.7125615328084214</v>
      </c>
      <c r="T9" s="224">
        <v>7.4095962066698844</v>
      </c>
      <c r="U9" s="224">
        <v>7.5261218630065638</v>
      </c>
      <c r="V9" s="224">
        <v>7.1525970675137573</v>
      </c>
      <c r="W9" s="224">
        <v>7.8429105059043831</v>
      </c>
      <c r="X9" s="224">
        <v>7.2571720946620157</v>
      </c>
      <c r="Y9" s="224">
        <v>6.8546823213039403</v>
      </c>
      <c r="DA9" s="177" t="s">
        <v>2600</v>
      </c>
    </row>
    <row r="10" spans="1:105" ht="12" customHeight="1" x14ac:dyDescent="0.25">
      <c r="A10" s="56" t="s">
        <v>95</v>
      </c>
      <c r="B10" s="260">
        <v>10.850912412993919</v>
      </c>
      <c r="C10" s="260">
        <v>10.729733132687979</v>
      </c>
      <c r="D10" s="260">
        <v>10.46268820753096</v>
      </c>
      <c r="E10" s="260">
        <v>11.760929384784619</v>
      </c>
      <c r="F10" s="260">
        <v>11.364866621570741</v>
      </c>
      <c r="G10" s="260">
        <v>13.860587529060229</v>
      </c>
      <c r="H10" s="260">
        <v>13.98825982539941</v>
      </c>
      <c r="I10" s="260">
        <v>14.659253161454529</v>
      </c>
      <c r="J10" s="260">
        <v>14.481822211695221</v>
      </c>
      <c r="K10" s="260">
        <v>12.465354865738311</v>
      </c>
      <c r="L10" s="260">
        <v>13.770032332002449</v>
      </c>
      <c r="M10" s="260">
        <v>13.45027929573885</v>
      </c>
      <c r="N10" s="260">
        <v>13.712539131362551</v>
      </c>
      <c r="O10" s="260">
        <v>13.270701272783221</v>
      </c>
      <c r="P10" s="260">
        <v>12.857484211684371</v>
      </c>
      <c r="Q10" s="260">
        <v>14.08509047530301</v>
      </c>
      <c r="R10" s="260">
        <v>14.02499656537308</v>
      </c>
      <c r="S10" s="260">
        <v>14.921433149760571</v>
      </c>
      <c r="T10" s="260">
        <v>14.30382402530299</v>
      </c>
      <c r="U10" s="260">
        <v>14.622626360138231</v>
      </c>
      <c r="V10" s="260">
        <v>14.11421596359447</v>
      </c>
      <c r="W10" s="260">
        <v>15.63422381707144</v>
      </c>
      <c r="X10" s="260">
        <v>15.15597701290606</v>
      </c>
      <c r="Y10" s="260">
        <v>14.95713154062434</v>
      </c>
      <c r="DA10" s="68" t="s">
        <v>2601</v>
      </c>
    </row>
    <row r="11" spans="1:105" ht="12" customHeight="1" x14ac:dyDescent="0.25">
      <c r="A11" s="37" t="s">
        <v>159</v>
      </c>
      <c r="B11" s="226">
        <v>0.82698121836181138</v>
      </c>
      <c r="C11" s="226">
        <v>0.49901543721491032</v>
      </c>
      <c r="D11" s="226">
        <v>0.1231835723777612</v>
      </c>
      <c r="E11" s="226">
        <v>4.8026066690946077E-2</v>
      </c>
      <c r="F11" s="226">
        <v>3.4783997295174847E-2</v>
      </c>
      <c r="G11" s="226">
        <v>3.2720468947879909E-2</v>
      </c>
      <c r="H11" s="226">
        <v>6.6721621545920151E-2</v>
      </c>
      <c r="I11" s="226">
        <v>6.5589577988107078E-2</v>
      </c>
      <c r="J11" s="226">
        <v>6.3593606117734652E-2</v>
      </c>
      <c r="K11" s="226">
        <v>6.3011087761195336E-2</v>
      </c>
      <c r="L11" s="226">
        <v>6.0629263989628583E-2</v>
      </c>
      <c r="M11" s="226">
        <v>5.7537880989286187E-2</v>
      </c>
      <c r="N11" s="226">
        <v>5.8072958555312221E-2</v>
      </c>
      <c r="O11" s="226">
        <v>2.9187309928455508E-2</v>
      </c>
      <c r="P11" s="226">
        <v>2.7410560932122501E-2</v>
      </c>
      <c r="Q11" s="226">
        <v>2.748391026730523E-2</v>
      </c>
      <c r="R11" s="226">
        <v>5.4518686284318441E-2</v>
      </c>
      <c r="S11" s="226">
        <v>2.7159381364945018E-2</v>
      </c>
      <c r="T11" s="226">
        <v>2.634221115073428E-2</v>
      </c>
      <c r="U11" s="226">
        <v>2.5375481075275451E-2</v>
      </c>
      <c r="V11" s="226">
        <v>0</v>
      </c>
      <c r="W11" s="226">
        <v>0</v>
      </c>
      <c r="X11" s="226">
        <v>0</v>
      </c>
      <c r="Y11" s="226">
        <v>0</v>
      </c>
      <c r="DA11" s="69" t="s">
        <v>2602</v>
      </c>
    </row>
    <row r="12" spans="1:105" ht="12" customHeight="1" x14ac:dyDescent="0.25">
      <c r="A12" s="37" t="s">
        <v>35</v>
      </c>
      <c r="B12" s="226">
        <v>6.31708455178949</v>
      </c>
      <c r="C12" s="226">
        <v>6.0056683690854777</v>
      </c>
      <c r="D12" s="226">
        <v>5.7753773764874072</v>
      </c>
      <c r="E12" s="226">
        <v>6.6293859285698984</v>
      </c>
      <c r="F12" s="226">
        <v>5.5623723698617944</v>
      </c>
      <c r="G12" s="226">
        <v>8.5941573771620963</v>
      </c>
      <c r="H12" s="226">
        <v>8.3651710983831382</v>
      </c>
      <c r="I12" s="226">
        <v>8.348485657062712</v>
      </c>
      <c r="J12" s="226">
        <v>7.7125718042629643</v>
      </c>
      <c r="K12" s="226">
        <v>7.7391280897460986</v>
      </c>
      <c r="L12" s="226">
        <v>8.1438288819680871</v>
      </c>
      <c r="M12" s="226">
        <v>6.6905511043508694</v>
      </c>
      <c r="N12" s="226">
        <v>6.7489852631483398</v>
      </c>
      <c r="O12" s="226">
        <v>6.3916507464321306</v>
      </c>
      <c r="P12" s="226">
        <v>5.4562836819730292</v>
      </c>
      <c r="Q12" s="226">
        <v>6.463841902286493</v>
      </c>
      <c r="R12" s="226">
        <v>5.8680967009566567</v>
      </c>
      <c r="S12" s="226">
        <v>6.1623665305912576</v>
      </c>
      <c r="T12" s="226">
        <v>5.3134014140222137</v>
      </c>
      <c r="U12" s="226">
        <v>5.237627166357405</v>
      </c>
      <c r="V12" s="226">
        <v>4.9872493379602911</v>
      </c>
      <c r="W12" s="226">
        <v>5.5842421104173798</v>
      </c>
      <c r="X12" s="226">
        <v>4.5774499257636254</v>
      </c>
      <c r="Y12" s="226">
        <v>3.9638155725267561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9.3223623569632878E-3</v>
      </c>
      <c r="C14" s="226">
        <v>1.7023380481737588E-2</v>
      </c>
      <c r="D14" s="226">
        <v>3.4929514840074539E-2</v>
      </c>
      <c r="E14" s="226">
        <v>6.0332394217618102E-2</v>
      </c>
      <c r="F14" s="226">
        <v>7.3884361323792017E-2</v>
      </c>
      <c r="G14" s="226">
        <v>0.11109475812342599</v>
      </c>
      <c r="H14" s="226">
        <v>0.15692381448934559</v>
      </c>
      <c r="I14" s="226">
        <v>3.8629470509473358E-2</v>
      </c>
      <c r="J14" s="226">
        <v>7.6251447975538802E-2</v>
      </c>
      <c r="K14" s="226">
        <v>0.1384056322173001</v>
      </c>
      <c r="L14" s="226">
        <v>0.25425896157192879</v>
      </c>
      <c r="M14" s="226">
        <v>0.38774925469771659</v>
      </c>
      <c r="N14" s="226">
        <v>0.50775570095534139</v>
      </c>
      <c r="O14" s="226">
        <v>0.66114912971783102</v>
      </c>
      <c r="P14" s="226">
        <v>0.73058083129675</v>
      </c>
      <c r="Q14" s="226">
        <v>0.93827166854911148</v>
      </c>
      <c r="R14" s="226">
        <v>1.1340246183590299</v>
      </c>
      <c r="S14" s="226">
        <v>1.295962463060965</v>
      </c>
      <c r="T14" s="226">
        <v>1.462510831229737</v>
      </c>
      <c r="U14" s="226">
        <v>1.746393760765818</v>
      </c>
      <c r="V14" s="226">
        <v>1.9824089309347219</v>
      </c>
      <c r="W14" s="226">
        <v>2.366380974974863</v>
      </c>
      <c r="X14" s="226">
        <v>3.4686360870225812</v>
      </c>
      <c r="Y14" s="226">
        <v>4.3665279154415524</v>
      </c>
      <c r="DA14" s="69" t="s">
        <v>2605</v>
      </c>
    </row>
    <row r="15" spans="1:105" ht="12" customHeight="1" x14ac:dyDescent="0.25">
      <c r="A15" s="37" t="s">
        <v>40</v>
      </c>
      <c r="B15" s="226">
        <v>3.6975242804856592</v>
      </c>
      <c r="C15" s="226">
        <v>4.2080259459058489</v>
      </c>
      <c r="D15" s="226">
        <v>4.5291977438257121</v>
      </c>
      <c r="E15" s="226">
        <v>5.0231849953061589</v>
      </c>
      <c r="F15" s="226">
        <v>5.6938258930899828</v>
      </c>
      <c r="G15" s="226">
        <v>5.1226149248268227</v>
      </c>
      <c r="H15" s="226">
        <v>5.3994432909810071</v>
      </c>
      <c r="I15" s="226">
        <v>6.2065484558942332</v>
      </c>
      <c r="J15" s="226">
        <v>6.6294053533389841</v>
      </c>
      <c r="K15" s="226">
        <v>4.5248100560137194</v>
      </c>
      <c r="L15" s="226">
        <v>5.3113152244728088</v>
      </c>
      <c r="M15" s="226">
        <v>6.3144410557009811</v>
      </c>
      <c r="N15" s="226">
        <v>6.397725208703557</v>
      </c>
      <c r="O15" s="226">
        <v>6.1887140867048007</v>
      </c>
      <c r="P15" s="226">
        <v>6.6432091374824651</v>
      </c>
      <c r="Q15" s="226">
        <v>6.6554929942001024</v>
      </c>
      <c r="R15" s="226">
        <v>6.9683565597730741</v>
      </c>
      <c r="S15" s="226">
        <v>7.435944774743402</v>
      </c>
      <c r="T15" s="226">
        <v>7.5015695689003028</v>
      </c>
      <c r="U15" s="226">
        <v>7.6132299519397284</v>
      </c>
      <c r="V15" s="226">
        <v>7.1445576946994578</v>
      </c>
      <c r="W15" s="226">
        <v>7.6836007316791992</v>
      </c>
      <c r="X15" s="226">
        <v>7.1098910001198554</v>
      </c>
      <c r="Y15" s="226">
        <v>6.6267880526560301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54.23304861940489</v>
      </c>
      <c r="C16" s="261">
        <f t="shared" si="0"/>
        <v>52.89430790566152</v>
      </c>
      <c r="D16" s="261">
        <f t="shared" si="0"/>
        <v>51.33676680770472</v>
      </c>
      <c r="E16" s="261">
        <f t="shared" si="0"/>
        <v>58.797180557822379</v>
      </c>
      <c r="F16" s="261">
        <f t="shared" si="0"/>
        <v>55.013459077966132</v>
      </c>
      <c r="G16" s="261">
        <f t="shared" si="0"/>
        <v>67.071576769317801</v>
      </c>
      <c r="H16" s="261">
        <f t="shared" si="0"/>
        <v>67.509894746815192</v>
      </c>
      <c r="I16" s="261">
        <f t="shared" si="0"/>
        <v>71.12020721816512</v>
      </c>
      <c r="J16" s="261">
        <f t="shared" si="0"/>
        <v>70.044203571501839</v>
      </c>
      <c r="K16" s="261">
        <f t="shared" si="0"/>
        <v>60.148867458279938</v>
      </c>
      <c r="L16" s="261">
        <f t="shared" si="0"/>
        <v>66.097996416824287</v>
      </c>
      <c r="M16" s="261">
        <f t="shared" si="0"/>
        <v>64.099529321954265</v>
      </c>
      <c r="N16" s="261">
        <f t="shared" si="0"/>
        <v>65.036892961778932</v>
      </c>
      <c r="O16" s="261">
        <f t="shared" si="0"/>
        <v>62.431665061421867</v>
      </c>
      <c r="P16" s="261">
        <f t="shared" si="0"/>
        <v>60.1989192526027</v>
      </c>
      <c r="Q16" s="261">
        <f t="shared" si="0"/>
        <v>65.547158286160183</v>
      </c>
      <c r="R16" s="261">
        <f t="shared" si="0"/>
        <v>64.693047634457443</v>
      </c>
      <c r="S16" s="261">
        <f t="shared" si="0"/>
        <v>68.572746585311762</v>
      </c>
      <c r="T16" s="261">
        <f t="shared" si="0"/>
        <v>65.071661339454366</v>
      </c>
      <c r="U16" s="261">
        <f t="shared" si="0"/>
        <v>65.824483702442095</v>
      </c>
      <c r="V16" s="261">
        <f t="shared" si="0"/>
        <v>62.654409247164153</v>
      </c>
      <c r="W16" s="261">
        <f t="shared" si="0"/>
        <v>68.896413141262258</v>
      </c>
      <c r="X16" s="261">
        <f t="shared" si="0"/>
        <v>63.241189640554687</v>
      </c>
      <c r="Y16" s="261">
        <f t="shared" si="0"/>
        <v>59.543605375313838</v>
      </c>
      <c r="DA16" s="70"/>
    </row>
    <row r="17" spans="1:105" ht="12" customHeight="1" x14ac:dyDescent="0.25">
      <c r="A17" s="169" t="s">
        <v>2556</v>
      </c>
      <c r="B17" s="351">
        <v>42.1627421646497</v>
      </c>
      <c r="C17" s="351">
        <v>37.785608231724417</v>
      </c>
      <c r="D17" s="351">
        <v>34.995339864406567</v>
      </c>
      <c r="E17" s="351">
        <v>43.642469036629592</v>
      </c>
      <c r="F17" s="351">
        <v>31.08232074753311</v>
      </c>
      <c r="G17" s="351">
        <v>44.488644735182987</v>
      </c>
      <c r="H17" s="351">
        <v>43.26025134213095</v>
      </c>
      <c r="I17" s="351">
        <v>42.990631907082168</v>
      </c>
      <c r="J17" s="351">
        <v>39.68307674337909</v>
      </c>
      <c r="K17" s="351">
        <v>39.034397619603858</v>
      </c>
      <c r="L17" s="351">
        <v>41.022293195761783</v>
      </c>
      <c r="M17" s="351">
        <v>34.05799206765608</v>
      </c>
      <c r="N17" s="351">
        <v>34.742166391250088</v>
      </c>
      <c r="O17" s="351">
        <v>33.078378408132949</v>
      </c>
      <c r="P17" s="351">
        <v>28.352025273339891</v>
      </c>
      <c r="Q17" s="351">
        <v>33.560453587254429</v>
      </c>
      <c r="R17" s="351">
        <v>31.00860485169407</v>
      </c>
      <c r="S17" s="351">
        <v>32.254103399238232</v>
      </c>
      <c r="T17" s="351">
        <v>28.286685218155899</v>
      </c>
      <c r="U17" s="351">
        <v>27.816558032140652</v>
      </c>
      <c r="V17" s="351">
        <v>26.801200378221129</v>
      </c>
      <c r="W17" s="351">
        <v>30.238257095983769</v>
      </c>
      <c r="X17" s="351">
        <v>25.549287413117099</v>
      </c>
      <c r="Y17" s="351">
        <v>23.386634722973199</v>
      </c>
      <c r="DA17" s="170" t="s">
        <v>2607</v>
      </c>
    </row>
    <row r="18" spans="1:105" ht="12" customHeight="1" x14ac:dyDescent="0.25">
      <c r="A18" s="59" t="s">
        <v>28</v>
      </c>
      <c r="B18" s="230">
        <v>16.889627379160231</v>
      </c>
      <c r="C18" s="230">
        <v>12.299285543544849</v>
      </c>
      <c r="D18" s="230">
        <v>11.600842116578731</v>
      </c>
      <c r="E18" s="230">
        <v>19.129135870036759</v>
      </c>
      <c r="F18" s="230">
        <v>5.5192836691209122</v>
      </c>
      <c r="G18" s="230">
        <v>4.748938015234625</v>
      </c>
      <c r="H18" s="230">
        <v>4.1330684676620999</v>
      </c>
      <c r="I18" s="230">
        <v>3.373224457467177</v>
      </c>
      <c r="J18" s="230">
        <v>3.151022963378824</v>
      </c>
      <c r="K18" s="230">
        <v>2.0067420454983278</v>
      </c>
      <c r="L18" s="230">
        <v>1.838412927747477</v>
      </c>
      <c r="M18" s="230">
        <v>1.543073163890275</v>
      </c>
      <c r="N18" s="230">
        <v>1.780346550267581</v>
      </c>
      <c r="O18" s="230">
        <v>1.901208318211328</v>
      </c>
      <c r="P18" s="230">
        <v>1.3893622908058381</v>
      </c>
      <c r="Q18" s="230">
        <v>1.6663195182434101</v>
      </c>
      <c r="R18" s="230">
        <v>1.418260087756577</v>
      </c>
      <c r="S18" s="230">
        <v>1.3282976548105481</v>
      </c>
      <c r="T18" s="230">
        <v>1.290501074863637</v>
      </c>
      <c r="U18" s="230">
        <v>0.86117075398684395</v>
      </c>
      <c r="V18" s="230">
        <v>0.71894261123263936</v>
      </c>
      <c r="W18" s="230">
        <v>0.57279433465216467</v>
      </c>
      <c r="X18" s="230">
        <v>0.52882796516633412</v>
      </c>
      <c r="Y18" s="230">
        <v>0.40229523703363651</v>
      </c>
      <c r="DA18" s="71" t="s">
        <v>2608</v>
      </c>
    </row>
    <row r="19" spans="1:105" ht="12" customHeight="1" x14ac:dyDescent="0.25">
      <c r="A19" s="59" t="s">
        <v>31</v>
      </c>
      <c r="B19" s="230">
        <v>1.5024643875602239</v>
      </c>
      <c r="C19" s="230">
        <v>1.276186944230097</v>
      </c>
      <c r="D19" s="230">
        <v>1.4457166363317611</v>
      </c>
      <c r="E19" s="230">
        <v>1.2537422857688749</v>
      </c>
      <c r="F19" s="230">
        <v>1.2367058360256931</v>
      </c>
      <c r="G19" s="230">
        <v>0.8693896248017523</v>
      </c>
      <c r="H19" s="230">
        <v>0.54719695689464098</v>
      </c>
      <c r="I19" s="230">
        <v>0.90453677131920351</v>
      </c>
      <c r="J19" s="230">
        <v>0.506386972715137</v>
      </c>
      <c r="K19" s="230">
        <v>0.33969996621121118</v>
      </c>
      <c r="L19" s="230">
        <v>0.16479743789880291</v>
      </c>
      <c r="M19" s="230">
        <v>0.15735826578907411</v>
      </c>
      <c r="N19" s="230">
        <v>0.47458330969712598</v>
      </c>
      <c r="O19" s="230">
        <v>0.47791397474695008</v>
      </c>
      <c r="P19" s="230">
        <v>0.45196257015543151</v>
      </c>
      <c r="Q19" s="230">
        <v>0.45489546228761418</v>
      </c>
      <c r="R19" s="230">
        <v>0.60464797760051747</v>
      </c>
      <c r="S19" s="230">
        <v>0.45654333223645588</v>
      </c>
      <c r="T19" s="230">
        <v>0.59215676738393852</v>
      </c>
      <c r="U19" s="230">
        <v>0.57944910690425067</v>
      </c>
      <c r="V19" s="230">
        <v>0.72766048360378421</v>
      </c>
      <c r="W19" s="230">
        <v>0.87733359245391662</v>
      </c>
      <c r="X19" s="230">
        <v>0.43191790312119421</v>
      </c>
      <c r="Y19" s="230">
        <v>1.2763233358753041</v>
      </c>
      <c r="DA19" s="71" t="s">
        <v>2609</v>
      </c>
    </row>
    <row r="20" spans="1:105" ht="12" customHeight="1" x14ac:dyDescent="0.25">
      <c r="A20" s="59" t="s">
        <v>159</v>
      </c>
      <c r="B20" s="230">
        <v>2.7761722309016368</v>
      </c>
      <c r="C20" s="230">
        <v>1.842494320645309</v>
      </c>
      <c r="D20" s="230">
        <v>0.45705133989950308</v>
      </c>
      <c r="E20" s="230">
        <v>0.1490009433313563</v>
      </c>
      <c r="F20" s="230">
        <v>0.1503426358344849</v>
      </c>
      <c r="G20" s="230">
        <v>0.1483377316894387</v>
      </c>
      <c r="H20" s="230">
        <v>0.30815304406974309</v>
      </c>
      <c r="I20" s="230">
        <v>0.30569712831821672</v>
      </c>
      <c r="J20" s="230">
        <v>0.29950236862803309</v>
      </c>
      <c r="K20" s="230">
        <v>0.30237111582058501</v>
      </c>
      <c r="L20" s="230">
        <v>0.29435867361671408</v>
      </c>
      <c r="M20" s="230">
        <v>0.2815040190186871</v>
      </c>
      <c r="N20" s="230">
        <v>0.28278665044912038</v>
      </c>
      <c r="O20" s="230">
        <v>0.1423619354608302</v>
      </c>
      <c r="P20" s="230">
        <v>0.1351296269130248</v>
      </c>
      <c r="Q20" s="230">
        <v>0.13583487569538341</v>
      </c>
      <c r="R20" s="230">
        <v>0.27101160140505343</v>
      </c>
      <c r="S20" s="230">
        <v>0.13641333626085411</v>
      </c>
      <c r="T20" s="230">
        <v>0.1328354713744733</v>
      </c>
      <c r="U20" s="230">
        <v>0.1302755761167575</v>
      </c>
      <c r="V20" s="230">
        <v>0</v>
      </c>
      <c r="W20" s="230">
        <v>0</v>
      </c>
      <c r="X20" s="230">
        <v>0</v>
      </c>
      <c r="Y20" s="230">
        <v>0</v>
      </c>
      <c r="DA20" s="71" t="s">
        <v>2610</v>
      </c>
    </row>
    <row r="21" spans="1:105" ht="12" customHeight="1" x14ac:dyDescent="0.25">
      <c r="A21" s="59" t="s">
        <v>32</v>
      </c>
      <c r="B21" s="230">
        <v>0.29584383770616751</v>
      </c>
      <c r="C21" s="230">
        <v>0.72412774937450364</v>
      </c>
      <c r="D21" s="230">
        <v>0.5762995610573628</v>
      </c>
      <c r="E21" s="230">
        <v>3.0354055258043569</v>
      </c>
      <c r="F21" s="230">
        <v>0.71010168672547536</v>
      </c>
      <c r="G21" s="230">
        <v>0.69343871723119632</v>
      </c>
      <c r="H21" s="230">
        <v>0.56249203349146382</v>
      </c>
      <c r="I21" s="230">
        <v>0.42861557895579711</v>
      </c>
      <c r="J21" s="230">
        <v>0.27257003028344667</v>
      </c>
      <c r="K21" s="230">
        <v>0.13712091877911911</v>
      </c>
      <c r="L21" s="230">
        <v>0.13271192036345969</v>
      </c>
      <c r="M21" s="230">
        <v>0.12635024173026921</v>
      </c>
      <c r="N21" s="230">
        <v>0.12715957291922919</v>
      </c>
      <c r="O21" s="230">
        <v>0.12793531328176089</v>
      </c>
      <c r="P21" s="230">
        <v>0.1210654831496832</v>
      </c>
      <c r="Q21" s="230">
        <v>0.12185110573539081</v>
      </c>
      <c r="R21" s="230">
        <v>0.24294544392820011</v>
      </c>
      <c r="S21" s="230">
        <v>0.1222925143490638</v>
      </c>
      <c r="T21" s="230">
        <v>0.1189632596623241</v>
      </c>
      <c r="U21" s="230">
        <v>0</v>
      </c>
      <c r="V21" s="230">
        <v>0.23391069372328371</v>
      </c>
      <c r="W21" s="230">
        <v>0.58753068491978866</v>
      </c>
      <c r="X21" s="230">
        <v>0.23139238988035041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20.69863432932144</v>
      </c>
      <c r="C22" s="230">
        <v>21.643513673929672</v>
      </c>
      <c r="D22" s="230">
        <v>20.91543021053921</v>
      </c>
      <c r="E22" s="230">
        <v>20.075184411688241</v>
      </c>
      <c r="F22" s="230">
        <v>23.465886919826541</v>
      </c>
      <c r="G22" s="230">
        <v>38.028540646225977</v>
      </c>
      <c r="H22" s="230">
        <v>37.709340840012999</v>
      </c>
      <c r="I22" s="230">
        <v>37.978557971021772</v>
      </c>
      <c r="J22" s="230">
        <v>35.453594408373647</v>
      </c>
      <c r="K22" s="230">
        <v>36.248463573294607</v>
      </c>
      <c r="L22" s="230">
        <v>38.592012236135332</v>
      </c>
      <c r="M22" s="230">
        <v>31.949706377227781</v>
      </c>
      <c r="N22" s="230">
        <v>32.077290307917032</v>
      </c>
      <c r="O22" s="230">
        <v>30.42895886643208</v>
      </c>
      <c r="P22" s="230">
        <v>26.25450530231592</v>
      </c>
      <c r="Q22" s="230">
        <v>31.181552625292628</v>
      </c>
      <c r="R22" s="230">
        <v>28.47173974100372</v>
      </c>
      <c r="S22" s="230">
        <v>30.21055656158131</v>
      </c>
      <c r="T22" s="230">
        <v>26.152228644871521</v>
      </c>
      <c r="U22" s="230">
        <v>26.245662595132799</v>
      </c>
      <c r="V22" s="230">
        <v>25.120686589661421</v>
      </c>
      <c r="W22" s="230">
        <v>28.200598483957901</v>
      </c>
      <c r="X22" s="230">
        <v>24.357149154949219</v>
      </c>
      <c r="Y22" s="230">
        <v>21.70801615006426</v>
      </c>
      <c r="DA22" s="71" t="s">
        <v>2612</v>
      </c>
    </row>
    <row r="23" spans="1:105" ht="12" customHeight="1" x14ac:dyDescent="0.25">
      <c r="A23" s="60" t="s">
        <v>2563</v>
      </c>
      <c r="B23" s="329">
        <v>12.07030645475519</v>
      </c>
      <c r="C23" s="329">
        <v>15.1086996739371</v>
      </c>
      <c r="D23" s="329">
        <v>16.341426943298149</v>
      </c>
      <c r="E23" s="329">
        <v>15.154711521192789</v>
      </c>
      <c r="F23" s="329">
        <v>23.931138330433019</v>
      </c>
      <c r="G23" s="329">
        <v>22.58293203413481</v>
      </c>
      <c r="H23" s="329">
        <v>24.249643404684239</v>
      </c>
      <c r="I23" s="329">
        <v>28.129575311082949</v>
      </c>
      <c r="J23" s="329">
        <v>30.36112682812275</v>
      </c>
      <c r="K23" s="329">
        <v>21.114469838676079</v>
      </c>
      <c r="L23" s="329">
        <v>25.075703221062501</v>
      </c>
      <c r="M23" s="329">
        <v>30.041537254298181</v>
      </c>
      <c r="N23" s="329">
        <v>30.294726570528841</v>
      </c>
      <c r="O23" s="329">
        <v>29.353286653288919</v>
      </c>
      <c r="P23" s="329">
        <v>31.846893979262809</v>
      </c>
      <c r="Q23" s="329">
        <v>31.986704698905751</v>
      </c>
      <c r="R23" s="329">
        <v>33.684442782763377</v>
      </c>
      <c r="S23" s="329">
        <v>36.318643186073537</v>
      </c>
      <c r="T23" s="329">
        <v>36.784976121298463</v>
      </c>
      <c r="U23" s="329">
        <v>38.007925670301447</v>
      </c>
      <c r="V23" s="329">
        <v>35.853208868943021</v>
      </c>
      <c r="W23" s="329">
        <v>38.658156045278481</v>
      </c>
      <c r="X23" s="329">
        <v>37.691902227437588</v>
      </c>
      <c r="Y23" s="329">
        <v>36.15697065234064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23.072197060806676</v>
      </c>
      <c r="C24" s="261">
        <f t="shared" si="1"/>
        <v>22.731824536157461</v>
      </c>
      <c r="D24" s="261">
        <f t="shared" si="1"/>
        <v>22.103682505826349</v>
      </c>
      <c r="E24" s="261">
        <f t="shared" si="1"/>
        <v>25.06331257368614</v>
      </c>
      <c r="F24" s="261">
        <f t="shared" si="1"/>
        <v>23.551937717651551</v>
      </c>
      <c r="G24" s="261">
        <f t="shared" si="1"/>
        <v>28.903656880564984</v>
      </c>
      <c r="H24" s="261">
        <f t="shared" si="1"/>
        <v>29.10873050021527</v>
      </c>
      <c r="I24" s="261">
        <f t="shared" si="1"/>
        <v>30.56730938266249</v>
      </c>
      <c r="J24" s="261">
        <f t="shared" si="1"/>
        <v>29.971948467704259</v>
      </c>
      <c r="K24" s="261">
        <f t="shared" si="1"/>
        <v>25.858475704587143</v>
      </c>
      <c r="L24" s="261">
        <f t="shared" si="1"/>
        <v>28.334325431794987</v>
      </c>
      <c r="M24" s="261">
        <f t="shared" si="1"/>
        <v>27.155568177330327</v>
      </c>
      <c r="N24" s="261">
        <f t="shared" si="1"/>
        <v>27.566249074979005</v>
      </c>
      <c r="O24" s="261">
        <f t="shared" si="1"/>
        <v>26.466171494958736</v>
      </c>
      <c r="P24" s="261">
        <f t="shared" si="1"/>
        <v>25.141484083545478</v>
      </c>
      <c r="Q24" s="261">
        <f t="shared" si="1"/>
        <v>27.599060958163246</v>
      </c>
      <c r="R24" s="261">
        <f t="shared" si="1"/>
        <v>27.060858712397131</v>
      </c>
      <c r="S24" s="261">
        <f t="shared" si="1"/>
        <v>28.661273041767657</v>
      </c>
      <c r="T24" s="261">
        <f t="shared" si="1"/>
        <v>26.912434551490293</v>
      </c>
      <c r="U24" s="261">
        <f t="shared" si="1"/>
        <v>27.086876999588956</v>
      </c>
      <c r="V24" s="261">
        <f t="shared" si="1"/>
        <v>25.818307181655793</v>
      </c>
      <c r="W24" s="261">
        <f t="shared" si="1"/>
        <v>28.470608044544093</v>
      </c>
      <c r="X24" s="261">
        <f t="shared" si="1"/>
        <v>25.892923120335745</v>
      </c>
      <c r="Y24" s="261">
        <f t="shared" si="1"/>
        <v>24.217636901844514</v>
      </c>
      <c r="DA24" s="70"/>
    </row>
    <row r="25" spans="1:105" ht="12" customHeight="1" x14ac:dyDescent="0.25">
      <c r="A25" s="169" t="s">
        <v>2566</v>
      </c>
      <c r="B25" s="352">
        <v>17.312968510136781</v>
      </c>
      <c r="C25" s="352">
        <v>16.80616155312477</v>
      </c>
      <c r="D25" s="352">
        <v>16.20469378487881</v>
      </c>
      <c r="E25" s="352">
        <v>18.542943479745869</v>
      </c>
      <c r="F25" s="352">
        <v>16.874500758737589</v>
      </c>
      <c r="G25" s="352">
        <v>21.198432158280021</v>
      </c>
      <c r="H25" s="352">
        <v>21.273499420306109</v>
      </c>
      <c r="I25" s="352">
        <v>22.149585187784531</v>
      </c>
      <c r="J25" s="352">
        <v>21.502401658597471</v>
      </c>
      <c r="K25" s="352">
        <v>18.910812980103572</v>
      </c>
      <c r="L25" s="352">
        <v>20.53906334234162</v>
      </c>
      <c r="M25" s="352">
        <v>19.236152899999681</v>
      </c>
      <c r="N25" s="352">
        <v>19.54217248393347</v>
      </c>
      <c r="O25" s="352">
        <v>18.75731253035141</v>
      </c>
      <c r="P25" s="352">
        <v>17.518143300975382</v>
      </c>
      <c r="Q25" s="352">
        <v>19.40127469041024</v>
      </c>
      <c r="R25" s="352">
        <v>18.889217052061081</v>
      </c>
      <c r="S25" s="352">
        <v>19.9941398091572</v>
      </c>
      <c r="T25" s="352">
        <v>18.585764190434752</v>
      </c>
      <c r="U25" s="352">
        <v>18.62925878363577</v>
      </c>
      <c r="V25" s="352">
        <v>17.780444341973929</v>
      </c>
      <c r="W25" s="352">
        <v>19.656992749942841</v>
      </c>
      <c r="X25" s="352">
        <v>17.73754216566158</v>
      </c>
      <c r="Y25" s="352">
        <v>16.514561251396209</v>
      </c>
      <c r="DA25" s="170" t="s">
        <v>2614</v>
      </c>
    </row>
    <row r="26" spans="1:105" ht="12" customHeight="1" x14ac:dyDescent="0.25">
      <c r="A26" s="61" t="s">
        <v>2568</v>
      </c>
      <c r="B26" s="263">
        <v>5.7592285506698966</v>
      </c>
      <c r="C26" s="263">
        <v>5.9256629830326926</v>
      </c>
      <c r="D26" s="263">
        <v>5.89898872094754</v>
      </c>
      <c r="E26" s="263">
        <v>6.5203690939402694</v>
      </c>
      <c r="F26" s="263">
        <v>6.6774369589139608</v>
      </c>
      <c r="G26" s="263">
        <v>7.7052247222849637</v>
      </c>
      <c r="H26" s="263">
        <v>7.8352310799091596</v>
      </c>
      <c r="I26" s="263">
        <v>8.4177241948779589</v>
      </c>
      <c r="J26" s="263">
        <v>8.4695468091067863</v>
      </c>
      <c r="K26" s="263">
        <v>6.9476627244835703</v>
      </c>
      <c r="L26" s="263">
        <v>7.7952620894533649</v>
      </c>
      <c r="M26" s="263">
        <v>7.9194152773306454</v>
      </c>
      <c r="N26" s="263">
        <v>8.0240765910455352</v>
      </c>
      <c r="O26" s="263">
        <v>7.7088589646073249</v>
      </c>
      <c r="P26" s="263">
        <v>7.6233407825700974</v>
      </c>
      <c r="Q26" s="263">
        <v>8.1977862677530062</v>
      </c>
      <c r="R26" s="263">
        <v>8.17164166033605</v>
      </c>
      <c r="S26" s="263">
        <v>8.6671332326104586</v>
      </c>
      <c r="T26" s="263">
        <v>8.3266703610555393</v>
      </c>
      <c r="U26" s="263">
        <v>8.4576182159531861</v>
      </c>
      <c r="V26" s="263">
        <v>8.0378628396818641</v>
      </c>
      <c r="W26" s="263">
        <v>8.813615294601254</v>
      </c>
      <c r="X26" s="263">
        <v>8.1553809546741665</v>
      </c>
      <c r="Y26" s="263">
        <v>7.703075650448306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66.40781463600598</v>
      </c>
      <c r="C27" s="261">
        <f t="shared" si="2"/>
        <v>64.768540292646748</v>
      </c>
      <c r="D27" s="261">
        <f t="shared" si="2"/>
        <v>62.861347111475155</v>
      </c>
      <c r="E27" s="261">
        <f t="shared" si="2"/>
        <v>71.996547621823311</v>
      </c>
      <c r="F27" s="261">
        <f t="shared" si="2"/>
        <v>67.363419279142192</v>
      </c>
      <c r="G27" s="261">
        <f t="shared" si="2"/>
        <v>82.128461350185034</v>
      </c>
      <c r="H27" s="261">
        <f t="shared" si="2"/>
        <v>82.665177240998219</v>
      </c>
      <c r="I27" s="261">
        <f t="shared" si="2"/>
        <v>87.08596802224298</v>
      </c>
      <c r="J27" s="261">
        <f t="shared" si="2"/>
        <v>85.768412536532878</v>
      </c>
      <c r="K27" s="261">
        <f t="shared" si="2"/>
        <v>73.651674438710131</v>
      </c>
      <c r="L27" s="261">
        <f t="shared" si="2"/>
        <v>80.936322143050148</v>
      </c>
      <c r="M27" s="261">
        <f t="shared" si="2"/>
        <v>78.489219577903185</v>
      </c>
      <c r="N27" s="261">
        <f t="shared" si="2"/>
        <v>79.637011789933425</v>
      </c>
      <c r="O27" s="261">
        <f t="shared" si="2"/>
        <v>76.446936809904315</v>
      </c>
      <c r="P27" s="261">
        <f t="shared" si="2"/>
        <v>73.712962350125778</v>
      </c>
      <c r="Q27" s="261">
        <f t="shared" si="2"/>
        <v>80.261826472849194</v>
      </c>
      <c r="R27" s="261">
        <f t="shared" si="2"/>
        <v>79.215976695254028</v>
      </c>
      <c r="S27" s="261">
        <f t="shared" si="2"/>
        <v>83.966628471810367</v>
      </c>
      <c r="T27" s="261">
        <f t="shared" si="2"/>
        <v>79.679585313617565</v>
      </c>
      <c r="U27" s="261">
        <f t="shared" si="2"/>
        <v>80.601408615235229</v>
      </c>
      <c r="V27" s="261">
        <f t="shared" si="2"/>
        <v>76.719684792445918</v>
      </c>
      <c r="W27" s="261">
        <f t="shared" si="2"/>
        <v>84.362954866851751</v>
      </c>
      <c r="X27" s="261">
        <f t="shared" si="2"/>
        <v>77.438191396597588</v>
      </c>
      <c r="Y27" s="261">
        <f t="shared" si="2"/>
        <v>72.910537194261835</v>
      </c>
      <c r="DA27" s="70"/>
    </row>
    <row r="28" spans="1:105" ht="12" customHeight="1" x14ac:dyDescent="0.25">
      <c r="A28" s="169" t="s">
        <v>2571</v>
      </c>
      <c r="B28" s="351">
        <v>51.627847548550648</v>
      </c>
      <c r="C28" s="351">
        <v>46.268091712315623</v>
      </c>
      <c r="D28" s="351">
        <v>42.851436568661107</v>
      </c>
      <c r="E28" s="351">
        <v>53.439758004036221</v>
      </c>
      <c r="F28" s="351">
        <v>38.059984588816043</v>
      </c>
      <c r="G28" s="351">
        <v>54.475891512468948</v>
      </c>
      <c r="H28" s="351">
        <v>52.971736337303213</v>
      </c>
      <c r="I28" s="351">
        <v>52.641590090304668</v>
      </c>
      <c r="J28" s="351">
        <v>48.591522542913168</v>
      </c>
      <c r="K28" s="351">
        <v>47.797221575025148</v>
      </c>
      <c r="L28" s="351">
        <v>50.231379423381767</v>
      </c>
      <c r="M28" s="351">
        <v>41.70366375631356</v>
      </c>
      <c r="N28" s="351">
        <v>42.541428234183797</v>
      </c>
      <c r="O28" s="351">
        <v>40.504136826285233</v>
      </c>
      <c r="P28" s="351">
        <v>34.71676564082437</v>
      </c>
      <c r="Q28" s="351">
        <v>41.094432963985021</v>
      </c>
      <c r="R28" s="351">
        <v>37.969720226564178</v>
      </c>
      <c r="S28" s="351">
        <v>39.494820488863141</v>
      </c>
      <c r="T28" s="351">
        <v>34.636757409986799</v>
      </c>
      <c r="U28" s="351">
        <v>34.061091467927326</v>
      </c>
      <c r="V28" s="351">
        <v>32.817796381495278</v>
      </c>
      <c r="W28" s="351">
        <v>37.026437260388299</v>
      </c>
      <c r="X28" s="351">
        <v>31.284841730347459</v>
      </c>
      <c r="Y28" s="351">
        <v>28.63669557915085</v>
      </c>
      <c r="DA28" s="170" t="s">
        <v>2616</v>
      </c>
    </row>
    <row r="29" spans="1:105" ht="12" customHeight="1" x14ac:dyDescent="0.25">
      <c r="A29" s="59" t="s">
        <v>28</v>
      </c>
      <c r="B29" s="230">
        <v>20.68117638264518</v>
      </c>
      <c r="C29" s="230">
        <v>15.060349645156959</v>
      </c>
      <c r="D29" s="230">
        <v>14.205112795810701</v>
      </c>
      <c r="E29" s="230">
        <v>23.423431677596039</v>
      </c>
      <c r="F29" s="230">
        <v>6.7583065336174393</v>
      </c>
      <c r="G29" s="230">
        <v>5.8150261411036226</v>
      </c>
      <c r="H29" s="230">
        <v>5.060900164484206</v>
      </c>
      <c r="I29" s="230">
        <v>4.1304789275108291</v>
      </c>
      <c r="J29" s="230">
        <v>3.8583954653618271</v>
      </c>
      <c r="K29" s="230">
        <v>2.4572351577530549</v>
      </c>
      <c r="L29" s="230">
        <v>2.251117870711195</v>
      </c>
      <c r="M29" s="230">
        <v>1.8894773435391119</v>
      </c>
      <c r="N29" s="230">
        <v>2.180016184001119</v>
      </c>
      <c r="O29" s="230">
        <v>2.3280101855648909</v>
      </c>
      <c r="P29" s="230">
        <v>1.7012599479255159</v>
      </c>
      <c r="Q29" s="230">
        <v>2.0403912468286651</v>
      </c>
      <c r="R29" s="230">
        <v>1.736645005416217</v>
      </c>
      <c r="S29" s="230">
        <v>1.626486924257815</v>
      </c>
      <c r="T29" s="230">
        <v>1.5802053977922079</v>
      </c>
      <c r="U29" s="230">
        <v>1.0544948008002171</v>
      </c>
      <c r="V29" s="230">
        <v>0.88033789130527285</v>
      </c>
      <c r="W29" s="230">
        <v>0.70138081794142626</v>
      </c>
      <c r="X29" s="230">
        <v>0.64754444714244985</v>
      </c>
      <c r="Y29" s="230">
        <v>0.49260641269424871</v>
      </c>
      <c r="DA29" s="71" t="s">
        <v>2617</v>
      </c>
    </row>
    <row r="30" spans="1:105" ht="12" customHeight="1" x14ac:dyDescent="0.25">
      <c r="A30" s="59" t="s">
        <v>31</v>
      </c>
      <c r="B30" s="230">
        <v>1.839752311298233</v>
      </c>
      <c r="C30" s="230">
        <v>1.5626778908939969</v>
      </c>
      <c r="D30" s="230">
        <v>1.770265268977667</v>
      </c>
      <c r="E30" s="230">
        <v>1.535194635635357</v>
      </c>
      <c r="F30" s="230">
        <v>1.5143336767661539</v>
      </c>
      <c r="G30" s="230">
        <v>1.0645587242470429</v>
      </c>
      <c r="H30" s="230">
        <v>0.67003709007507084</v>
      </c>
      <c r="I30" s="230">
        <v>1.107596046513311</v>
      </c>
      <c r="J30" s="230">
        <v>0.62006568087567815</v>
      </c>
      <c r="K30" s="230">
        <v>0.41595914229944231</v>
      </c>
      <c r="L30" s="230">
        <v>0.201792781100575</v>
      </c>
      <c r="M30" s="230">
        <v>0.1926835907621316</v>
      </c>
      <c r="N30" s="230">
        <v>0.5811224200372973</v>
      </c>
      <c r="O30" s="230">
        <v>0.58520078540442855</v>
      </c>
      <c r="P30" s="230">
        <v>0.5534235552923652</v>
      </c>
      <c r="Q30" s="230">
        <v>0.55701485178075205</v>
      </c>
      <c r="R30" s="230">
        <v>0.74038527869451087</v>
      </c>
      <c r="S30" s="230">
        <v>0.55903265171810923</v>
      </c>
      <c r="T30" s="230">
        <v>0.72508991924563893</v>
      </c>
      <c r="U30" s="230">
        <v>0.70952951865826597</v>
      </c>
      <c r="V30" s="230">
        <v>0.89101283706585832</v>
      </c>
      <c r="W30" s="230">
        <v>1.0742860315762239</v>
      </c>
      <c r="X30" s="230">
        <v>0.52887906504636029</v>
      </c>
      <c r="Y30" s="230">
        <v>1.5628449010718</v>
      </c>
      <c r="DA30" s="71" t="s">
        <v>2618</v>
      </c>
    </row>
    <row r="31" spans="1:105" ht="12" customHeight="1" x14ac:dyDescent="0.25">
      <c r="A31" s="59" t="s">
        <v>159</v>
      </c>
      <c r="B31" s="230">
        <v>3.3993945684509832</v>
      </c>
      <c r="C31" s="230">
        <v>2.2561154946677249</v>
      </c>
      <c r="D31" s="230">
        <v>0.5596547019177589</v>
      </c>
      <c r="E31" s="230">
        <v>0.18245013469145671</v>
      </c>
      <c r="F31" s="230">
        <v>0.1840930234707979</v>
      </c>
      <c r="G31" s="230">
        <v>0.1816380388033943</v>
      </c>
      <c r="H31" s="230">
        <v>0.37733025804458348</v>
      </c>
      <c r="I31" s="230">
        <v>0.37432301426720421</v>
      </c>
      <c r="J31" s="230">
        <v>0.36673759423840802</v>
      </c>
      <c r="K31" s="230">
        <v>0.37025034590275718</v>
      </c>
      <c r="L31" s="230">
        <v>0.3604391921837316</v>
      </c>
      <c r="M31" s="230">
        <v>0.34469879879839221</v>
      </c>
      <c r="N31" s="230">
        <v>0.34626936789688229</v>
      </c>
      <c r="O31" s="230">
        <v>0.17432073729897579</v>
      </c>
      <c r="P31" s="230">
        <v>0.16546484928125499</v>
      </c>
      <c r="Q31" s="230">
        <v>0.16632841921883679</v>
      </c>
      <c r="R31" s="230">
        <v>0.33185094049598363</v>
      </c>
      <c r="S31" s="230">
        <v>0.16703673827859691</v>
      </c>
      <c r="T31" s="230">
        <v>0.16265567923404881</v>
      </c>
      <c r="U31" s="230">
        <v>0.1595211136123561</v>
      </c>
      <c r="V31" s="230">
        <v>0</v>
      </c>
      <c r="W31" s="230">
        <v>0</v>
      </c>
      <c r="X31" s="230">
        <v>0</v>
      </c>
      <c r="Y31" s="230">
        <v>0</v>
      </c>
      <c r="DA31" s="71" t="s">
        <v>2619</v>
      </c>
    </row>
    <row r="32" spans="1:105" ht="12" customHeight="1" x14ac:dyDescent="0.25">
      <c r="A32" s="59" t="s">
        <v>32</v>
      </c>
      <c r="B32" s="230">
        <v>0.36225776045653152</v>
      </c>
      <c r="C32" s="230">
        <v>0.88668704005041266</v>
      </c>
      <c r="D32" s="230">
        <v>0.70567293190697478</v>
      </c>
      <c r="E32" s="230">
        <v>3.7168230928216608</v>
      </c>
      <c r="F32" s="230">
        <v>0.86951226945976567</v>
      </c>
      <c r="G32" s="230">
        <v>0.84910863334432174</v>
      </c>
      <c r="H32" s="230">
        <v>0.68876575529567019</v>
      </c>
      <c r="I32" s="230">
        <v>0.52483540280301699</v>
      </c>
      <c r="J32" s="230">
        <v>0.33375922075524111</v>
      </c>
      <c r="K32" s="230">
        <v>0.16790316585198259</v>
      </c>
      <c r="L32" s="230">
        <v>0.16250439228178751</v>
      </c>
      <c r="M32" s="230">
        <v>0.15471458171053371</v>
      </c>
      <c r="N32" s="230">
        <v>0.15570559949293369</v>
      </c>
      <c r="O32" s="230">
        <v>0.1566554856511358</v>
      </c>
      <c r="P32" s="230">
        <v>0.14824344875471421</v>
      </c>
      <c r="Q32" s="230">
        <v>0.1492054355943562</v>
      </c>
      <c r="R32" s="230">
        <v>0.29748421705493883</v>
      </c>
      <c r="S32" s="230">
        <v>0.14974593593762919</v>
      </c>
      <c r="T32" s="230">
        <v>0.1456692975457029</v>
      </c>
      <c r="U32" s="230">
        <v>0</v>
      </c>
      <c r="V32" s="230">
        <v>0.28642125762034742</v>
      </c>
      <c r="W32" s="230">
        <v>0.71942532847321095</v>
      </c>
      <c r="X32" s="230">
        <v>0.2833376202616536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25.34526652569971</v>
      </c>
      <c r="C33" s="230">
        <v>26.502261641546529</v>
      </c>
      <c r="D33" s="230">
        <v>25.610730870048009</v>
      </c>
      <c r="E33" s="230">
        <v>24.581858463291709</v>
      </c>
      <c r="F33" s="230">
        <v>28.733739085501892</v>
      </c>
      <c r="G33" s="230">
        <v>46.565559974970562</v>
      </c>
      <c r="H33" s="230">
        <v>46.174703069403677</v>
      </c>
      <c r="I33" s="230">
        <v>46.504356699210312</v>
      </c>
      <c r="J33" s="230">
        <v>43.412564581682012</v>
      </c>
      <c r="K33" s="230">
        <v>44.385873763217909</v>
      </c>
      <c r="L33" s="230">
        <v>47.255525187104467</v>
      </c>
      <c r="M33" s="230">
        <v>39.122089441503391</v>
      </c>
      <c r="N33" s="230">
        <v>39.278314662755562</v>
      </c>
      <c r="O33" s="230">
        <v>37.259949632365803</v>
      </c>
      <c r="P33" s="230">
        <v>32.148373839570517</v>
      </c>
      <c r="Q33" s="230">
        <v>38.181493010562413</v>
      </c>
      <c r="R33" s="230">
        <v>34.863354784902533</v>
      </c>
      <c r="S33" s="230">
        <v>36.992518238670989</v>
      </c>
      <c r="T33" s="230">
        <v>32.023137116169202</v>
      </c>
      <c r="U33" s="230">
        <v>32.137546034856477</v>
      </c>
      <c r="V33" s="230">
        <v>30.760024395503802</v>
      </c>
      <c r="W33" s="230">
        <v>34.531345082397443</v>
      </c>
      <c r="X33" s="230">
        <v>29.825080597896999</v>
      </c>
      <c r="Y33" s="230">
        <v>26.5812442653848</v>
      </c>
      <c r="DA33" s="71" t="s">
        <v>2621</v>
      </c>
    </row>
    <row r="34" spans="1:105" ht="12" customHeight="1" x14ac:dyDescent="0.25">
      <c r="A34" s="60" t="s">
        <v>2578</v>
      </c>
      <c r="B34" s="329">
        <v>14.779967087455329</v>
      </c>
      <c r="C34" s="329">
        <v>18.500448580331131</v>
      </c>
      <c r="D34" s="329">
        <v>20.009910542814051</v>
      </c>
      <c r="E34" s="329">
        <v>18.556789617787089</v>
      </c>
      <c r="F34" s="329">
        <v>29.303434690326149</v>
      </c>
      <c r="G34" s="329">
        <v>27.65256983771609</v>
      </c>
      <c r="H34" s="329">
        <v>29.693440903694999</v>
      </c>
      <c r="I34" s="329">
        <v>34.444377931938313</v>
      </c>
      <c r="J34" s="329">
        <v>37.176889993619717</v>
      </c>
      <c r="K34" s="329">
        <v>25.85445286368499</v>
      </c>
      <c r="L34" s="329">
        <v>30.704942719668381</v>
      </c>
      <c r="M34" s="329">
        <v>36.785555821589618</v>
      </c>
      <c r="N34" s="329">
        <v>37.095583555749627</v>
      </c>
      <c r="O34" s="329">
        <v>35.942799983619082</v>
      </c>
      <c r="P34" s="329">
        <v>38.996196709301408</v>
      </c>
      <c r="Q34" s="329">
        <v>39.167393508864173</v>
      </c>
      <c r="R34" s="329">
        <v>41.24625646868985</v>
      </c>
      <c r="S34" s="329">
        <v>44.471807982947233</v>
      </c>
      <c r="T34" s="329">
        <v>45.042827903630773</v>
      </c>
      <c r="U34" s="329">
        <v>46.540317147307903</v>
      </c>
      <c r="V34" s="329">
        <v>43.901888410950647</v>
      </c>
      <c r="W34" s="329">
        <v>47.336517606463453</v>
      </c>
      <c r="X34" s="329">
        <v>46.153349666250129</v>
      </c>
      <c r="Y34" s="329">
        <v>44.273841615110982</v>
      </c>
      <c r="DA34" s="72" t="s">
        <v>2622</v>
      </c>
    </row>
    <row r="35" spans="1:105" ht="12" customHeight="1" x14ac:dyDescent="0.25">
      <c r="A35" s="39" t="s">
        <v>2580</v>
      </c>
      <c r="B35" s="228">
        <v>123.3563547710563</v>
      </c>
      <c r="C35" s="228">
        <v>126.6306418686726</v>
      </c>
      <c r="D35" s="228">
        <v>119.081350536773</v>
      </c>
      <c r="E35" s="228">
        <v>129.01702170522751</v>
      </c>
      <c r="F35" s="228">
        <v>118.0619679464</v>
      </c>
      <c r="G35" s="228">
        <v>129.15820834666471</v>
      </c>
      <c r="H35" s="228">
        <v>138.14630135658919</v>
      </c>
      <c r="I35" s="228">
        <v>142.58698039726431</v>
      </c>
      <c r="J35" s="228">
        <v>130.802853879336</v>
      </c>
      <c r="K35" s="228">
        <v>111.9762614549895</v>
      </c>
      <c r="L35" s="228">
        <v>112.30004823778251</v>
      </c>
      <c r="M35" s="228">
        <v>99.16511141189784</v>
      </c>
      <c r="N35" s="228">
        <v>101.9365507330092</v>
      </c>
      <c r="O35" s="228">
        <v>99.606652233441309</v>
      </c>
      <c r="P35" s="228">
        <v>85.811155368038015</v>
      </c>
      <c r="Q35" s="228">
        <v>92.908775031795486</v>
      </c>
      <c r="R35" s="228">
        <v>92.698131624074591</v>
      </c>
      <c r="S35" s="228">
        <v>99.427105360933353</v>
      </c>
      <c r="T35" s="228">
        <v>90.666995042146937</v>
      </c>
      <c r="U35" s="228">
        <v>87.850663204016655</v>
      </c>
      <c r="V35" s="228">
        <v>84.252776683289639</v>
      </c>
      <c r="W35" s="228">
        <v>92.687508194477346</v>
      </c>
      <c r="X35" s="228">
        <v>83.798829576392905</v>
      </c>
      <c r="Y35" s="228">
        <v>76.902014647401018</v>
      </c>
      <c r="DA35" s="92" t="s">
        <v>2623</v>
      </c>
    </row>
    <row r="36" spans="1:105" ht="12" customHeight="1" x14ac:dyDescent="0.25">
      <c r="A36" s="64" t="s">
        <v>28</v>
      </c>
      <c r="B36" s="229">
        <v>9.5453023523332909</v>
      </c>
      <c r="C36" s="229">
        <v>6.6030989757805161</v>
      </c>
      <c r="D36" s="229">
        <v>6.6332817723891138</v>
      </c>
      <c r="E36" s="229">
        <v>11.63783082179302</v>
      </c>
      <c r="F36" s="229">
        <v>3.634852706352528</v>
      </c>
      <c r="G36" s="229">
        <v>3.4243289642905279</v>
      </c>
      <c r="H36" s="229">
        <v>2.7319583623890309</v>
      </c>
      <c r="I36" s="229">
        <v>2.337966824044702</v>
      </c>
      <c r="J36" s="229">
        <v>2.4994022743182298</v>
      </c>
      <c r="K36" s="229">
        <v>1.5399709714854659</v>
      </c>
      <c r="L36" s="229">
        <v>1.637128960455962</v>
      </c>
      <c r="M36" s="229">
        <v>1.6737358818632579</v>
      </c>
      <c r="N36" s="229">
        <v>1.8877615060388011</v>
      </c>
      <c r="O36" s="229">
        <v>1.9590479283663209</v>
      </c>
      <c r="P36" s="229">
        <v>1.7716381147211191</v>
      </c>
      <c r="Q36" s="229">
        <v>2.0763808807065032</v>
      </c>
      <c r="R36" s="229">
        <v>1.7870586463022211</v>
      </c>
      <c r="S36" s="229">
        <v>1.633707969167516</v>
      </c>
      <c r="T36" s="229">
        <v>1.7483505697149599</v>
      </c>
      <c r="U36" s="229">
        <v>1.253318847659616</v>
      </c>
      <c r="V36" s="229">
        <v>1.030774422765883</v>
      </c>
      <c r="W36" s="229">
        <v>0.8086377163013605</v>
      </c>
      <c r="X36" s="229">
        <v>0.78493713992477687</v>
      </c>
      <c r="Y36" s="229">
        <v>0.62600725054566242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0.8575930540236314</v>
      </c>
      <c r="C38" s="229">
        <v>0.6919738249786751</v>
      </c>
      <c r="D38" s="229">
        <v>0.83489056861972644</v>
      </c>
      <c r="E38" s="229">
        <v>0.77035766538159667</v>
      </c>
      <c r="F38" s="229">
        <v>0.82257964429597652</v>
      </c>
      <c r="G38" s="229">
        <v>0.63314164180115218</v>
      </c>
      <c r="H38" s="229">
        <v>0.36530245971240888</v>
      </c>
      <c r="I38" s="229">
        <v>0.63317940000952133</v>
      </c>
      <c r="J38" s="229">
        <v>0.40567156156414053</v>
      </c>
      <c r="K38" s="229">
        <v>0.2632836770465074</v>
      </c>
      <c r="L38" s="229">
        <v>0.14821690082421871</v>
      </c>
      <c r="M38" s="229">
        <v>0.17238418335299621</v>
      </c>
      <c r="N38" s="229">
        <v>0.5082325616190031</v>
      </c>
      <c r="O38" s="229">
        <v>0.49736192145860952</v>
      </c>
      <c r="P38" s="229">
        <v>0.58206223708392502</v>
      </c>
      <c r="Q38" s="229">
        <v>0.57248985003015251</v>
      </c>
      <c r="R38" s="229">
        <v>0.76947227298474019</v>
      </c>
      <c r="S38" s="229">
        <v>0.56711152438876999</v>
      </c>
      <c r="T38" s="229">
        <v>0.81024114328436525</v>
      </c>
      <c r="U38" s="229">
        <v>0.85171646496270415</v>
      </c>
      <c r="V38" s="229">
        <v>1.053672502235542</v>
      </c>
      <c r="W38" s="229">
        <v>1.2509140923723909</v>
      </c>
      <c r="X38" s="229">
        <v>0.64748411505440695</v>
      </c>
      <c r="Y38" s="229">
        <v>2.0058692889909411</v>
      </c>
      <c r="DA38" s="73" t="s">
        <v>2626</v>
      </c>
    </row>
    <row r="39" spans="1:105" ht="12" customHeight="1" x14ac:dyDescent="0.25">
      <c r="A39" s="64" t="s">
        <v>159</v>
      </c>
      <c r="B39" s="229">
        <v>1.614748303293192</v>
      </c>
      <c r="C39" s="229">
        <v>1.0180354247061909</v>
      </c>
      <c r="D39" s="229">
        <v>0.26896311504174603</v>
      </c>
      <c r="E39" s="229">
        <v>9.3294172196055222E-2</v>
      </c>
      <c r="F39" s="229">
        <v>0.1019002081487987</v>
      </c>
      <c r="G39" s="229">
        <v>0.110082788413497</v>
      </c>
      <c r="H39" s="229">
        <v>0.20963159962975941</v>
      </c>
      <c r="I39" s="229">
        <v>0.21805862666551271</v>
      </c>
      <c r="J39" s="229">
        <v>0.24449707267259271</v>
      </c>
      <c r="K39" s="229">
        <v>0.23880867374523179</v>
      </c>
      <c r="L39" s="229">
        <v>0.26977734296756911</v>
      </c>
      <c r="M39" s="229">
        <v>0.31424893739455739</v>
      </c>
      <c r="N39" s="229">
        <v>0.30859599986604541</v>
      </c>
      <c r="O39" s="229">
        <v>0.15097257033065761</v>
      </c>
      <c r="P39" s="229">
        <v>0.17733681134578971</v>
      </c>
      <c r="Q39" s="229">
        <v>0.1742002762349498</v>
      </c>
      <c r="R39" s="229">
        <v>0.35144681842817888</v>
      </c>
      <c r="S39" s="229">
        <v>0.1726730905082188</v>
      </c>
      <c r="T39" s="229">
        <v>0.18521366253613919</v>
      </c>
      <c r="U39" s="229">
        <v>0.1951300296594608</v>
      </c>
      <c r="V39" s="229">
        <v>0</v>
      </c>
      <c r="W39" s="229">
        <v>0</v>
      </c>
      <c r="X39" s="229">
        <v>0</v>
      </c>
      <c r="Y39" s="229">
        <v>0</v>
      </c>
      <c r="DA39" s="73" t="s">
        <v>2627</v>
      </c>
    </row>
    <row r="40" spans="1:105" ht="12" customHeight="1" x14ac:dyDescent="0.25">
      <c r="A40" s="64" t="s">
        <v>32</v>
      </c>
      <c r="B40" s="229">
        <v>0.16682393015765351</v>
      </c>
      <c r="C40" s="229">
        <v>0.38789065148261748</v>
      </c>
      <c r="D40" s="229">
        <v>0.32878607682255268</v>
      </c>
      <c r="E40" s="229">
        <v>1.8425513827678539</v>
      </c>
      <c r="F40" s="229">
        <v>0.46660656517622789</v>
      </c>
      <c r="G40" s="229">
        <v>0.49889972449196562</v>
      </c>
      <c r="H40" s="229">
        <v>0.37097449457755349</v>
      </c>
      <c r="I40" s="229">
        <v>0.29640618090998161</v>
      </c>
      <c r="J40" s="229">
        <v>0.2157192464654013</v>
      </c>
      <c r="K40" s="229">
        <v>0.10499071624845049</v>
      </c>
      <c r="L40" s="229">
        <v>0.1179168744211033</v>
      </c>
      <c r="M40" s="229">
        <v>0.13674223850034631</v>
      </c>
      <c r="N40" s="229">
        <v>0.13452959627373651</v>
      </c>
      <c r="O40" s="229">
        <v>0.1315321720903857</v>
      </c>
      <c r="P40" s="229">
        <v>0.15403025942662091</v>
      </c>
      <c r="Q40" s="229">
        <v>0.15149713295442191</v>
      </c>
      <c r="R40" s="229">
        <v>0.3054343534657627</v>
      </c>
      <c r="S40" s="229">
        <v>0.15007387468229391</v>
      </c>
      <c r="T40" s="229">
        <v>0.16080857520081709</v>
      </c>
      <c r="U40" s="229">
        <v>0</v>
      </c>
      <c r="V40" s="229">
        <v>0.33461521574579439</v>
      </c>
      <c r="W40" s="229">
        <v>0.82758389945396615</v>
      </c>
      <c r="X40" s="229">
        <v>0.34268550633380562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1.655413650751441</v>
      </c>
      <c r="C41" s="229">
        <v>2.2831518315486679</v>
      </c>
      <c r="D41" s="229">
        <v>1.140365818077721</v>
      </c>
      <c r="E41" s="229">
        <v>0.56945180834635967</v>
      </c>
      <c r="F41" s="229">
        <v>0.57172074152995944</v>
      </c>
      <c r="G41" s="229">
        <v>0.57272915627797361</v>
      </c>
      <c r="H41" s="229">
        <v>1.100835959944982</v>
      </c>
      <c r="I41" s="229">
        <v>1.1008359599451909</v>
      </c>
      <c r="J41" s="229">
        <v>0.56022481339908692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11.786209807055609</v>
      </c>
      <c r="C42" s="229">
        <v>11.70734843188538</v>
      </c>
      <c r="D42" s="229">
        <v>12.0494877924062</v>
      </c>
      <c r="E42" s="229">
        <v>12.30549492026428</v>
      </c>
      <c r="F42" s="229">
        <v>15.570549123347391</v>
      </c>
      <c r="G42" s="229">
        <v>27.628130082081579</v>
      </c>
      <c r="H42" s="229">
        <v>25.113848587377561</v>
      </c>
      <c r="I42" s="229">
        <v>26.521276831080971</v>
      </c>
      <c r="J42" s="229">
        <v>28.333988864141919</v>
      </c>
      <c r="K42" s="229">
        <v>28.026795322325661</v>
      </c>
      <c r="L42" s="229">
        <v>34.625822944164817</v>
      </c>
      <c r="M42" s="229">
        <v>34.916454176896053</v>
      </c>
      <c r="N42" s="229">
        <v>34.269132254811318</v>
      </c>
      <c r="O42" s="229">
        <v>31.591140343548961</v>
      </c>
      <c r="P42" s="229">
        <v>33.730765827603513</v>
      </c>
      <c r="Q42" s="229">
        <v>39.147977533598358</v>
      </c>
      <c r="R42" s="229">
        <v>36.145961632086092</v>
      </c>
      <c r="S42" s="229">
        <v>37.436962311645331</v>
      </c>
      <c r="T42" s="229">
        <v>35.697821011736757</v>
      </c>
      <c r="U42" s="229">
        <v>38.485106614473423</v>
      </c>
      <c r="V42" s="229">
        <v>36.288061459715983</v>
      </c>
      <c r="W42" s="229">
        <v>40.112197911754613</v>
      </c>
      <c r="X42" s="229">
        <v>36.425856747376983</v>
      </c>
      <c r="Y42" s="229">
        <v>34.034350170133543</v>
      </c>
      <c r="DA42" s="73" t="s">
        <v>2630</v>
      </c>
    </row>
    <row r="43" spans="1:105" ht="12" customHeight="1" x14ac:dyDescent="0.25">
      <c r="A43" s="64" t="s">
        <v>36</v>
      </c>
      <c r="B43" s="229">
        <v>2.7508478215943271</v>
      </c>
      <c r="C43" s="229">
        <v>2.945653721013596</v>
      </c>
      <c r="D43" s="229">
        <v>2.875519108611805</v>
      </c>
      <c r="E43" s="229">
        <v>6.9433266281113371</v>
      </c>
      <c r="F43" s="229">
        <v>12.569693558323429</v>
      </c>
      <c r="G43" s="229">
        <v>16.411499302801349</v>
      </c>
      <c r="H43" s="229">
        <v>23.113226218092802</v>
      </c>
      <c r="I43" s="229">
        <v>25.134674070682991</v>
      </c>
      <c r="J43" s="229">
        <v>19.29790330324396</v>
      </c>
      <c r="K43" s="229">
        <v>9.3762121709221109</v>
      </c>
      <c r="L43" s="229">
        <v>7.9844609223561456</v>
      </c>
      <c r="M43" s="229">
        <v>2.5108191241085489</v>
      </c>
      <c r="N43" s="229">
        <v>0.86966919382480457</v>
      </c>
      <c r="O43" s="229">
        <v>0.58913074420307243</v>
      </c>
      <c r="P43" s="229">
        <v>0.56107689924171</v>
      </c>
      <c r="Q43" s="229">
        <v>0.52056714711465424</v>
      </c>
      <c r="R43" s="229">
        <v>0.40812733650843441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0.57168086150039199</v>
      </c>
      <c r="C44" s="229">
        <v>0.84392384311576618</v>
      </c>
      <c r="D44" s="229">
        <v>0.97999633410756914</v>
      </c>
      <c r="E44" s="229">
        <v>1.1297397739591899</v>
      </c>
      <c r="F44" s="229">
        <v>1.347494959397888</v>
      </c>
      <c r="G44" s="229">
        <v>1.769432381047114</v>
      </c>
      <c r="H44" s="229">
        <v>2.6541240716619048</v>
      </c>
      <c r="I44" s="229">
        <v>2.6677950205232022</v>
      </c>
      <c r="J44" s="229">
        <v>1.538055246563375</v>
      </c>
      <c r="K44" s="229">
        <v>0.89831363966069577</v>
      </c>
      <c r="L44" s="229">
        <v>1.2930561630402571</v>
      </c>
      <c r="M44" s="229">
        <v>1.7422374827789391</v>
      </c>
      <c r="N44" s="229">
        <v>3.1441712385367189</v>
      </c>
      <c r="O44" s="229">
        <v>4.6957994343239697</v>
      </c>
      <c r="P44" s="229">
        <v>1.674176737373805</v>
      </c>
      <c r="Q44" s="229">
        <v>2.1777478536477761</v>
      </c>
      <c r="R44" s="229">
        <v>1.551677195610331</v>
      </c>
      <c r="S44" s="229">
        <v>5.1884435914767737</v>
      </c>
      <c r="T44" s="229">
        <v>1.8494000819122789</v>
      </c>
      <c r="U44" s="229">
        <v>1.7946672866477831</v>
      </c>
      <c r="V44" s="229">
        <v>1.729497530429069</v>
      </c>
      <c r="W44" s="229">
        <v>3.2987166604161819</v>
      </c>
      <c r="X44" s="229">
        <v>2.8407643734852819</v>
      </c>
      <c r="Y44" s="229">
        <v>2.561073419736192</v>
      </c>
      <c r="DA44" s="73" t="s">
        <v>2632</v>
      </c>
    </row>
    <row r="45" spans="1:105" ht="12" customHeight="1" x14ac:dyDescent="0.25">
      <c r="A45" s="64" t="s">
        <v>39</v>
      </c>
      <c r="B45" s="229">
        <v>94.407734990346754</v>
      </c>
      <c r="C45" s="229">
        <v>100.1495651641612</v>
      </c>
      <c r="D45" s="229">
        <v>93.970059950696609</v>
      </c>
      <c r="E45" s="229">
        <v>93.724974532407785</v>
      </c>
      <c r="F45" s="229">
        <v>82.976570439827839</v>
      </c>
      <c r="G45" s="229">
        <v>78.109964305459528</v>
      </c>
      <c r="H45" s="229">
        <v>82.486399603203253</v>
      </c>
      <c r="I45" s="229">
        <v>83.676787483402222</v>
      </c>
      <c r="J45" s="229">
        <v>77.707391496967261</v>
      </c>
      <c r="K45" s="229">
        <v>71.527886283555361</v>
      </c>
      <c r="L45" s="229">
        <v>66.223668129552451</v>
      </c>
      <c r="M45" s="229">
        <v>57.698489387003143</v>
      </c>
      <c r="N45" s="229">
        <v>60.814458382038723</v>
      </c>
      <c r="O45" s="229">
        <v>59.99166711911932</v>
      </c>
      <c r="P45" s="229">
        <v>47.160068481241552</v>
      </c>
      <c r="Q45" s="229">
        <v>48.087914357508673</v>
      </c>
      <c r="R45" s="229">
        <v>51.378953368688833</v>
      </c>
      <c r="S45" s="229">
        <v>54.278132999064447</v>
      </c>
      <c r="T45" s="229">
        <v>50.21515999776161</v>
      </c>
      <c r="U45" s="229">
        <v>45.270723960613672</v>
      </c>
      <c r="V45" s="229">
        <v>43.816155552397383</v>
      </c>
      <c r="W45" s="229">
        <v>46.389457914178827</v>
      </c>
      <c r="X45" s="229">
        <v>42.757101694217653</v>
      </c>
      <c r="Y45" s="229">
        <v>37.674714517994687</v>
      </c>
      <c r="DA45" s="73" t="s">
        <v>2633</v>
      </c>
    </row>
    <row r="46" spans="1:105" ht="12" customHeight="1" x14ac:dyDescent="0.25">
      <c r="A46" s="39" t="s">
        <v>2592</v>
      </c>
      <c r="B46" s="228">
        <v>31.346916971757739</v>
      </c>
      <c r="C46" s="228">
        <v>32.252803287367037</v>
      </c>
      <c r="D46" s="228">
        <v>32.107617891179054</v>
      </c>
      <c r="E46" s="228">
        <v>35.489730406546613</v>
      </c>
      <c r="F46" s="228">
        <v>36.344635413170963</v>
      </c>
      <c r="G46" s="228">
        <v>41.938783552895693</v>
      </c>
      <c r="H46" s="228">
        <v>42.646395425283032</v>
      </c>
      <c r="I46" s="228">
        <v>45.816848403646532</v>
      </c>
      <c r="J46" s="228">
        <v>46.09891381765091</v>
      </c>
      <c r="K46" s="228">
        <v>37.815447790629918</v>
      </c>
      <c r="L46" s="228">
        <v>42.428848124591703</v>
      </c>
      <c r="M46" s="228">
        <v>43.104601767276257</v>
      </c>
      <c r="N46" s="228">
        <v>43.674263047829918</v>
      </c>
      <c r="O46" s="228">
        <v>41.95856437793708</v>
      </c>
      <c r="P46" s="228">
        <v>41.493097288324037</v>
      </c>
      <c r="Q46" s="228">
        <v>44.619747805906869</v>
      </c>
      <c r="R46" s="228">
        <v>44.477445268206168</v>
      </c>
      <c r="S46" s="228">
        <v>47.174357370172487</v>
      </c>
      <c r="T46" s="228">
        <v>45.321251303500269</v>
      </c>
      <c r="U46" s="228">
        <v>46.033987653341583</v>
      </c>
      <c r="V46" s="228">
        <v>43.74930024900241</v>
      </c>
      <c r="W46" s="228">
        <v>47.971644887880608</v>
      </c>
      <c r="X46" s="228">
        <v>44.388939839779333</v>
      </c>
      <c r="Y46" s="228">
        <v>41.927086365357908</v>
      </c>
      <c r="DA46" s="92" t="s">
        <v>2634</v>
      </c>
    </row>
    <row r="47" spans="1:105" ht="12" customHeight="1" x14ac:dyDescent="0.25">
      <c r="A47" s="39" t="s">
        <v>2594</v>
      </c>
      <c r="B47" s="228">
        <v>19.633220967523251</v>
      </c>
      <c r="C47" s="228">
        <v>20.200596260660909</v>
      </c>
      <c r="D47" s="228">
        <v>20.10966365101433</v>
      </c>
      <c r="E47" s="228">
        <v>22.227950511921971</v>
      </c>
      <c r="F47" s="228">
        <v>22.763395159203231</v>
      </c>
      <c r="G47" s="228">
        <v>26.267125578728319</v>
      </c>
      <c r="H47" s="228">
        <v>26.710317496528091</v>
      </c>
      <c r="I47" s="228">
        <v>28.696037621650259</v>
      </c>
      <c r="J47" s="228">
        <v>28.87270101108129</v>
      </c>
      <c r="K47" s="228">
        <v>23.6845953025678</v>
      </c>
      <c r="L47" s="228">
        <v>26.574063132846671</v>
      </c>
      <c r="M47" s="228">
        <v>26.997301583964148</v>
      </c>
      <c r="N47" s="228">
        <v>27.354092199380279</v>
      </c>
      <c r="O47" s="228">
        <v>26.279514717644521</v>
      </c>
      <c r="P47" s="228">
        <v>25.987983074142981</v>
      </c>
      <c r="Q47" s="228">
        <v>27.946268814180211</v>
      </c>
      <c r="R47" s="228">
        <v>27.85714179829429</v>
      </c>
      <c r="S47" s="228">
        <v>29.54627350064311</v>
      </c>
      <c r="T47" s="228">
        <v>28.385634930795469</v>
      </c>
      <c r="U47" s="228">
        <v>28.832036414572261</v>
      </c>
      <c r="V47" s="228">
        <v>27.40108954692586</v>
      </c>
      <c r="W47" s="228">
        <v>30.045631125634252</v>
      </c>
      <c r="X47" s="228">
        <v>27.80170902209192</v>
      </c>
      <c r="Y47" s="228">
        <v>26.259799388792811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0.99999999999999989</v>
      </c>
      <c r="D51" s="232">
        <f t="shared" si="3"/>
        <v>0.99999999999999967</v>
      </c>
      <c r="E51" s="232">
        <f t="shared" si="3"/>
        <v>1.0000000000000004</v>
      </c>
      <c r="F51" s="232">
        <f t="shared" si="3"/>
        <v>0.99999999999999989</v>
      </c>
      <c r="G51" s="232">
        <f t="shared" si="3"/>
        <v>1</v>
      </c>
      <c r="H51" s="232">
        <f t="shared" si="3"/>
        <v>0.99999999999999956</v>
      </c>
      <c r="I51" s="232">
        <f t="shared" si="3"/>
        <v>1.0000000000000004</v>
      </c>
      <c r="J51" s="232">
        <f t="shared" si="3"/>
        <v>1.0000000000000002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1.0000000000000004</v>
      </c>
      <c r="O51" s="232">
        <f t="shared" si="3"/>
        <v>0.99999999999999989</v>
      </c>
      <c r="P51" s="232">
        <f t="shared" si="3"/>
        <v>1</v>
      </c>
      <c r="Q51" s="232">
        <f t="shared" si="3"/>
        <v>0.99999999999999978</v>
      </c>
      <c r="R51" s="232">
        <f t="shared" si="3"/>
        <v>1</v>
      </c>
      <c r="S51" s="232">
        <f t="shared" si="3"/>
        <v>1.0000000000000002</v>
      </c>
      <c r="T51" s="232">
        <f t="shared" si="3"/>
        <v>1.0000000000000002</v>
      </c>
      <c r="U51" s="232">
        <f t="shared" si="3"/>
        <v>1</v>
      </c>
      <c r="V51" s="232">
        <f t="shared" si="3"/>
        <v>0.99999999999999989</v>
      </c>
      <c r="W51" s="232">
        <f t="shared" si="3"/>
        <v>1.0000000000000002</v>
      </c>
      <c r="X51" s="232">
        <f t="shared" si="3"/>
        <v>0.99999999999999989</v>
      </c>
      <c r="Y51" s="232">
        <f t="shared" si="3"/>
        <v>0.99999999999999989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1.4182718632195015E-2</v>
      </c>
      <c r="C52" s="233">
        <f t="shared" si="4"/>
        <v>1.4510687269382462E-2</v>
      </c>
      <c r="D52" s="233">
        <f t="shared" si="4"/>
        <v>1.496265525593151E-2</v>
      </c>
      <c r="E52" s="233">
        <f t="shared" si="4"/>
        <v>1.4853262888277976E-2</v>
      </c>
      <c r="F52" s="233">
        <f t="shared" si="4"/>
        <v>1.6020222892198809E-2</v>
      </c>
      <c r="G52" s="233">
        <f t="shared" si="4"/>
        <v>1.5891403220297303E-2</v>
      </c>
      <c r="H52" s="233">
        <f t="shared" si="4"/>
        <v>1.5712324008512888E-2</v>
      </c>
      <c r="I52" s="233">
        <f t="shared" si="4"/>
        <v>1.605894282770013E-2</v>
      </c>
      <c r="J52" s="233">
        <f t="shared" si="4"/>
        <v>1.6681342819687778E-2</v>
      </c>
      <c r="K52" s="233">
        <f t="shared" si="4"/>
        <v>1.6122940129511688E-2</v>
      </c>
      <c r="L52" s="233">
        <f t="shared" si="4"/>
        <v>1.681704669061344E-2</v>
      </c>
      <c r="M52" s="233">
        <f t="shared" si="4"/>
        <v>1.7860466286889146E-2</v>
      </c>
      <c r="N52" s="233">
        <f t="shared" si="4"/>
        <v>1.7778498799672249E-2</v>
      </c>
      <c r="O52" s="233">
        <f t="shared" si="4"/>
        <v>1.770125880773156E-2</v>
      </c>
      <c r="P52" s="233">
        <f t="shared" si="4"/>
        <v>1.8566119656391218E-2</v>
      </c>
      <c r="Q52" s="233">
        <f t="shared" si="4"/>
        <v>1.8409547521603682E-2</v>
      </c>
      <c r="R52" s="233">
        <f t="shared" si="4"/>
        <v>1.8496662409496833E-2</v>
      </c>
      <c r="S52" s="233">
        <f t="shared" si="4"/>
        <v>1.8450477408416377E-2</v>
      </c>
      <c r="T52" s="233">
        <f t="shared" si="4"/>
        <v>1.8801075496455998E-2</v>
      </c>
      <c r="U52" s="233">
        <f t="shared" si="4"/>
        <v>1.9044891476387864E-2</v>
      </c>
      <c r="V52" s="233">
        <f t="shared" si="4"/>
        <v>1.8979063044089976E-2</v>
      </c>
      <c r="W52" s="233">
        <f t="shared" si="4"/>
        <v>1.8929491358693835E-2</v>
      </c>
      <c r="X52" s="233">
        <f t="shared" si="4"/>
        <v>1.9075501101555446E-2</v>
      </c>
      <c r="Y52" s="233">
        <f t="shared" si="4"/>
        <v>1.9199829943232573E-2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5.0084435758994484E-3</v>
      </c>
      <c r="C53" s="233">
        <f t="shared" si="5"/>
        <v>5.1242614565622678E-3</v>
      </c>
      <c r="D53" s="233">
        <f t="shared" si="5"/>
        <v>5.283868103034493E-3</v>
      </c>
      <c r="E53" s="233">
        <f t="shared" si="5"/>
        <v>5.2452376038167282E-3</v>
      </c>
      <c r="F53" s="233">
        <f t="shared" si="5"/>
        <v>5.6573344299993616E-3</v>
      </c>
      <c r="G53" s="233">
        <f t="shared" si="5"/>
        <v>5.6118434296547658E-3</v>
      </c>
      <c r="H53" s="233">
        <f t="shared" si="5"/>
        <v>5.54860392310467E-3</v>
      </c>
      <c r="I53" s="233">
        <f t="shared" si="5"/>
        <v>5.6710078742275103E-3</v>
      </c>
      <c r="J53" s="233">
        <f t="shared" si="5"/>
        <v>5.8908003782143139E-3</v>
      </c>
      <c r="K53" s="233">
        <f t="shared" si="5"/>
        <v>5.6936076933063028E-3</v>
      </c>
      <c r="L53" s="233">
        <f t="shared" si="5"/>
        <v>5.9387224443701973E-3</v>
      </c>
      <c r="M53" s="233">
        <f t="shared" si="5"/>
        <v>6.3071925740723926E-3</v>
      </c>
      <c r="N53" s="233">
        <f t="shared" si="5"/>
        <v>6.2782468165324956E-3</v>
      </c>
      <c r="O53" s="233">
        <f t="shared" si="5"/>
        <v>6.2509705127807118E-3</v>
      </c>
      <c r="P53" s="233">
        <f t="shared" si="5"/>
        <v>6.5563849311196321E-3</v>
      </c>
      <c r="Q53" s="233">
        <f t="shared" si="5"/>
        <v>6.5010935075937226E-3</v>
      </c>
      <c r="R53" s="233">
        <f t="shared" si="5"/>
        <v>6.5318570030806298E-3</v>
      </c>
      <c r="S53" s="233">
        <f t="shared" si="5"/>
        <v>6.5155473675330994E-3</v>
      </c>
      <c r="T53" s="233">
        <f t="shared" si="5"/>
        <v>6.6393565459637134E-3</v>
      </c>
      <c r="U53" s="233">
        <f t="shared" si="5"/>
        <v>6.725457004561221E-3</v>
      </c>
      <c r="V53" s="233">
        <f t="shared" si="5"/>
        <v>6.7022105454440347E-3</v>
      </c>
      <c r="W53" s="233">
        <f t="shared" si="5"/>
        <v>6.6847049461504554E-3</v>
      </c>
      <c r="X53" s="233">
        <f t="shared" si="5"/>
        <v>6.7362663976336633E-3</v>
      </c>
      <c r="Y53" s="233">
        <f t="shared" si="5"/>
        <v>6.7801715193910195E-3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3.3152838437832573E-2</v>
      </c>
      <c r="C54" s="233">
        <f t="shared" si="6"/>
        <v>3.391948209222119E-2</v>
      </c>
      <c r="D54" s="233">
        <f t="shared" si="6"/>
        <v>3.4975980639905764E-2</v>
      </c>
      <c r="E54" s="233">
        <f t="shared" si="6"/>
        <v>3.4720270321933512E-2</v>
      </c>
      <c r="F54" s="233">
        <f t="shared" si="6"/>
        <v>3.744809969489854E-2</v>
      </c>
      <c r="G54" s="233">
        <f t="shared" si="6"/>
        <v>3.7146977048322809E-2</v>
      </c>
      <c r="H54" s="233">
        <f t="shared" si="6"/>
        <v>3.6728370127475783E-2</v>
      </c>
      <c r="I54" s="233">
        <f t="shared" si="6"/>
        <v>3.7538609547014226E-2</v>
      </c>
      <c r="J54" s="233">
        <f t="shared" si="6"/>
        <v>3.8993501723415078E-2</v>
      </c>
      <c r="K54" s="233">
        <f t="shared" si="6"/>
        <v>3.7688206550412391E-2</v>
      </c>
      <c r="L54" s="233">
        <f t="shared" si="6"/>
        <v>3.9310716541311408E-2</v>
      </c>
      <c r="M54" s="233">
        <f t="shared" si="6"/>
        <v>4.1749763820982604E-2</v>
      </c>
      <c r="N54" s="233">
        <f t="shared" si="6"/>
        <v>4.1558160579648597E-2</v>
      </c>
      <c r="O54" s="233">
        <f t="shared" si="6"/>
        <v>4.1377608103063707E-2</v>
      </c>
      <c r="P54" s="233">
        <f t="shared" si="6"/>
        <v>4.3399265073803636E-2</v>
      </c>
      <c r="Q54" s="233">
        <f t="shared" si="6"/>
        <v>4.3033269609669259E-2</v>
      </c>
      <c r="R54" s="233">
        <f t="shared" si="6"/>
        <v>4.3236905166345638E-2</v>
      </c>
      <c r="S54" s="233">
        <f t="shared" si="6"/>
        <v>4.3128945337290323E-2</v>
      </c>
      <c r="T54" s="233">
        <f t="shared" si="6"/>
        <v>4.3948486503608414E-2</v>
      </c>
      <c r="U54" s="233">
        <f t="shared" si="6"/>
        <v>4.4518418968664437E-2</v>
      </c>
      <c r="V54" s="233">
        <f t="shared" si="6"/>
        <v>4.4364541603034879E-2</v>
      </c>
      <c r="W54" s="233">
        <f t="shared" si="6"/>
        <v>4.4248665224207305E-2</v>
      </c>
      <c r="X54" s="233">
        <f t="shared" si="6"/>
        <v>4.4589970550849838E-2</v>
      </c>
      <c r="Y54" s="233">
        <f t="shared" si="6"/>
        <v>4.4880595649477106E-2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1.4539809597096253E-2</v>
      </c>
      <c r="C55" s="233">
        <f t="shared" si="7"/>
        <v>1.487603579337006E-2</v>
      </c>
      <c r="D55" s="233">
        <f t="shared" si="7"/>
        <v>1.5339383381292206E-2</v>
      </c>
      <c r="E55" s="233">
        <f t="shared" si="7"/>
        <v>1.5227236744366946E-2</v>
      </c>
      <c r="F55" s="233">
        <f t="shared" si="7"/>
        <v>1.6423578341803653E-2</v>
      </c>
      <c r="G55" s="233">
        <f t="shared" si="7"/>
        <v>1.629151526205275E-2</v>
      </c>
      <c r="H55" s="233">
        <f t="shared" si="7"/>
        <v>1.6107927213127281E-2</v>
      </c>
      <c r="I55" s="233">
        <f t="shared" si="7"/>
        <v>1.6463273163678151E-2</v>
      </c>
      <c r="J55" s="233">
        <f t="shared" si="7"/>
        <v>1.7101343875748257E-2</v>
      </c>
      <c r="K55" s="233">
        <f t="shared" si="7"/>
        <v>1.6528881782674202E-2</v>
      </c>
      <c r="L55" s="233">
        <f t="shared" si="7"/>
        <v>1.724046448414622E-2</v>
      </c>
      <c r="M55" s="233">
        <f t="shared" si="7"/>
        <v>1.8310155186836253E-2</v>
      </c>
      <c r="N55" s="233">
        <f t="shared" si="7"/>
        <v>1.822612393103875E-2</v>
      </c>
      <c r="O55" s="233">
        <f t="shared" si="7"/>
        <v>1.8146939198885242E-2</v>
      </c>
      <c r="P55" s="233">
        <f t="shared" si="7"/>
        <v>1.9033575421009061E-2</v>
      </c>
      <c r="Q55" s="233">
        <f t="shared" si="7"/>
        <v>1.8873061129845315E-2</v>
      </c>
      <c r="R55" s="233">
        <f t="shared" si="7"/>
        <v>1.8962369387019895E-2</v>
      </c>
      <c r="S55" s="233">
        <f t="shared" si="7"/>
        <v>1.8915021544947706E-2</v>
      </c>
      <c r="T55" s="233">
        <f t="shared" si="7"/>
        <v>1.9274446953954295E-2</v>
      </c>
      <c r="U55" s="233">
        <f t="shared" si="7"/>
        <v>1.9524401706415607E-2</v>
      </c>
      <c r="V55" s="233">
        <f t="shared" si="7"/>
        <v>1.9456915852926707E-2</v>
      </c>
      <c r="W55" s="233">
        <f t="shared" si="7"/>
        <v>1.9406096056965246E-2</v>
      </c>
      <c r="X55" s="233">
        <f t="shared" si="7"/>
        <v>1.9555782017434738E-2</v>
      </c>
      <c r="Y55" s="233">
        <f t="shared" si="7"/>
        <v>1.9683241197320702E-2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3.0784882084821961E-2</v>
      </c>
      <c r="C56" s="233">
        <f t="shared" si="8"/>
        <v>3.0270250715931993E-2</v>
      </c>
      <c r="D56" s="233">
        <f t="shared" si="8"/>
        <v>3.0573872510209474E-2</v>
      </c>
      <c r="E56" s="233">
        <f t="shared" si="8"/>
        <v>3.0865078993085299E-2</v>
      </c>
      <c r="F56" s="233">
        <f t="shared" si="8"/>
        <v>3.1412258575239001E-2</v>
      </c>
      <c r="G56" s="233">
        <f t="shared" si="8"/>
        <v>3.2933253768223349E-2</v>
      </c>
      <c r="H56" s="233">
        <f t="shared" si="8"/>
        <v>3.2316801474012898E-2</v>
      </c>
      <c r="I56" s="233">
        <f t="shared" si="8"/>
        <v>3.2218859863730694E-2</v>
      </c>
      <c r="J56" s="233">
        <f t="shared" si="8"/>
        <v>3.286019297177472E-2</v>
      </c>
      <c r="K56" s="233">
        <f t="shared" si="8"/>
        <v>3.3326232774728855E-2</v>
      </c>
      <c r="L56" s="233">
        <f t="shared" si="8"/>
        <v>3.42239420148195E-2</v>
      </c>
      <c r="M56" s="233">
        <f t="shared" si="8"/>
        <v>3.4946769973894079E-2</v>
      </c>
      <c r="N56" s="233">
        <f t="shared" si="8"/>
        <v>3.5002088953276327E-2</v>
      </c>
      <c r="O56" s="233">
        <f t="shared" si="8"/>
        <v>3.5106213347145233E-2</v>
      </c>
      <c r="P56" s="233">
        <f t="shared" si="8"/>
        <v>3.6075127399138679E-2</v>
      </c>
      <c r="Q56" s="233">
        <f t="shared" si="8"/>
        <v>3.6440323775877193E-2</v>
      </c>
      <c r="R56" s="233">
        <f t="shared" si="8"/>
        <v>3.6573193419150836E-2</v>
      </c>
      <c r="S56" s="233">
        <f t="shared" si="8"/>
        <v>3.6594745897144842E-2</v>
      </c>
      <c r="T56" s="233">
        <f t="shared" si="8"/>
        <v>3.7208275555721183E-2</v>
      </c>
      <c r="U56" s="233">
        <f t="shared" si="8"/>
        <v>3.7934282257835891E-2</v>
      </c>
      <c r="V56" s="233">
        <f t="shared" si="8"/>
        <v>3.8394321634721978E-2</v>
      </c>
      <c r="W56" s="233">
        <f t="shared" si="8"/>
        <v>3.8684522657981876E-2</v>
      </c>
      <c r="X56" s="233">
        <f t="shared" si="8"/>
        <v>4.0840561428004289E-2</v>
      </c>
      <c r="Y56" s="233">
        <f t="shared" si="8"/>
        <v>4.2949448848879454E-2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0.15386337510654935</v>
      </c>
      <c r="C57" s="234">
        <f t="shared" si="9"/>
        <v>0.14922309268552791</v>
      </c>
      <c r="D57" s="234">
        <f t="shared" si="9"/>
        <v>0.15001534331639146</v>
      </c>
      <c r="E57" s="234">
        <f t="shared" si="9"/>
        <v>0.15430580042727815</v>
      </c>
      <c r="F57" s="234">
        <f t="shared" si="9"/>
        <v>0.15205607414656669</v>
      </c>
      <c r="G57" s="234">
        <f t="shared" si="9"/>
        <v>0.1593644752610702</v>
      </c>
      <c r="H57" s="234">
        <f t="shared" si="9"/>
        <v>0.15596678166521247</v>
      </c>
      <c r="I57" s="234">
        <f t="shared" si="9"/>
        <v>0.15631164593477764</v>
      </c>
      <c r="J57" s="234">
        <f t="shared" si="9"/>
        <v>0.15893483653286702</v>
      </c>
      <c r="K57" s="234">
        <f t="shared" si="9"/>
        <v>0.1608085112410656</v>
      </c>
      <c r="L57" s="234">
        <f t="shared" si="9"/>
        <v>0.16427949783442375</v>
      </c>
      <c r="M57" s="234">
        <f t="shared" si="9"/>
        <v>0.16654460902970883</v>
      </c>
      <c r="N57" s="234">
        <f t="shared" si="9"/>
        <v>0.16601061925040425</v>
      </c>
      <c r="O57" s="234">
        <f t="shared" si="9"/>
        <v>0.16515625724759628</v>
      </c>
      <c r="P57" s="234">
        <f t="shared" si="9"/>
        <v>0.1689042463963957</v>
      </c>
      <c r="Q57" s="234">
        <f t="shared" si="9"/>
        <v>0.16958071193965576</v>
      </c>
      <c r="R57" s="234">
        <f t="shared" si="9"/>
        <v>0.16870102840887302</v>
      </c>
      <c r="S57" s="234">
        <f t="shared" si="9"/>
        <v>0.16817434435237585</v>
      </c>
      <c r="T57" s="234">
        <f t="shared" si="9"/>
        <v>0.16926972127900602</v>
      </c>
      <c r="U57" s="234">
        <f t="shared" si="9"/>
        <v>0.17076306832619859</v>
      </c>
      <c r="V57" s="234">
        <f t="shared" si="9"/>
        <v>0.17043621457075195</v>
      </c>
      <c r="W57" s="234">
        <f t="shared" si="9"/>
        <v>0.17047375593450362</v>
      </c>
      <c r="X57" s="234">
        <f t="shared" si="9"/>
        <v>0.17041499126686166</v>
      </c>
      <c r="Y57" s="234">
        <f t="shared" si="9"/>
        <v>0.17097964448590761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0.11961897732739717</v>
      </c>
      <c r="C58" s="302">
        <f t="shared" si="10"/>
        <v>0.10659909435620285</v>
      </c>
      <c r="D58" s="302">
        <f t="shared" si="10"/>
        <v>0.10226273002149497</v>
      </c>
      <c r="E58" s="302">
        <f t="shared" si="10"/>
        <v>0.1145341673432316</v>
      </c>
      <c r="F58" s="302">
        <f t="shared" si="10"/>
        <v>8.5910897941104236E-2</v>
      </c>
      <c r="G58" s="302">
        <f t="shared" si="10"/>
        <v>0.10570661768819369</v>
      </c>
      <c r="H58" s="302">
        <f t="shared" si="10"/>
        <v>9.9943307587198577E-2</v>
      </c>
      <c r="I58" s="302">
        <f t="shared" si="10"/>
        <v>9.4487019878308418E-2</v>
      </c>
      <c r="J58" s="302">
        <f t="shared" si="10"/>
        <v>9.0043472460813956E-2</v>
      </c>
      <c r="K58" s="302">
        <f t="shared" si="10"/>
        <v>0.10435879566234804</v>
      </c>
      <c r="L58" s="302">
        <f t="shared" si="10"/>
        <v>0.10195652049297062</v>
      </c>
      <c r="M58" s="302">
        <f t="shared" si="10"/>
        <v>8.8490118932932182E-2</v>
      </c>
      <c r="N58" s="302">
        <f t="shared" si="10"/>
        <v>8.8681489752308898E-2</v>
      </c>
      <c r="O58" s="302">
        <f t="shared" si="10"/>
        <v>8.7505293480995602E-2</v>
      </c>
      <c r="P58" s="302">
        <f t="shared" si="10"/>
        <v>7.954922649874642E-2</v>
      </c>
      <c r="Q58" s="302">
        <f t="shared" si="10"/>
        <v>8.6826122766424152E-2</v>
      </c>
      <c r="R58" s="302">
        <f t="shared" si="10"/>
        <v>8.0861602896860202E-2</v>
      </c>
      <c r="S58" s="302">
        <f t="shared" si="10"/>
        <v>7.9103039646985812E-2</v>
      </c>
      <c r="T58" s="302">
        <f t="shared" si="10"/>
        <v>7.3581636371732095E-2</v>
      </c>
      <c r="U58" s="302">
        <f t="shared" si="10"/>
        <v>7.2162218868507058E-2</v>
      </c>
      <c r="V58" s="302">
        <f t="shared" si="10"/>
        <v>7.2906203941631859E-2</v>
      </c>
      <c r="W58" s="302">
        <f t="shared" si="10"/>
        <v>7.4819994612727772E-2</v>
      </c>
      <c r="X58" s="302">
        <f t="shared" si="10"/>
        <v>6.8847243641805403E-2</v>
      </c>
      <c r="Y58" s="302">
        <f t="shared" si="10"/>
        <v>6.715479295302354E-2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3.4244397779152197E-2</v>
      </c>
      <c r="C59" s="302">
        <f t="shared" si="11"/>
        <v>4.2623998329325043E-2</v>
      </c>
      <c r="D59" s="302">
        <f t="shared" si="11"/>
        <v>4.7752613294896495E-2</v>
      </c>
      <c r="E59" s="302">
        <f t="shared" si="11"/>
        <v>3.9771633084046555E-2</v>
      </c>
      <c r="F59" s="302">
        <f t="shared" si="11"/>
        <v>6.6145176205462453E-2</v>
      </c>
      <c r="G59" s="302">
        <f t="shared" si="11"/>
        <v>5.3657857572876499E-2</v>
      </c>
      <c r="H59" s="302">
        <f t="shared" si="11"/>
        <v>5.6023474078013877E-2</v>
      </c>
      <c r="I59" s="302">
        <f t="shared" si="11"/>
        <v>6.1824626056469205E-2</v>
      </c>
      <c r="J59" s="302">
        <f t="shared" si="11"/>
        <v>6.8891364072053055E-2</v>
      </c>
      <c r="K59" s="302">
        <f t="shared" si="11"/>
        <v>5.6449715578717564E-2</v>
      </c>
      <c r="L59" s="302">
        <f t="shared" si="11"/>
        <v>6.2322977341453124E-2</v>
      </c>
      <c r="M59" s="302">
        <f t="shared" si="11"/>
        <v>7.8054490096776646E-2</v>
      </c>
      <c r="N59" s="302">
        <f t="shared" si="11"/>
        <v>7.7329129498095339E-2</v>
      </c>
      <c r="O59" s="302">
        <f t="shared" si="11"/>
        <v>7.7650963766600689E-2</v>
      </c>
      <c r="P59" s="302">
        <f t="shared" si="11"/>
        <v>8.9355019897649282E-2</v>
      </c>
      <c r="Q59" s="302">
        <f t="shared" si="11"/>
        <v>8.2754589173231599E-2</v>
      </c>
      <c r="R59" s="302">
        <f t="shared" si="11"/>
        <v>8.783942551201282E-2</v>
      </c>
      <c r="S59" s="302">
        <f t="shared" si="11"/>
        <v>8.907130470539007E-2</v>
      </c>
      <c r="T59" s="302">
        <f t="shared" si="11"/>
        <v>9.5688084907273915E-2</v>
      </c>
      <c r="U59" s="302">
        <f t="shared" si="11"/>
        <v>9.8600849457691528E-2</v>
      </c>
      <c r="V59" s="302">
        <f t="shared" si="11"/>
        <v>9.753001062912009E-2</v>
      </c>
      <c r="W59" s="302">
        <f t="shared" si="11"/>
        <v>9.5653761321775818E-2</v>
      </c>
      <c r="X59" s="302">
        <f t="shared" si="11"/>
        <v>0.10156774762505624</v>
      </c>
      <c r="Y59" s="302">
        <f t="shared" si="11"/>
        <v>0.10382485153288408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6.5457616734990731E-2</v>
      </c>
      <c r="C60" s="301">
        <f t="shared" si="12"/>
        <v>6.4130022567269643E-2</v>
      </c>
      <c r="D60" s="301">
        <f t="shared" si="12"/>
        <v>6.4590969121382236E-2</v>
      </c>
      <c r="E60" s="301">
        <f t="shared" si="12"/>
        <v>6.5775509494684165E-2</v>
      </c>
      <c r="F60" s="301">
        <f t="shared" si="12"/>
        <v>6.5097073478240619E-2</v>
      </c>
      <c r="G60" s="301">
        <f t="shared" si="12"/>
        <v>6.8676126815083227E-2</v>
      </c>
      <c r="H60" s="301">
        <f t="shared" si="12"/>
        <v>6.7249327398673842E-2</v>
      </c>
      <c r="I60" s="301">
        <f t="shared" si="12"/>
        <v>6.7182403261912452E-2</v>
      </c>
      <c r="J60" s="301">
        <f t="shared" si="12"/>
        <v>6.800829315481291E-2</v>
      </c>
      <c r="K60" s="301">
        <f t="shared" si="12"/>
        <v>6.9132855808168789E-2</v>
      </c>
      <c r="L60" s="301">
        <f t="shared" si="12"/>
        <v>7.0421934184795101E-2</v>
      </c>
      <c r="M60" s="301">
        <f t="shared" si="12"/>
        <v>7.0556110675278783E-2</v>
      </c>
      <c r="N60" s="301">
        <f t="shared" si="12"/>
        <v>7.0364524978730997E-2</v>
      </c>
      <c r="O60" s="301">
        <f t="shared" si="12"/>
        <v>7.0013411038774162E-2</v>
      </c>
      <c r="P60" s="301">
        <f t="shared" si="12"/>
        <v>7.0541190359237699E-2</v>
      </c>
      <c r="Q60" s="301">
        <f t="shared" si="12"/>
        <v>7.1403071140301241E-2</v>
      </c>
      <c r="R60" s="301">
        <f t="shared" si="12"/>
        <v>7.0567006213772016E-2</v>
      </c>
      <c r="S60" s="301">
        <f t="shared" si="12"/>
        <v>7.0291639785887788E-2</v>
      </c>
      <c r="T60" s="301">
        <f t="shared" si="12"/>
        <v>7.0006823272977942E-2</v>
      </c>
      <c r="U60" s="301">
        <f t="shared" si="12"/>
        <v>7.0269267112421596E-2</v>
      </c>
      <c r="V60" s="301">
        <f t="shared" si="12"/>
        <v>7.0232479972914943E-2</v>
      </c>
      <c r="W60" s="301">
        <f t="shared" si="12"/>
        <v>7.0446214335442014E-2</v>
      </c>
      <c r="X60" s="301">
        <f t="shared" si="12"/>
        <v>6.9773233117612077E-2</v>
      </c>
      <c r="Y60" s="301">
        <f t="shared" si="12"/>
        <v>6.9541018244805061E-2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4.9118237604107662E-2</v>
      </c>
      <c r="C61" s="302">
        <f t="shared" si="13"/>
        <v>4.7412803048727754E-2</v>
      </c>
      <c r="D61" s="302">
        <f t="shared" si="13"/>
        <v>4.7353054207355104E-2</v>
      </c>
      <c r="E61" s="302">
        <f t="shared" si="13"/>
        <v>4.8663621431747371E-2</v>
      </c>
      <c r="F61" s="302">
        <f t="shared" si="13"/>
        <v>4.6640774486121625E-2</v>
      </c>
      <c r="G61" s="302">
        <f t="shared" si="13"/>
        <v>5.0368236143914537E-2</v>
      </c>
      <c r="H61" s="302">
        <f t="shared" si="13"/>
        <v>4.9147747182622194E-2</v>
      </c>
      <c r="I61" s="302">
        <f t="shared" si="13"/>
        <v>4.8681496481788447E-2</v>
      </c>
      <c r="J61" s="302">
        <f t="shared" si="13"/>
        <v>4.8790342646763601E-2</v>
      </c>
      <c r="K61" s="302">
        <f t="shared" si="13"/>
        <v>5.0558220132706014E-2</v>
      </c>
      <c r="L61" s="302">
        <f t="shared" si="13"/>
        <v>5.104764432784626E-2</v>
      </c>
      <c r="M61" s="302">
        <f t="shared" si="13"/>
        <v>4.9979736167405496E-2</v>
      </c>
      <c r="N61" s="302">
        <f t="shared" si="13"/>
        <v>4.9882582143992819E-2</v>
      </c>
      <c r="O61" s="302">
        <f t="shared" si="13"/>
        <v>4.9620453506862228E-2</v>
      </c>
      <c r="P61" s="302">
        <f t="shared" si="13"/>
        <v>4.9151859024236341E-2</v>
      </c>
      <c r="Q61" s="302">
        <f t="shared" si="13"/>
        <v>5.0194120699680593E-2</v>
      </c>
      <c r="R61" s="302">
        <f t="shared" si="13"/>
        <v>4.9257693972417381E-2</v>
      </c>
      <c r="S61" s="302">
        <f t="shared" si="13"/>
        <v>4.9035535555097563E-2</v>
      </c>
      <c r="T61" s="302">
        <f t="shared" si="13"/>
        <v>4.8346808111455558E-2</v>
      </c>
      <c r="U61" s="302">
        <f t="shared" si="13"/>
        <v>4.832836068896363E-2</v>
      </c>
      <c r="V61" s="302">
        <f t="shared" si="13"/>
        <v>4.8367412021670983E-2</v>
      </c>
      <c r="W61" s="302">
        <f t="shared" si="13"/>
        <v>4.8638256066964078E-2</v>
      </c>
      <c r="X61" s="302">
        <f t="shared" si="13"/>
        <v>4.7797062491032168E-2</v>
      </c>
      <c r="Y61" s="302">
        <f t="shared" si="13"/>
        <v>4.7421613014638292E-2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1.6339379130883066E-2</v>
      </c>
      <c r="C62" s="302">
        <f t="shared" si="14"/>
        <v>1.6717219518541888E-2</v>
      </c>
      <c r="D62" s="302">
        <f t="shared" si="14"/>
        <v>1.7237914914027132E-2</v>
      </c>
      <c r="E62" s="302">
        <f t="shared" si="14"/>
        <v>1.7111888062936786E-2</v>
      </c>
      <c r="F62" s="302">
        <f t="shared" si="14"/>
        <v>1.8456298992118998E-2</v>
      </c>
      <c r="G62" s="302">
        <f t="shared" si="14"/>
        <v>1.8307890671168697E-2</v>
      </c>
      <c r="H62" s="302">
        <f t="shared" si="14"/>
        <v>1.8101580216051644E-2</v>
      </c>
      <c r="I62" s="302">
        <f t="shared" si="14"/>
        <v>1.8500906780123994E-2</v>
      </c>
      <c r="J62" s="302">
        <f t="shared" si="14"/>
        <v>1.9217950508049302E-2</v>
      </c>
      <c r="K62" s="302">
        <f t="shared" si="14"/>
        <v>1.8574635675462779E-2</v>
      </c>
      <c r="L62" s="302">
        <f t="shared" si="14"/>
        <v>1.9374289856948841E-2</v>
      </c>
      <c r="M62" s="302">
        <f t="shared" si="14"/>
        <v>2.057637450787328E-2</v>
      </c>
      <c r="N62" s="302">
        <f t="shared" si="14"/>
        <v>2.0481942834738181E-2</v>
      </c>
      <c r="O62" s="302">
        <f t="shared" si="14"/>
        <v>2.0392957531911931E-2</v>
      </c>
      <c r="P62" s="302">
        <f t="shared" si="14"/>
        <v>2.1389331335001364E-2</v>
      </c>
      <c r="Q62" s="302">
        <f t="shared" si="14"/>
        <v>2.1208950440620645E-2</v>
      </c>
      <c r="R62" s="302">
        <f t="shared" si="14"/>
        <v>2.1309312241354631E-2</v>
      </c>
      <c r="S62" s="302">
        <f t="shared" si="14"/>
        <v>2.1256104230790232E-2</v>
      </c>
      <c r="T62" s="302">
        <f t="shared" si="14"/>
        <v>2.1660015161522383E-2</v>
      </c>
      <c r="U62" s="302">
        <f t="shared" si="14"/>
        <v>2.1940906423457959E-2</v>
      </c>
      <c r="V62" s="302">
        <f t="shared" si="14"/>
        <v>2.1865067951243954E-2</v>
      </c>
      <c r="W62" s="302">
        <f t="shared" si="14"/>
        <v>2.1807958268477937E-2</v>
      </c>
      <c r="X62" s="302">
        <f t="shared" si="14"/>
        <v>2.1976170626579916E-2</v>
      </c>
      <c r="Y62" s="302">
        <f t="shared" si="14"/>
        <v>2.2119405230166766E-2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0.1884041327835298</v>
      </c>
      <c r="C63" s="301">
        <f t="shared" si="15"/>
        <v>0.18272215430880964</v>
      </c>
      <c r="D63" s="301">
        <f t="shared" si="15"/>
        <v>0.18369225712211198</v>
      </c>
      <c r="E63" s="301">
        <f t="shared" si="15"/>
        <v>0.18894587807421812</v>
      </c>
      <c r="F63" s="301">
        <f t="shared" si="15"/>
        <v>0.18619111119987755</v>
      </c>
      <c r="G63" s="301">
        <f t="shared" si="15"/>
        <v>0.19514017378906548</v>
      </c>
      <c r="H63" s="301">
        <f t="shared" si="15"/>
        <v>0.19097973265128063</v>
      </c>
      <c r="I63" s="301">
        <f t="shared" si="15"/>
        <v>0.19140201543033991</v>
      </c>
      <c r="J63" s="301">
        <f t="shared" si="15"/>
        <v>0.19461408555044943</v>
      </c>
      <c r="K63" s="301">
        <f t="shared" si="15"/>
        <v>0.19690838111150891</v>
      </c>
      <c r="L63" s="301">
        <f t="shared" si="15"/>
        <v>0.20115856877684543</v>
      </c>
      <c r="M63" s="301">
        <f t="shared" si="15"/>
        <v>0.20393217432209246</v>
      </c>
      <c r="N63" s="301">
        <f t="shared" si="15"/>
        <v>0.20327830928620938</v>
      </c>
      <c r="O63" s="301">
        <f t="shared" si="15"/>
        <v>0.20223215173175052</v>
      </c>
      <c r="P63" s="301">
        <f t="shared" si="15"/>
        <v>0.20682152619966826</v>
      </c>
      <c r="Q63" s="301">
        <f t="shared" si="15"/>
        <v>0.2076498513546805</v>
      </c>
      <c r="R63" s="301">
        <f t="shared" si="15"/>
        <v>0.20657268784759966</v>
      </c>
      <c r="S63" s="301">
        <f t="shared" si="15"/>
        <v>0.20592776859474607</v>
      </c>
      <c r="T63" s="301">
        <f t="shared" si="15"/>
        <v>0.20726904646408892</v>
      </c>
      <c r="U63" s="301">
        <f t="shared" si="15"/>
        <v>0.20909763468514114</v>
      </c>
      <c r="V63" s="301">
        <f t="shared" si="15"/>
        <v>0.20869740559683916</v>
      </c>
      <c r="W63" s="301">
        <f t="shared" si="15"/>
        <v>0.2087433746136779</v>
      </c>
      <c r="X63" s="301">
        <f t="shared" si="15"/>
        <v>0.20867141787778981</v>
      </c>
      <c r="Y63" s="301">
        <f t="shared" si="15"/>
        <v>0.209362829982744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0.14647221713558833</v>
      </c>
      <c r="C64" s="302">
        <f t="shared" si="16"/>
        <v>0.13052950329330965</v>
      </c>
      <c r="D64" s="302">
        <f t="shared" si="16"/>
        <v>0.12521966941407547</v>
      </c>
      <c r="E64" s="302">
        <f t="shared" si="16"/>
        <v>0.14024591919579377</v>
      </c>
      <c r="F64" s="302">
        <f t="shared" si="16"/>
        <v>0.10519701788706638</v>
      </c>
      <c r="G64" s="302">
        <f t="shared" si="16"/>
        <v>0.12943667472023712</v>
      </c>
      <c r="H64" s="302">
        <f t="shared" si="16"/>
        <v>0.12237956031085542</v>
      </c>
      <c r="I64" s="302">
        <f t="shared" si="16"/>
        <v>0.11569839168772454</v>
      </c>
      <c r="J64" s="302">
        <f t="shared" si="16"/>
        <v>0.11025731321732321</v>
      </c>
      <c r="K64" s="302">
        <f t="shared" si="16"/>
        <v>0.12778628040287518</v>
      </c>
      <c r="L64" s="302">
        <f t="shared" si="16"/>
        <v>0.12484471897098441</v>
      </c>
      <c r="M64" s="302">
        <f t="shared" si="16"/>
        <v>0.10835524767297816</v>
      </c>
      <c r="N64" s="302">
        <f t="shared" si="16"/>
        <v>0.10858957928854156</v>
      </c>
      <c r="O64" s="302">
        <f t="shared" si="16"/>
        <v>0.10714933895632112</v>
      </c>
      <c r="P64" s="302">
        <f t="shared" si="16"/>
        <v>9.7407216120914034E-2</v>
      </c>
      <c r="Q64" s="302">
        <f t="shared" si="16"/>
        <v>0.10631770134664184</v>
      </c>
      <c r="R64" s="302">
        <f t="shared" si="16"/>
        <v>9.9014207628808429E-2</v>
      </c>
      <c r="S64" s="302">
        <f t="shared" si="16"/>
        <v>9.6860864873860184E-2</v>
      </c>
      <c r="T64" s="302">
        <f t="shared" si="16"/>
        <v>9.0099962904161709E-2</v>
      </c>
      <c r="U64" s="302">
        <f t="shared" si="16"/>
        <v>8.8361900655314754E-2</v>
      </c>
      <c r="V64" s="302">
        <f t="shared" si="16"/>
        <v>8.9272902785671709E-2</v>
      </c>
      <c r="W64" s="302">
        <f t="shared" si="16"/>
        <v>9.1616319933952403E-2</v>
      </c>
      <c r="X64" s="302">
        <f t="shared" si="16"/>
        <v>8.4302747316496396E-2</v>
      </c>
      <c r="Y64" s="302">
        <f t="shared" si="16"/>
        <v>8.2230358717987992E-2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4.1931915647941444E-2</v>
      </c>
      <c r="C65" s="302">
        <f t="shared" si="17"/>
        <v>5.2192651015500018E-2</v>
      </c>
      <c r="D65" s="302">
        <f t="shared" si="17"/>
        <v>5.8472587708036504E-2</v>
      </c>
      <c r="E65" s="302">
        <f t="shared" si="17"/>
        <v>4.8699958878424356E-2</v>
      </c>
      <c r="F65" s="302">
        <f t="shared" si="17"/>
        <v>8.0994093312811169E-2</v>
      </c>
      <c r="G65" s="302">
        <f t="shared" si="17"/>
        <v>6.5703499068828358E-2</v>
      </c>
      <c r="H65" s="302">
        <f t="shared" si="17"/>
        <v>6.8600172340425189E-2</v>
      </c>
      <c r="I65" s="302">
        <f t="shared" si="17"/>
        <v>7.570362374261537E-2</v>
      </c>
      <c r="J65" s="302">
        <f t="shared" si="17"/>
        <v>8.4356772333126245E-2</v>
      </c>
      <c r="K65" s="302">
        <f t="shared" si="17"/>
        <v>6.9122100708633741E-2</v>
      </c>
      <c r="L65" s="302">
        <f t="shared" si="17"/>
        <v>7.6313849805861006E-2</v>
      </c>
      <c r="M65" s="302">
        <f t="shared" si="17"/>
        <v>9.5576926649114283E-2</v>
      </c>
      <c r="N65" s="302">
        <f t="shared" si="17"/>
        <v>9.4688729997667823E-2</v>
      </c>
      <c r="O65" s="302">
        <f t="shared" si="17"/>
        <v>9.5082812775429404E-2</v>
      </c>
      <c r="P65" s="302">
        <f t="shared" si="17"/>
        <v>0.10941431007875424</v>
      </c>
      <c r="Q65" s="302">
        <f t="shared" si="17"/>
        <v>0.10133215000803866</v>
      </c>
      <c r="R65" s="302">
        <f t="shared" si="17"/>
        <v>0.10755848021879122</v>
      </c>
      <c r="S65" s="302">
        <f t="shared" si="17"/>
        <v>0.10906690372088591</v>
      </c>
      <c r="T65" s="302">
        <f t="shared" si="17"/>
        <v>0.11716908355992724</v>
      </c>
      <c r="U65" s="302">
        <f t="shared" si="17"/>
        <v>0.12073573402982639</v>
      </c>
      <c r="V65" s="302">
        <f t="shared" si="17"/>
        <v>0.11942450281116748</v>
      </c>
      <c r="W65" s="302">
        <f t="shared" si="17"/>
        <v>0.11712705467972551</v>
      </c>
      <c r="X65" s="302">
        <f t="shared" si="17"/>
        <v>0.12436867056129342</v>
      </c>
      <c r="Y65" s="302">
        <f t="shared" si="17"/>
        <v>0.12713247126475599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0.34997156842708738</v>
      </c>
      <c r="C66" s="301">
        <f t="shared" si="18"/>
        <v>0.35724479167207845</v>
      </c>
      <c r="D66" s="301">
        <f t="shared" si="18"/>
        <v>0.34797730348441991</v>
      </c>
      <c r="E66" s="301">
        <f t="shared" si="18"/>
        <v>0.33858893596761214</v>
      </c>
      <c r="F66" s="301">
        <f t="shared" si="18"/>
        <v>0.32632086134604632</v>
      </c>
      <c r="G66" s="301">
        <f t="shared" si="18"/>
        <v>0.3068845417130866</v>
      </c>
      <c r="H66" s="301">
        <f t="shared" si="18"/>
        <v>0.31915668217741139</v>
      </c>
      <c r="I66" s="301">
        <f t="shared" si="18"/>
        <v>0.31338499234678246</v>
      </c>
      <c r="J66" s="301">
        <f t="shared" si="18"/>
        <v>0.2968001510378086</v>
      </c>
      <c r="K66" s="301">
        <f t="shared" si="18"/>
        <v>0.29936949205912966</v>
      </c>
      <c r="L66" s="301">
        <f t="shared" si="18"/>
        <v>0.27910975417385953</v>
      </c>
      <c r="M66" s="301">
        <f t="shared" si="18"/>
        <v>0.25765266740929826</v>
      </c>
      <c r="N66" s="301">
        <f t="shared" si="18"/>
        <v>0.26019923678368523</v>
      </c>
      <c r="O66" s="301">
        <f t="shared" si="18"/>
        <v>0.26349868874478216</v>
      </c>
      <c r="P66" s="301">
        <f t="shared" si="18"/>
        <v>0.24076625809550301</v>
      </c>
      <c r="Q66" s="301">
        <f t="shared" si="18"/>
        <v>0.24036947790396981</v>
      </c>
      <c r="R66" s="301">
        <f t="shared" si="18"/>
        <v>0.24173030500781431</v>
      </c>
      <c r="S66" s="301">
        <f t="shared" si="18"/>
        <v>0.24384451677353711</v>
      </c>
      <c r="T66" s="301">
        <f t="shared" si="18"/>
        <v>0.23585039422812315</v>
      </c>
      <c r="U66" s="301">
        <f t="shared" si="18"/>
        <v>0.22790378229207126</v>
      </c>
      <c r="V66" s="301">
        <f t="shared" si="18"/>
        <v>0.2291893658804986</v>
      </c>
      <c r="W66" s="301">
        <f t="shared" si="18"/>
        <v>0.22934122299988788</v>
      </c>
      <c r="X66" s="301">
        <f t="shared" si="18"/>
        <v>0.2258113247331533</v>
      </c>
      <c r="Y66" s="301">
        <f t="shared" si="18"/>
        <v>0.22082436966630159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8.8933640413747128E-2</v>
      </c>
      <c r="C67" s="301">
        <f t="shared" si="19"/>
        <v>9.099018864000917E-2</v>
      </c>
      <c r="D67" s="301">
        <f t="shared" si="19"/>
        <v>9.3824282683377891E-2</v>
      </c>
      <c r="E67" s="301">
        <f t="shared" si="19"/>
        <v>9.3138330875321598E-2</v>
      </c>
      <c r="F67" s="301">
        <f t="shared" si="19"/>
        <v>0.100455827898095</v>
      </c>
      <c r="G67" s="301">
        <f t="shared" si="19"/>
        <v>9.9648055941518363E-2</v>
      </c>
      <c r="H67" s="301">
        <f t="shared" si="19"/>
        <v>9.8525128339312332E-2</v>
      </c>
      <c r="I67" s="301">
        <f t="shared" si="19"/>
        <v>0.10069862371954642</v>
      </c>
      <c r="J67" s="301">
        <f t="shared" si="19"/>
        <v>0.10460142250702983</v>
      </c>
      <c r="K67" s="301">
        <f t="shared" si="19"/>
        <v>0.1010999228762426</v>
      </c>
      <c r="L67" s="301">
        <f t="shared" si="19"/>
        <v>0.10545236227200976</v>
      </c>
      <c r="M67" s="301">
        <f t="shared" si="19"/>
        <v>0.1119951913009375</v>
      </c>
      <c r="N67" s="301">
        <f t="shared" si="19"/>
        <v>0.11148120895222075</v>
      </c>
      <c r="O67" s="301">
        <f t="shared" si="19"/>
        <v>0.1109968706637052</v>
      </c>
      <c r="P67" s="301">
        <f t="shared" si="19"/>
        <v>0.11642003569414072</v>
      </c>
      <c r="Q67" s="301">
        <f t="shared" si="19"/>
        <v>0.11543824015161347</v>
      </c>
      <c r="R67" s="301">
        <f t="shared" si="19"/>
        <v>0.11598449960408441</v>
      </c>
      <c r="S67" s="301">
        <f t="shared" si="19"/>
        <v>0.11569489361350421</v>
      </c>
      <c r="T67" s="301">
        <f t="shared" si="19"/>
        <v>0.11789334125249806</v>
      </c>
      <c r="U67" s="301">
        <f t="shared" si="19"/>
        <v>0.11942220488215254</v>
      </c>
      <c r="V67" s="301">
        <f t="shared" si="19"/>
        <v>0.11900942350512576</v>
      </c>
      <c r="W67" s="301">
        <f t="shared" si="19"/>
        <v>0.11869858109486203</v>
      </c>
      <c r="X67" s="301">
        <f t="shared" si="19"/>
        <v>0.11961414448614875</v>
      </c>
      <c r="Y67" s="301">
        <f t="shared" si="19"/>
        <v>0.12039375640580373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5.5700974206250475E-2</v>
      </c>
      <c r="C68" s="235">
        <f t="shared" si="20"/>
        <v>5.6989032798837068E-2</v>
      </c>
      <c r="D68" s="235">
        <f t="shared" si="20"/>
        <v>5.8764084381942659E-2</v>
      </c>
      <c r="E68" s="235">
        <f t="shared" si="20"/>
        <v>5.8334458609405768E-2</v>
      </c>
      <c r="F68" s="235">
        <f t="shared" si="20"/>
        <v>6.2917557997034246E-2</v>
      </c>
      <c r="G68" s="235">
        <f t="shared" si="20"/>
        <v>6.2411633751625166E-2</v>
      </c>
      <c r="H68" s="235">
        <f t="shared" si="20"/>
        <v>6.1708321021875547E-2</v>
      </c>
      <c r="I68" s="235">
        <f t="shared" si="20"/>
        <v>6.3069626030290676E-2</v>
      </c>
      <c r="J68" s="235">
        <f t="shared" si="20"/>
        <v>6.5514029448192318E-2</v>
      </c>
      <c r="K68" s="235">
        <f t="shared" si="20"/>
        <v>6.3320967973250999E-2</v>
      </c>
      <c r="L68" s="235">
        <f t="shared" si="20"/>
        <v>6.604699058280579E-2</v>
      </c>
      <c r="M68" s="235">
        <f t="shared" si="20"/>
        <v>7.014489942000976E-2</v>
      </c>
      <c r="N68" s="235">
        <f t="shared" si="20"/>
        <v>6.9822981668581266E-2</v>
      </c>
      <c r="O68" s="235">
        <f t="shared" si="20"/>
        <v>6.9519630603785201E-2</v>
      </c>
      <c r="P68" s="235">
        <f t="shared" si="20"/>
        <v>7.2916270773592473E-2</v>
      </c>
      <c r="Q68" s="235">
        <f t="shared" si="20"/>
        <v>7.2301351965189872E-2</v>
      </c>
      <c r="R68" s="235">
        <f t="shared" si="20"/>
        <v>7.2643485532762869E-2</v>
      </c>
      <c r="S68" s="235">
        <f t="shared" si="20"/>
        <v>7.2462099324616711E-2</v>
      </c>
      <c r="T68" s="235">
        <f t="shared" si="20"/>
        <v>7.3839032447602412E-2</v>
      </c>
      <c r="U68" s="235">
        <f t="shared" si="20"/>
        <v>7.4796591288149944E-2</v>
      </c>
      <c r="V68" s="235">
        <f t="shared" si="20"/>
        <v>7.4538057793651968E-2</v>
      </c>
      <c r="W68" s="235">
        <f t="shared" si="20"/>
        <v>7.434337077762794E-2</v>
      </c>
      <c r="X68" s="235">
        <f t="shared" si="20"/>
        <v>7.4916807022956375E-2</v>
      </c>
      <c r="Y68" s="235">
        <f t="shared" si="20"/>
        <v>7.5405094056137073E-2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0.54485197181221501</v>
      </c>
      <c r="C72" s="322">
        <f>IF(C$5=0,0,C$5/MAE_fec!C$5)</f>
        <v>0.55441248332542847</v>
      </c>
      <c r="D72" s="322">
        <f>IF(D$5=0,0,D$5/MAE_fec!D$5)</f>
        <v>0.55553108410921459</v>
      </c>
      <c r="E72" s="322">
        <f>IF(E$5=0,0,E$5/MAE_fec!E$5)</f>
        <v>0.54277230748058169</v>
      </c>
      <c r="F72" s="322">
        <f>IF(F$5=0,0,F$5/MAE_fec!F$5)</f>
        <v>0.56302451396389053</v>
      </c>
      <c r="G72" s="322">
        <f>IF(G$5=0,0,G$5/MAE_fec!G$5)</f>
        <v>0.55476727916355584</v>
      </c>
      <c r="H72" s="322">
        <f>IF(H$5=0,0,H$5/MAE_fec!H$5)</f>
        <v>0.55823015732945114</v>
      </c>
      <c r="I72" s="322">
        <f>IF(I$5=0,0,I$5/MAE_fec!I$5)</f>
        <v>0.5598889270400853</v>
      </c>
      <c r="J72" s="322">
        <f>IF(J$5=0,0,J$5/MAE_fec!J$5)</f>
        <v>0.56003099680217849</v>
      </c>
      <c r="K72" s="322">
        <f>IF(K$5=0,0,K$5/MAE_fec!K$5)</f>
        <v>0.5576476711498799</v>
      </c>
      <c r="L72" s="322">
        <f>IF(L$5=0,0,L$5/MAE_fec!L$5)</f>
        <v>0.55580222418728731</v>
      </c>
      <c r="M72" s="322">
        <f>IF(M$5=0,0,M$5/MAE_fec!M$5)</f>
        <v>0.55769607789401254</v>
      </c>
      <c r="N72" s="322">
        <f>IF(N$5=0,0,N$5/MAE_fec!N$5)</f>
        <v>0.55765004448319355</v>
      </c>
      <c r="O72" s="322">
        <f>IF(O$5=0,0,O$5/MAE_fec!O$5)</f>
        <v>0.55804939984804525</v>
      </c>
      <c r="P72" s="322">
        <f>IF(P$5=0,0,P$5/MAE_fec!P$5)</f>
        <v>0.55851273325626538</v>
      </c>
      <c r="Q72" s="322">
        <f>IF(Q$5=0,0,Q$5/MAE_fec!Q$5)</f>
        <v>0.55572435870275683</v>
      </c>
      <c r="R72" s="322">
        <f>IF(R$5=0,0,R$5/MAE_fec!R$5)</f>
        <v>0.55838607553093533</v>
      </c>
      <c r="S72" s="322">
        <f>IF(S$5=0,0,S$5/MAE_fec!S$5)</f>
        <v>0.55882218792512617</v>
      </c>
      <c r="T72" s="322">
        <f>IF(T$5=0,0,T$5/MAE_fec!T$5)</f>
        <v>0.56043236764775994</v>
      </c>
      <c r="U72" s="322">
        <f>IF(U$5=0,0,U$5/MAE_fec!U$5)</f>
        <v>0.56036108273856933</v>
      </c>
      <c r="V72" s="322">
        <f>IF(V$5=0,0,V$5/MAE_fec!V$5)</f>
        <v>0.56038765980749716</v>
      </c>
      <c r="W72" s="322">
        <f>IF(W$5=0,0,W$5/MAE_fec!W$5)</f>
        <v>0.55934721651229158</v>
      </c>
      <c r="X72" s="322">
        <f>IF(X$5=0,0,X$5/MAE_fec!X$5)</f>
        <v>0.56195977956036791</v>
      </c>
      <c r="Y72" s="322">
        <f>IF(Y$5=0,0,Y$5/MAE_fec!Y$5)</f>
        <v>0.56256355621879217</v>
      </c>
      <c r="DA72" s="95"/>
    </row>
    <row r="73" spans="1:105" ht="12" customHeight="1" x14ac:dyDescent="0.25">
      <c r="A73" s="173" t="s">
        <v>91</v>
      </c>
      <c r="B73" s="335">
        <f>IF(B$6=0,0,B$6/MAE_fec!B$6)</f>
        <v>0.47561764421575364</v>
      </c>
      <c r="C73" s="335">
        <f>IF(C$6=0,0,C$6/MAE_fec!C$6)</f>
        <v>0.47561764421575364</v>
      </c>
      <c r="D73" s="335">
        <f>IF(D$6=0,0,D$6/MAE_fec!D$6)</f>
        <v>0.47561764421575353</v>
      </c>
      <c r="E73" s="335">
        <f>IF(E$6=0,0,E$6/MAE_fec!E$6)</f>
        <v>0.4756176442157537</v>
      </c>
      <c r="F73" s="335">
        <f>IF(F$6=0,0,F$6/MAE_fec!F$6)</f>
        <v>0.47561764421575381</v>
      </c>
      <c r="G73" s="335">
        <f>IF(G$6=0,0,G$6/MAE_fec!G$6)</f>
        <v>0.47561764421575364</v>
      </c>
      <c r="H73" s="335">
        <f>IF(H$6=0,0,H$6/MAE_fec!H$6)</f>
        <v>0.47561764421575353</v>
      </c>
      <c r="I73" s="335">
        <f>IF(I$6=0,0,I$6/MAE_fec!I$6)</f>
        <v>0.47561764421575364</v>
      </c>
      <c r="J73" s="335">
        <f>IF(J$6=0,0,J$6/MAE_fec!J$6)</f>
        <v>0.47561764421575342</v>
      </c>
      <c r="K73" s="335">
        <f>IF(K$6=0,0,K$6/MAE_fec!K$6)</f>
        <v>0.47561764421575375</v>
      </c>
      <c r="L73" s="335">
        <f>IF(L$6=0,0,L$6/MAE_fec!L$6)</f>
        <v>0.47561764421575364</v>
      </c>
      <c r="M73" s="335">
        <f>IF(M$6=0,0,M$6/MAE_fec!M$6)</f>
        <v>0.47561764421575359</v>
      </c>
      <c r="N73" s="335">
        <f>IF(N$6=0,0,N$6/MAE_fec!N$6)</f>
        <v>0.47561764421575342</v>
      </c>
      <c r="O73" s="335">
        <f>IF(O$6=0,0,O$6/MAE_fec!O$6)</f>
        <v>0.47561764421575348</v>
      </c>
      <c r="P73" s="335">
        <f>IF(P$6=0,0,P$6/MAE_fec!P$6)</f>
        <v>0.47561764421575353</v>
      </c>
      <c r="Q73" s="335">
        <f>IF(Q$6=0,0,Q$6/MAE_fec!Q$6)</f>
        <v>0.47561764421575375</v>
      </c>
      <c r="R73" s="335">
        <f>IF(R$6=0,0,R$6/MAE_fec!R$6)</f>
        <v>0.47561764421575353</v>
      </c>
      <c r="S73" s="335">
        <f>IF(S$6=0,0,S$6/MAE_fec!S$6)</f>
        <v>0.47561764421575364</v>
      </c>
      <c r="T73" s="335">
        <f>IF(T$6=0,0,T$6/MAE_fec!T$6)</f>
        <v>0.4756176442157537</v>
      </c>
      <c r="U73" s="335">
        <f>IF(U$6=0,0,U$6/MAE_fec!U$6)</f>
        <v>0.47561764421575375</v>
      </c>
      <c r="V73" s="335">
        <f>IF(V$6=0,0,V$6/MAE_fec!V$6)</f>
        <v>0.47561764421575348</v>
      </c>
      <c r="W73" s="335">
        <f>IF(W$6=0,0,W$6/MAE_fec!W$6)</f>
        <v>0.4756176442157537</v>
      </c>
      <c r="X73" s="335">
        <f>IF(X$6=0,0,X$6/MAE_fec!X$6)</f>
        <v>0.4756176442157537</v>
      </c>
      <c r="Y73" s="335">
        <f>IF(Y$6=0,0,Y$6/MAE_fec!Y$6)</f>
        <v>0.47561764421575375</v>
      </c>
      <c r="DA73" s="177"/>
    </row>
    <row r="74" spans="1:105" ht="12" customHeight="1" x14ac:dyDescent="0.25">
      <c r="A74" s="173" t="s">
        <v>92</v>
      </c>
      <c r="B74" s="335">
        <f>IF(B$7=0,0,B$7/MAE_fec!B$7)</f>
        <v>0.12349868902661468</v>
      </c>
      <c r="C74" s="335">
        <f>IF(C$7=0,0,C$7/MAE_fec!C$7)</f>
        <v>0.12349868902661471</v>
      </c>
      <c r="D74" s="335">
        <f>IF(D$7=0,0,D$7/MAE_fec!D$7)</f>
        <v>0.12349868902661462</v>
      </c>
      <c r="E74" s="335">
        <f>IF(E$7=0,0,E$7/MAE_fec!E$7)</f>
        <v>0.12349868902661461</v>
      </c>
      <c r="F74" s="335">
        <f>IF(F$7=0,0,F$7/MAE_fec!F$7)</f>
        <v>0.12349868902661462</v>
      </c>
      <c r="G74" s="335">
        <f>IF(G$7=0,0,G$7/MAE_fec!G$7)</f>
        <v>0.12349868902661469</v>
      </c>
      <c r="H74" s="335">
        <f>IF(H$7=0,0,H$7/MAE_fec!H$7)</f>
        <v>0.12349868902661465</v>
      </c>
      <c r="I74" s="335">
        <f>IF(I$7=0,0,I$7/MAE_fec!I$7)</f>
        <v>0.12349868902661462</v>
      </c>
      <c r="J74" s="335">
        <f>IF(J$7=0,0,J$7/MAE_fec!J$7)</f>
        <v>0.12349868902661466</v>
      </c>
      <c r="K74" s="335">
        <f>IF(K$7=0,0,K$7/MAE_fec!K$7)</f>
        <v>0.12349868902661468</v>
      </c>
      <c r="L74" s="335">
        <f>IF(L$7=0,0,L$7/MAE_fec!L$7)</f>
        <v>0.12349868902661469</v>
      </c>
      <c r="M74" s="335">
        <f>IF(M$7=0,0,M$7/MAE_fec!M$7)</f>
        <v>0.12349868902661469</v>
      </c>
      <c r="N74" s="335">
        <f>IF(N$7=0,0,N$7/MAE_fec!N$7)</f>
        <v>0.12349868902661462</v>
      </c>
      <c r="O74" s="335">
        <f>IF(O$7=0,0,O$7/MAE_fec!O$7)</f>
        <v>0.12349868902661468</v>
      </c>
      <c r="P74" s="335">
        <f>IF(P$7=0,0,P$7/MAE_fec!P$7)</f>
        <v>0.12349868902661468</v>
      </c>
      <c r="Q74" s="335">
        <f>IF(Q$7=0,0,Q$7/MAE_fec!Q$7)</f>
        <v>0.12349868902661469</v>
      </c>
      <c r="R74" s="335">
        <f>IF(R$7=0,0,R$7/MAE_fec!R$7)</f>
        <v>0.12349868902661468</v>
      </c>
      <c r="S74" s="335">
        <f>IF(S$7=0,0,S$7/MAE_fec!S$7)</f>
        <v>0.12349868902661466</v>
      </c>
      <c r="T74" s="335">
        <f>IF(T$7=0,0,T$7/MAE_fec!T$7)</f>
        <v>0.12349868902661461</v>
      </c>
      <c r="U74" s="335">
        <f>IF(U$7=0,0,U$7/MAE_fec!U$7)</f>
        <v>0.12349868902661466</v>
      </c>
      <c r="V74" s="335">
        <f>IF(V$7=0,0,V$7/MAE_fec!V$7)</f>
        <v>0.12349868902661469</v>
      </c>
      <c r="W74" s="335">
        <f>IF(W$7=0,0,W$7/MAE_fec!W$7)</f>
        <v>0.12349868902661468</v>
      </c>
      <c r="X74" s="335">
        <f>IF(X$7=0,0,X$7/MAE_fec!X$7)</f>
        <v>0.12349868902661466</v>
      </c>
      <c r="Y74" s="335">
        <f>IF(Y$7=0,0,Y$7/MAE_fec!Y$7)</f>
        <v>0.12349868902661469</v>
      </c>
      <c r="DA74" s="177"/>
    </row>
    <row r="75" spans="1:105" ht="12" customHeight="1" x14ac:dyDescent="0.25">
      <c r="A75" s="173" t="s">
        <v>93</v>
      </c>
      <c r="B75" s="335">
        <f>IF(B$8=0,0,B$8/MAE_fec!B$8)</f>
        <v>0.66177431298551681</v>
      </c>
      <c r="C75" s="335">
        <f>IF(C$8=0,0,C$8/MAE_fec!C$8)</f>
        <v>0.6617743129855167</v>
      </c>
      <c r="D75" s="335">
        <f>IF(D$8=0,0,D$8/MAE_fec!D$8)</f>
        <v>0.66177431298551681</v>
      </c>
      <c r="E75" s="335">
        <f>IF(E$8=0,0,E$8/MAE_fec!E$8)</f>
        <v>0.6617743129855167</v>
      </c>
      <c r="F75" s="335">
        <f>IF(F$8=0,0,F$8/MAE_fec!F$8)</f>
        <v>0.66177431298551714</v>
      </c>
      <c r="G75" s="335">
        <f>IF(G$8=0,0,G$8/MAE_fec!G$8)</f>
        <v>0.66177431298551659</v>
      </c>
      <c r="H75" s="335">
        <f>IF(H$8=0,0,H$8/MAE_fec!H$8)</f>
        <v>0.66177431298551692</v>
      </c>
      <c r="I75" s="335">
        <f>IF(I$8=0,0,I$8/MAE_fec!I$8)</f>
        <v>0.6617743129855167</v>
      </c>
      <c r="J75" s="335">
        <f>IF(J$8=0,0,J$8/MAE_fec!J$8)</f>
        <v>0.66177431298551681</v>
      </c>
      <c r="K75" s="335">
        <f>IF(K$8=0,0,K$8/MAE_fec!K$8)</f>
        <v>0.66177431298551681</v>
      </c>
      <c r="L75" s="335">
        <f>IF(L$8=0,0,L$8/MAE_fec!L$8)</f>
        <v>0.6617743129855167</v>
      </c>
      <c r="M75" s="335">
        <f>IF(M$8=0,0,M$8/MAE_fec!M$8)</f>
        <v>0.66177431298551692</v>
      </c>
      <c r="N75" s="335">
        <f>IF(N$8=0,0,N$8/MAE_fec!N$8)</f>
        <v>0.66177431298551681</v>
      </c>
      <c r="O75" s="335">
        <f>IF(O$8=0,0,O$8/MAE_fec!O$8)</f>
        <v>0.6617743129855167</v>
      </c>
      <c r="P75" s="335">
        <f>IF(P$8=0,0,P$8/MAE_fec!P$8)</f>
        <v>0.66177431298551637</v>
      </c>
      <c r="Q75" s="335">
        <f>IF(Q$8=0,0,Q$8/MAE_fec!Q$8)</f>
        <v>0.66177431298551659</v>
      </c>
      <c r="R75" s="335">
        <f>IF(R$8=0,0,R$8/MAE_fec!R$8)</f>
        <v>0.66177431298551703</v>
      </c>
      <c r="S75" s="335">
        <f>IF(S$8=0,0,S$8/MAE_fec!S$8)</f>
        <v>0.66177431298551648</v>
      </c>
      <c r="T75" s="335">
        <f>IF(T$8=0,0,T$8/MAE_fec!T$8)</f>
        <v>0.66177431298551659</v>
      </c>
      <c r="U75" s="335">
        <f>IF(U$8=0,0,U$8/MAE_fec!U$8)</f>
        <v>0.6617743129855167</v>
      </c>
      <c r="V75" s="335">
        <f>IF(V$8=0,0,V$8/MAE_fec!V$8)</f>
        <v>0.66177431298551692</v>
      </c>
      <c r="W75" s="335">
        <f>IF(W$8=0,0,W$8/MAE_fec!W$8)</f>
        <v>0.6617743129855167</v>
      </c>
      <c r="X75" s="335">
        <f>IF(X$8=0,0,X$8/MAE_fec!X$8)</f>
        <v>0.66177431298551681</v>
      </c>
      <c r="Y75" s="335">
        <f>IF(Y$8=0,0,Y$8/MAE_fec!Y$8)</f>
        <v>0.6617743129855167</v>
      </c>
      <c r="DA75" s="177"/>
    </row>
    <row r="76" spans="1:105" ht="12" customHeight="1" x14ac:dyDescent="0.25">
      <c r="A76" s="173" t="s">
        <v>94</v>
      </c>
      <c r="B76" s="335">
        <f>IF(B$9=0,0,B$9/MAE_fec!B$9)</f>
        <v>0.46883912896822555</v>
      </c>
      <c r="C76" s="335">
        <f>IF(C$9=0,0,C$9/MAE_fec!C$9)</f>
        <v>0.46883912896822577</v>
      </c>
      <c r="D76" s="335">
        <f>IF(D$9=0,0,D$9/MAE_fec!D$9)</f>
        <v>0.46883912896822555</v>
      </c>
      <c r="E76" s="335">
        <f>IF(E$9=0,0,E$9/MAE_fec!E$9)</f>
        <v>0.46883912896822549</v>
      </c>
      <c r="F76" s="335">
        <f>IF(F$9=0,0,F$9/MAE_fec!F$9)</f>
        <v>0.46883912896822566</v>
      </c>
      <c r="G76" s="335">
        <f>IF(G$9=0,0,G$9/MAE_fec!G$9)</f>
        <v>0.46883912896822549</v>
      </c>
      <c r="H76" s="335">
        <f>IF(H$9=0,0,H$9/MAE_fec!H$9)</f>
        <v>0.46883912896822555</v>
      </c>
      <c r="I76" s="335">
        <f>IF(I$9=0,0,I$9/MAE_fec!I$9)</f>
        <v>0.46883912896822538</v>
      </c>
      <c r="J76" s="335">
        <f>IF(J$9=0,0,J$9/MAE_fec!J$9)</f>
        <v>0.46883912896822544</v>
      </c>
      <c r="K76" s="335">
        <f>IF(K$9=0,0,K$9/MAE_fec!K$9)</f>
        <v>0.4688391289682256</v>
      </c>
      <c r="L76" s="335">
        <f>IF(L$9=0,0,L$9/MAE_fec!L$9)</f>
        <v>0.4688391289682256</v>
      </c>
      <c r="M76" s="335">
        <f>IF(M$9=0,0,M$9/MAE_fec!M$9)</f>
        <v>0.46883912896822538</v>
      </c>
      <c r="N76" s="335">
        <f>IF(N$9=0,0,N$9/MAE_fec!N$9)</f>
        <v>0.4688391289682256</v>
      </c>
      <c r="O76" s="335">
        <f>IF(O$9=0,0,O$9/MAE_fec!O$9)</f>
        <v>0.46883912896822544</v>
      </c>
      <c r="P76" s="335">
        <f>IF(P$9=0,0,P$9/MAE_fec!P$9)</f>
        <v>0.46883912896822538</v>
      </c>
      <c r="Q76" s="335">
        <f>IF(Q$9=0,0,Q$9/MAE_fec!Q$9)</f>
        <v>0.46883912896822549</v>
      </c>
      <c r="R76" s="335">
        <f>IF(R$9=0,0,R$9/MAE_fec!R$9)</f>
        <v>0.4688391289682256</v>
      </c>
      <c r="S76" s="335">
        <f>IF(S$9=0,0,S$9/MAE_fec!S$9)</f>
        <v>0.46883912896822544</v>
      </c>
      <c r="T76" s="335">
        <f>IF(T$9=0,0,T$9/MAE_fec!T$9)</f>
        <v>0.4688391289682256</v>
      </c>
      <c r="U76" s="335">
        <f>IF(U$9=0,0,U$9/MAE_fec!U$9)</f>
        <v>0.46883912896822566</v>
      </c>
      <c r="V76" s="335">
        <f>IF(V$9=0,0,V$9/MAE_fec!V$9)</f>
        <v>0.46883912896822566</v>
      </c>
      <c r="W76" s="335">
        <f>IF(W$9=0,0,W$9/MAE_fec!W$9)</f>
        <v>0.46883912896822544</v>
      </c>
      <c r="X76" s="335">
        <f>IF(X$9=0,0,X$9/MAE_fec!X$9)</f>
        <v>0.46883912896822538</v>
      </c>
      <c r="Y76" s="335">
        <f>IF(Y$9=0,0,Y$9/MAE_fec!Y$9)</f>
        <v>0.46883912896822555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0.71488930064794332</v>
      </c>
      <c r="C77" s="335">
        <f>IF(C$10=0,0,C$10/MAE_fec!C$10)</f>
        <v>0.7253894521797456</v>
      </c>
      <c r="D77" s="335">
        <f>IF(D$10=0,0,D$10/MAE_fec!D$10)</f>
        <v>0.73518520349877103</v>
      </c>
      <c r="E77" s="335">
        <f>IF(E$10=0,0,E$10/MAE_fec!E$10)</f>
        <v>0.73536826280924528</v>
      </c>
      <c r="F77" s="335">
        <f>IF(F$10=0,0,F$10/MAE_fec!F$10)</f>
        <v>0.74771769866084425</v>
      </c>
      <c r="G77" s="335">
        <f>IF(G$10=0,0,G$10/MAE_fec!G$10)</f>
        <v>0.7271640284675408</v>
      </c>
      <c r="H77" s="335">
        <f>IF(H$10=0,0,H$10/MAE_fec!H$10)</f>
        <v>0.73026045707774512</v>
      </c>
      <c r="I77" s="335">
        <f>IF(I$10=0,0,I$10/MAE_fec!I$10)</f>
        <v>0.73415412642411215</v>
      </c>
      <c r="J77" s="335">
        <f>IF(J$10=0,0,J$10/MAE_fec!J$10)</f>
        <v>0.74027398457084592</v>
      </c>
      <c r="K77" s="335">
        <f>IF(K$10=0,0,K$10/MAE_fec!K$10)</f>
        <v>0.72662525267102318</v>
      </c>
      <c r="L77" s="335">
        <f>IF(L$10=0,0,L$10/MAE_fec!L$10)</f>
        <v>0.73194543743173379</v>
      </c>
      <c r="M77" s="335">
        <f>IF(M$10=0,0,M$10/MAE_fec!M$10)</f>
        <v>0.74790154806520426</v>
      </c>
      <c r="N77" s="335">
        <f>IF(N$10=0,0,N$10/MAE_fec!N$10)</f>
        <v>0.74944171440149809</v>
      </c>
      <c r="O77" s="335">
        <f>IF(O$10=0,0,O$10/MAE_fec!O$10)</f>
        <v>0.75275527649587803</v>
      </c>
      <c r="P77" s="335">
        <f>IF(P$10=0,0,P$10/MAE_fec!P$10)</f>
        <v>0.76301096320560891</v>
      </c>
      <c r="Q77" s="335">
        <f>IF(Q$10=0,0,Q$10/MAE_fec!Q$10)</f>
        <v>0.75801244748060448</v>
      </c>
      <c r="R77" s="335">
        <f>IF(R$10=0,0,R$10/MAE_fec!R$10)</f>
        <v>0.76559727539793565</v>
      </c>
      <c r="S77" s="335">
        <f>IF(S$10=0,0,S$10/MAE_fec!S$10)</f>
        <v>0.76759543418768683</v>
      </c>
      <c r="T77" s="335">
        <f>IF(T$10=0,0,T$10/MAE_fec!T$10)</f>
        <v>0.77617845888001746</v>
      </c>
      <c r="U77" s="335">
        <f>IF(U$10=0,0,U$10/MAE_fec!U$10)</f>
        <v>0.78007379762004669</v>
      </c>
      <c r="V77" s="335">
        <f>IF(V$10=0,0,V$10/MAE_fec!V$10)</f>
        <v>0.78328380850261403</v>
      </c>
      <c r="W77" s="335">
        <f>IF(W$10=0,0,W$10/MAE_fec!W$10)</f>
        <v>0.78356181856458762</v>
      </c>
      <c r="X77" s="335">
        <f>IF(X$10=0,0,X$10/MAE_fec!X$10)</f>
        <v>0.80075725880962623</v>
      </c>
      <c r="Y77" s="335">
        <f>IF(Y$10=0,0,Y$10/MAE_fec!Y$10)</f>
        <v>0.81378402484535761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0.49229056408872951</v>
      </c>
      <c r="C78" s="353">
        <f>IF(C$16=0,0,C$16/MAE_fec!C$16)</f>
        <v>0.50626402186291664</v>
      </c>
      <c r="D78" s="353">
        <f>IF(D$16=0,0,D$16/MAE_fec!D$16)</f>
        <v>0.51143279123917251</v>
      </c>
      <c r="E78" s="353">
        <f>IF(E$16=0,0,E$16/MAE_fec!E$16)</f>
        <v>0.49269008193723313</v>
      </c>
      <c r="F78" s="353">
        <f>IF(F$16=0,0,F$16/MAE_fec!F$16)</f>
        <v>0.53782117668467588</v>
      </c>
      <c r="G78" s="353">
        <f>IF(G$16=0,0,G$16/MAE_fec!G$16)</f>
        <v>0.53082270601675929</v>
      </c>
      <c r="H78" s="353">
        <f>IF(H$16=0,0,H$16/MAE_fec!H$16)</f>
        <v>0.53453506578573429</v>
      </c>
      <c r="I78" s="353">
        <f>IF(I$16=0,0,I$16/MAE_fec!I$16)</f>
        <v>0.54029717019669121</v>
      </c>
      <c r="J78" s="353">
        <f>IF(J$16=0,0,J$16/MAE_fec!J$16)</f>
        <v>0.54520305314739825</v>
      </c>
      <c r="K78" s="353">
        <f>IF(K$16=0,0,K$16/MAE_fec!K$16)</f>
        <v>0.53740832483030199</v>
      </c>
      <c r="L78" s="353">
        <f>IF(L$16=0,0,L$16/MAE_fec!L$16)</f>
        <v>0.54134375041380423</v>
      </c>
      <c r="M78" s="353">
        <f>IF(M$16=0,0,M$16/MAE_fec!M$16)</f>
        <v>0.55207567797147672</v>
      </c>
      <c r="N78" s="353">
        <f>IF(N$16=0,0,N$16/MAE_fec!N$16)</f>
        <v>0.55124066078666401</v>
      </c>
      <c r="O78" s="353">
        <f>IF(O$16=0,0,O$16/MAE_fec!O$16)</f>
        <v>0.55146405915381058</v>
      </c>
      <c r="P78" s="353">
        <f>IF(P$16=0,0,P$16/MAE_fec!P$16)</f>
        <v>0.55937318205482534</v>
      </c>
      <c r="Q78" s="353">
        <f>IF(Q$16=0,0,Q$16/MAE_fec!Q$16)</f>
        <v>0.55422036198163782</v>
      </c>
      <c r="R78" s="353">
        <f>IF(R$16=0,0,R$16/MAE_fec!R$16)</f>
        <v>0.55819958869198638</v>
      </c>
      <c r="S78" s="353">
        <f>IF(S$16=0,0,S$16/MAE_fec!S$16)</f>
        <v>0.55996459848091618</v>
      </c>
      <c r="T78" s="353">
        <f>IF(T$16=0,0,T$16/MAE_fec!T$16)</f>
        <v>0.56418481907918494</v>
      </c>
      <c r="U78" s="353">
        <f>IF(U$16=0,0,U$16/MAE_fec!U$16)</f>
        <v>0.56673450010110005</v>
      </c>
      <c r="V78" s="353">
        <f>IF(V$16=0,0,V$16/MAE_fec!V$16)</f>
        <v>0.56595902812736121</v>
      </c>
      <c r="W78" s="353">
        <f>IF(W$16=0,0,W$16/MAE_fec!W$16)</f>
        <v>0.5644769468088402</v>
      </c>
      <c r="X78" s="353">
        <f>IF(X$16=0,0,X$16/MAE_fec!X$16)</f>
        <v>0.56942382285261006</v>
      </c>
      <c r="Y78" s="353">
        <f>IF(Y$16=0,0,Y$16/MAE_fec!Y$16)</f>
        <v>0.57108950412182136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0.45481767934570683</v>
      </c>
      <c r="C79" s="349">
        <f>IF(C$24=0,0,C$24/MAE_fec!C$24)</f>
        <v>0.45584794704336151</v>
      </c>
      <c r="D79" s="349">
        <f>IF(D$24=0,0,D$24/MAE_fec!D$24)</f>
        <v>0.45642768172368764</v>
      </c>
      <c r="E79" s="349">
        <f>IF(E$24=0,0,E$24/MAE_fec!E$24)</f>
        <v>0.45579930240709277</v>
      </c>
      <c r="F79" s="349">
        <f>IF(F$24=0,0,F$24/MAE_fec!F$24)</f>
        <v>0.45799078822417111</v>
      </c>
      <c r="G79" s="349">
        <f>IF(G$24=0,0,G$24/MAE_fec!G$24)</f>
        <v>0.4564000639037199</v>
      </c>
      <c r="H79" s="349">
        <f>IF(H$24=0,0,H$24/MAE_fec!H$24)</f>
        <v>0.45664243142067901</v>
      </c>
      <c r="I79" s="349">
        <f>IF(I$24=0,0,I$24/MAE_fec!I$24)</f>
        <v>0.45722521558736928</v>
      </c>
      <c r="J79" s="349">
        <f>IF(J$24=0,0,J$24/MAE_fec!J$24)</f>
        <v>0.45790247578225124</v>
      </c>
      <c r="K79" s="349">
        <f>IF(K$24=0,0,K$24/MAE_fec!K$24)</f>
        <v>0.45659644260061055</v>
      </c>
      <c r="L79" s="349">
        <f>IF(L$24=0,0,L$24/MAE_fec!L$24)</f>
        <v>0.45720023408607358</v>
      </c>
      <c r="M79" s="349">
        <f>IF(M$24=0,0,M$24/MAE_fec!M$24)</f>
        <v>0.45875659300949717</v>
      </c>
      <c r="N79" s="349">
        <f>IF(N$24=0,0,N$24/MAE_fec!N$24)</f>
        <v>0.4587047778444755</v>
      </c>
      <c r="O79" s="349">
        <f>IF(O$24=0,0,O$24/MAE_fec!O$24)</f>
        <v>0.45872262784514467</v>
      </c>
      <c r="P79" s="349">
        <f>IF(P$24=0,0,P$24/MAE_fec!P$24)</f>
        <v>0.45985487105143669</v>
      </c>
      <c r="Q79" s="349">
        <f>IF(Q$24=0,0,Q$24/MAE_fec!Q$24)</f>
        <v>0.459267812361914</v>
      </c>
      <c r="R79" s="349">
        <f>IF(R$24=0,0,R$24/MAE_fec!R$24)</f>
        <v>0.45973661567285434</v>
      </c>
      <c r="S79" s="349">
        <f>IF(S$24=0,0,S$24/MAE_fec!S$24)</f>
        <v>0.45977707748580288</v>
      </c>
      <c r="T79" s="349">
        <f>IF(T$24=0,0,T$24/MAE_fec!T$24)</f>
        <v>0.46044293249777174</v>
      </c>
      <c r="U79" s="349">
        <f>IF(U$24=0,0,U$24/MAE_fec!U$24)</f>
        <v>0.4607138065359741</v>
      </c>
      <c r="V79" s="349">
        <f>IF(V$24=0,0,V$24/MAE_fec!V$24)</f>
        <v>0.46062643487489147</v>
      </c>
      <c r="W79" s="349">
        <f>IF(W$24=0,0,W$24/MAE_fec!W$24)</f>
        <v>0.46045915493340306</v>
      </c>
      <c r="X79" s="349">
        <f>IF(X$24=0,0,X$24/MAE_fec!X$24)</f>
        <v>0.46097386574503757</v>
      </c>
      <c r="Y79" s="349">
        <f>IF(Y$24=0,0,Y$24/MAE_fec!Y$24)</f>
        <v>0.46127114419791848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0.42196334064748237</v>
      </c>
      <c r="C80" s="349">
        <f>IF(C$27=0,0,C$27/MAE_fec!C$27)</f>
        <v>0.43394059016821407</v>
      </c>
      <c r="D80" s="349">
        <f>IF(D$27=0,0,D$27/MAE_fec!D$27)</f>
        <v>0.43837096391929065</v>
      </c>
      <c r="E80" s="349">
        <f>IF(E$27=0,0,E$27/MAE_fec!E$27)</f>
        <v>0.42230578451762835</v>
      </c>
      <c r="F80" s="349">
        <f>IF(F$27=0,0,F$27/MAE_fec!F$27)</f>
        <v>0.46098958001543633</v>
      </c>
      <c r="G80" s="349">
        <f>IF(G$27=0,0,G$27/MAE_fec!G$27)</f>
        <v>0.4549908908715079</v>
      </c>
      <c r="H80" s="349">
        <f>IF(H$27=0,0,H$27/MAE_fec!H$27)</f>
        <v>0.45817291353062939</v>
      </c>
      <c r="I80" s="349">
        <f>IF(I$27=0,0,I$27/MAE_fec!I$27)</f>
        <v>0.46311186016859218</v>
      </c>
      <c r="J80" s="349">
        <f>IF(J$27=0,0,J$27/MAE_fec!J$27)</f>
        <v>0.46731690269776999</v>
      </c>
      <c r="K80" s="349">
        <f>IF(K$27=0,0,K$27/MAE_fec!K$27)</f>
        <v>0.46063570699740158</v>
      </c>
      <c r="L80" s="349">
        <f>IF(L$27=0,0,L$27/MAE_fec!L$27)</f>
        <v>0.46400892892611789</v>
      </c>
      <c r="M80" s="349">
        <f>IF(M$27=0,0,M$27/MAE_fec!M$27)</f>
        <v>0.47320772397555166</v>
      </c>
      <c r="N80" s="349">
        <f>IF(N$27=0,0,N$27/MAE_fec!N$27)</f>
        <v>0.47249199495999777</v>
      </c>
      <c r="O80" s="349">
        <f>IF(O$27=0,0,O$27/MAE_fec!O$27)</f>
        <v>0.47268347927469484</v>
      </c>
      <c r="P80" s="349">
        <f>IF(P$27=0,0,P$27/MAE_fec!P$27)</f>
        <v>0.47946272747556462</v>
      </c>
      <c r="Q80" s="349">
        <f>IF(Q$27=0,0,Q$27/MAE_fec!Q$27)</f>
        <v>0.47504602455568934</v>
      </c>
      <c r="R80" s="349">
        <f>IF(R$27=0,0,R$27/MAE_fec!R$27)</f>
        <v>0.478456790307417</v>
      </c>
      <c r="S80" s="349">
        <f>IF(S$27=0,0,S$27/MAE_fec!S$27)</f>
        <v>0.47996965584078533</v>
      </c>
      <c r="T80" s="349">
        <f>IF(T$27=0,0,T$27/MAE_fec!T$27)</f>
        <v>0.48358698778215842</v>
      </c>
      <c r="U80" s="349">
        <f>IF(U$27=0,0,U$27/MAE_fec!U$27)</f>
        <v>0.48577242865808584</v>
      </c>
      <c r="V80" s="349">
        <f>IF(V$27=0,0,V$27/MAE_fec!V$27)</f>
        <v>0.48510773839488103</v>
      </c>
      <c r="W80" s="349">
        <f>IF(W$27=0,0,W$27/MAE_fec!W$27)</f>
        <v>0.4838373829790058</v>
      </c>
      <c r="X80" s="349">
        <f>IF(X$27=0,0,X$27/MAE_fec!X$27)</f>
        <v>0.48807756244509426</v>
      </c>
      <c r="Y80" s="349">
        <f>IF(Y$27=0,0,Y$27/MAE_fec!Y$27)</f>
        <v>0.48950528924727549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0.7030414402466314</v>
      </c>
      <c r="C81" s="349">
        <f>IF(C$35=0,0,C$35/MAE_fec!C$35)</f>
        <v>0.70759334542958896</v>
      </c>
      <c r="D81" s="349">
        <f>IF(D$35=0,0,D$35/MAE_fec!D$35)</f>
        <v>0.70792140434165307</v>
      </c>
      <c r="E81" s="349">
        <f>IF(E$35=0,0,E$35/MAE_fec!E$35)</f>
        <v>0.69746791783684625</v>
      </c>
      <c r="F81" s="349">
        <f>IF(F$35=0,0,F$35/MAE_fec!F$35)</f>
        <v>0.70466770847097493</v>
      </c>
      <c r="G81" s="349">
        <f>IF(G$35=0,0,G$35/MAE_fec!G$35)</f>
        <v>0.69909920964972028</v>
      </c>
      <c r="H81" s="349">
        <f>IF(H$35=0,0,H$35/MAE_fec!H$35)</f>
        <v>0.69764909902021643</v>
      </c>
      <c r="I81" s="349">
        <f>IF(I$35=0,0,I$35/MAE_fec!I$35)</f>
        <v>0.69748470496309389</v>
      </c>
      <c r="J81" s="349">
        <f>IF(J$35=0,0,J$35/MAE_fec!J$35)</f>
        <v>0.69963866055498836</v>
      </c>
      <c r="K81" s="349">
        <f>IF(K$35=0,0,K$35/MAE_fec!K$35)</f>
        <v>0.70578073262941221</v>
      </c>
      <c r="L81" s="349">
        <f>IF(L$35=0,0,L$35/MAE_fec!L$35)</f>
        <v>0.70276645308014896</v>
      </c>
      <c r="M81" s="349">
        <f>IF(M$35=0,0,M$35/MAE_fec!M$35)</f>
        <v>0.70230606488099079</v>
      </c>
      <c r="N81" s="349">
        <f>IF(N$35=0,0,N$35/MAE_fec!N$35)</f>
        <v>0.70145374847987874</v>
      </c>
      <c r="O81" s="349">
        <f>IF(O$35=0,0,O$35/MAE_fec!O$35)</f>
        <v>0.69951196822533057</v>
      </c>
      <c r="P81" s="349">
        <f>IF(P$35=0,0,P$35/MAE_fec!P$35)</f>
        <v>0.70005809106662742</v>
      </c>
      <c r="Q81" s="349">
        <f>IF(Q$35=0,0,Q$35/MAE_fec!Q$35)</f>
        <v>0.69757021355882454</v>
      </c>
      <c r="R81" s="349">
        <f>IF(R$35=0,0,R$35/MAE_fec!R$35)</f>
        <v>0.70066182948175848</v>
      </c>
      <c r="S81" s="349">
        <f>IF(S$35=0,0,S$35/MAE_fec!S$35)</f>
        <v>0.69632731768318024</v>
      </c>
      <c r="T81" s="349">
        <f>IF(T$35=0,0,T$35/MAE_fec!T$35)</f>
        <v>0.70051075293175613</v>
      </c>
      <c r="U81" s="349">
        <f>IF(U$35=0,0,U$35/MAE_fec!U$35)</f>
        <v>0.69933453537380796</v>
      </c>
      <c r="V81" s="349">
        <f>IF(V$35=0,0,V$35/MAE_fec!V$35)</f>
        <v>0.69942587508739718</v>
      </c>
      <c r="W81" s="349">
        <f>IF(W$35=0,0,W$35/MAE_fec!W$35)</f>
        <v>0.69620613234554329</v>
      </c>
      <c r="X81" s="349">
        <f>IF(X$35=0,0,X$35/MAE_fec!X$35)</f>
        <v>0.69760723955305648</v>
      </c>
      <c r="Y81" s="349">
        <f>IF(Y$35=0,0,Y$35/MAE_fec!Y$35)</f>
        <v>0.69683436738546656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0.62133140164648482</v>
      </c>
      <c r="C82" s="349">
        <f>IF(C$46=0,0,C$46/MAE_fec!C$46)</f>
        <v>0.62133140164648482</v>
      </c>
      <c r="D82" s="349">
        <f>IF(D$46=0,0,D$46/MAE_fec!D$46)</f>
        <v>0.6213314016464847</v>
      </c>
      <c r="E82" s="349">
        <f>IF(E$46=0,0,E$46/MAE_fec!E$46)</f>
        <v>0.62133140164648482</v>
      </c>
      <c r="F82" s="349">
        <f>IF(F$46=0,0,F$46/MAE_fec!F$46)</f>
        <v>0.62133140164648493</v>
      </c>
      <c r="G82" s="349">
        <f>IF(G$46=0,0,G$46/MAE_fec!G$46)</f>
        <v>0.62133140164648482</v>
      </c>
      <c r="H82" s="349">
        <f>IF(H$46=0,0,H$46/MAE_fec!H$46)</f>
        <v>0.62133140164648482</v>
      </c>
      <c r="I82" s="349">
        <f>IF(I$46=0,0,I$46/MAE_fec!I$46)</f>
        <v>0.62133140164648482</v>
      </c>
      <c r="J82" s="349">
        <f>IF(J$46=0,0,J$46/MAE_fec!J$46)</f>
        <v>0.62133140164648482</v>
      </c>
      <c r="K82" s="349">
        <f>IF(K$46=0,0,K$46/MAE_fec!K$46)</f>
        <v>0.6213314016464847</v>
      </c>
      <c r="L82" s="349">
        <f>IF(L$46=0,0,L$46/MAE_fec!L$46)</f>
        <v>0.62133140164648493</v>
      </c>
      <c r="M82" s="349">
        <f>IF(M$46=0,0,M$46/MAE_fec!M$46)</f>
        <v>0.62133140164648459</v>
      </c>
      <c r="N82" s="349">
        <f>IF(N$46=0,0,N$46/MAE_fec!N$46)</f>
        <v>0.62133140164648482</v>
      </c>
      <c r="O82" s="349">
        <f>IF(O$46=0,0,O$46/MAE_fec!O$46)</f>
        <v>0.6213314016464847</v>
      </c>
      <c r="P82" s="349">
        <f>IF(P$46=0,0,P$46/MAE_fec!P$46)</f>
        <v>0.6213314016464847</v>
      </c>
      <c r="Q82" s="349">
        <f>IF(Q$46=0,0,Q$46/MAE_fec!Q$46)</f>
        <v>0.62133140164648482</v>
      </c>
      <c r="R82" s="349">
        <f>IF(R$46=0,0,R$46/MAE_fec!R$46)</f>
        <v>0.62133140164648482</v>
      </c>
      <c r="S82" s="349">
        <f>IF(S$46=0,0,S$46/MAE_fec!S$46)</f>
        <v>0.6213314016464847</v>
      </c>
      <c r="T82" s="349">
        <f>IF(T$46=0,0,T$46/MAE_fec!T$46)</f>
        <v>0.62133140164648482</v>
      </c>
      <c r="U82" s="349">
        <f>IF(U$46=0,0,U$46/MAE_fec!U$46)</f>
        <v>0.62133140164648482</v>
      </c>
      <c r="V82" s="349">
        <f>IF(V$46=0,0,V$46/MAE_fec!V$46)</f>
        <v>0.62133140164648482</v>
      </c>
      <c r="W82" s="349">
        <f>IF(W$46=0,0,W$46/MAE_fec!W$46)</f>
        <v>0.6213314016464847</v>
      </c>
      <c r="X82" s="349">
        <f>IF(X$46=0,0,X$46/MAE_fec!X$46)</f>
        <v>0.62133140164648482</v>
      </c>
      <c r="Y82" s="349">
        <f>IF(Y$46=0,0,Y$46/MAE_fec!Y$46)</f>
        <v>0.62133140164648482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0.57468716542120779</v>
      </c>
      <c r="C83" s="337">
        <f>IF(C$47=0,0,C$47/MAE_fec!C$47)</f>
        <v>0.57468716542120768</v>
      </c>
      <c r="D83" s="337">
        <f>IF(D$47=0,0,D$47/MAE_fec!D$47)</f>
        <v>0.57468716542120757</v>
      </c>
      <c r="E83" s="337">
        <f>IF(E$47=0,0,E$47/MAE_fec!E$47)</f>
        <v>0.57468716542120768</v>
      </c>
      <c r="F83" s="337">
        <f>IF(F$47=0,0,F$47/MAE_fec!F$47)</f>
        <v>0.57468716542120746</v>
      </c>
      <c r="G83" s="337">
        <f>IF(G$47=0,0,G$47/MAE_fec!G$47)</f>
        <v>0.57468716542120768</v>
      </c>
      <c r="H83" s="337">
        <f>IF(H$47=0,0,H$47/MAE_fec!H$47)</f>
        <v>0.57468716542120768</v>
      </c>
      <c r="I83" s="337">
        <f>IF(I$47=0,0,I$47/MAE_fec!I$47)</f>
        <v>0.57468716542120768</v>
      </c>
      <c r="J83" s="337">
        <f>IF(J$47=0,0,J$47/MAE_fec!J$47)</f>
        <v>0.57468716542120768</v>
      </c>
      <c r="K83" s="337">
        <f>IF(K$47=0,0,K$47/MAE_fec!K$47)</f>
        <v>0.57468716542120768</v>
      </c>
      <c r="L83" s="337">
        <f>IF(L$47=0,0,L$47/MAE_fec!L$47)</f>
        <v>0.57468716542120768</v>
      </c>
      <c r="M83" s="337">
        <f>IF(M$47=0,0,M$47/MAE_fec!M$47)</f>
        <v>0.57468716542120768</v>
      </c>
      <c r="N83" s="337">
        <f>IF(N$47=0,0,N$47/MAE_fec!N$47)</f>
        <v>0.57468716542120757</v>
      </c>
      <c r="O83" s="337">
        <f>IF(O$47=0,0,O$47/MAE_fec!O$47)</f>
        <v>0.57468716542120779</v>
      </c>
      <c r="P83" s="337">
        <f>IF(P$47=0,0,P$47/MAE_fec!P$47)</f>
        <v>0.57468716542120768</v>
      </c>
      <c r="Q83" s="337">
        <f>IF(Q$47=0,0,Q$47/MAE_fec!Q$47)</f>
        <v>0.57468716542120768</v>
      </c>
      <c r="R83" s="337">
        <f>IF(R$47=0,0,R$47/MAE_fec!R$47)</f>
        <v>0.57468716542120768</v>
      </c>
      <c r="S83" s="337">
        <f>IF(S$47=0,0,S$47/MAE_fec!S$47)</f>
        <v>0.57468716542120757</v>
      </c>
      <c r="T83" s="337">
        <f>IF(T$47=0,0,T$47/MAE_fec!T$47)</f>
        <v>0.57468716542120768</v>
      </c>
      <c r="U83" s="337">
        <f>IF(U$47=0,0,U$47/MAE_fec!U$47)</f>
        <v>0.57468716542120779</v>
      </c>
      <c r="V83" s="337">
        <f>IF(V$47=0,0,V$47/MAE_fec!V$47)</f>
        <v>0.57468716542120768</v>
      </c>
      <c r="W83" s="337">
        <f>IF(W$47=0,0,W$47/MAE_fec!W$47)</f>
        <v>0.57468716542120768</v>
      </c>
      <c r="X83" s="337">
        <f>IF(X$47=0,0,X$47/MAE_fec!X$47)</f>
        <v>0.57468716542120768</v>
      </c>
      <c r="Y83" s="337">
        <f>IF(Y$47=0,0,Y$47/MAE_fec!Y$47)</f>
        <v>0.5746871654212079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CZ: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970.17266991145584</v>
      </c>
      <c r="C5" s="223">
        <v>835.57543154693644</v>
      </c>
      <c r="D5" s="223">
        <v>769.81291343500493</v>
      </c>
      <c r="E5" s="223">
        <v>1043.298684525384</v>
      </c>
      <c r="F5" s="223">
        <v>665.98478039996849</v>
      </c>
      <c r="G5" s="223">
        <v>954.44698398748733</v>
      </c>
      <c r="H5" s="223">
        <v>1005.858853763052</v>
      </c>
      <c r="I5" s="223">
        <v>1026.270860342471</v>
      </c>
      <c r="J5" s="223">
        <v>880.45564813837063</v>
      </c>
      <c r="K5" s="223">
        <v>779.13746438108046</v>
      </c>
      <c r="L5" s="223">
        <v>814.54734629108486</v>
      </c>
      <c r="M5" s="223">
        <v>684.56012236217771</v>
      </c>
      <c r="N5" s="223">
        <v>688.63688735231176</v>
      </c>
      <c r="O5" s="223">
        <v>655.12493141926052</v>
      </c>
      <c r="P5" s="223">
        <v>592.03963257698001</v>
      </c>
      <c r="Q5" s="223">
        <v>688.91071995226389</v>
      </c>
      <c r="R5" s="223">
        <v>643.33652045314921</v>
      </c>
      <c r="S5" s="223">
        <v>661.01577522703656</v>
      </c>
      <c r="T5" s="223">
        <v>600.3746089081892</v>
      </c>
      <c r="U5" s="223">
        <v>593.96395766504179</v>
      </c>
      <c r="V5" s="223">
        <v>568.47230251003703</v>
      </c>
      <c r="W5" s="223">
        <v>635.40138411720545</v>
      </c>
      <c r="X5" s="223">
        <v>546.49910461943659</v>
      </c>
      <c r="Y5" s="223">
        <v>505.74627406281678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26.292922012680091</v>
      </c>
      <c r="C10" s="260">
        <v>23.527018967390621</v>
      </c>
      <c r="D10" s="260">
        <v>20.7994718654545</v>
      </c>
      <c r="E10" s="260">
        <v>23.397269141413471</v>
      </c>
      <c r="F10" s="260">
        <v>19.603221194220112</v>
      </c>
      <c r="G10" s="260">
        <v>30.180423125333199</v>
      </c>
      <c r="H10" s="260">
        <v>29.554745241592709</v>
      </c>
      <c r="I10" s="260">
        <v>29.490682237860071</v>
      </c>
      <c r="J10" s="260">
        <v>27.259695469778869</v>
      </c>
      <c r="K10" s="260">
        <v>27.349455725590492</v>
      </c>
      <c r="L10" s="260">
        <v>28.750584571090251</v>
      </c>
      <c r="M10" s="260">
        <v>23.659549976920971</v>
      </c>
      <c r="N10" s="260">
        <v>23.86635512574745</v>
      </c>
      <c r="O10" s="260">
        <v>22.470630617608631</v>
      </c>
      <c r="P10" s="260">
        <v>19.194999172638749</v>
      </c>
      <c r="Q10" s="260">
        <v>22.71402332296487</v>
      </c>
      <c r="R10" s="260">
        <v>20.771879982295239</v>
      </c>
      <c r="S10" s="260">
        <v>21.65953411090338</v>
      </c>
      <c r="T10" s="260">
        <v>18.681682599717028</v>
      </c>
      <c r="U10" s="260">
        <v>18.41037217525307</v>
      </c>
      <c r="V10" s="260">
        <v>17.40646887639863</v>
      </c>
      <c r="W10" s="260">
        <v>19.494939045435959</v>
      </c>
      <c r="X10" s="260">
        <v>15.98299929349065</v>
      </c>
      <c r="Y10" s="260">
        <v>13.837113600494909</v>
      </c>
      <c r="DA10" s="68" t="s">
        <v>2641</v>
      </c>
    </row>
    <row r="11" spans="1:105" ht="12" customHeight="1" x14ac:dyDescent="0.25">
      <c r="A11" s="37" t="s">
        <v>159</v>
      </c>
      <c r="B11" s="226">
        <v>4.2320609685693853</v>
      </c>
      <c r="C11" s="226">
        <v>2.5537021974141738</v>
      </c>
      <c r="D11" s="226">
        <v>0.63038963528284486</v>
      </c>
      <c r="E11" s="226">
        <v>0.24577250099982301</v>
      </c>
      <c r="F11" s="226">
        <v>0.1780064577226321</v>
      </c>
      <c r="G11" s="226">
        <v>0.16744638987317989</v>
      </c>
      <c r="H11" s="226">
        <v>0.34144665445183958</v>
      </c>
      <c r="I11" s="226">
        <v>0.33565344264803182</v>
      </c>
      <c r="J11" s="226">
        <v>0.32543909380985792</v>
      </c>
      <c r="K11" s="226">
        <v>0.32245806697944362</v>
      </c>
      <c r="L11" s="226">
        <v>0.31026912822987179</v>
      </c>
      <c r="M11" s="226">
        <v>0.29444903335448358</v>
      </c>
      <c r="N11" s="226">
        <v>0.29718728282382673</v>
      </c>
      <c r="O11" s="226">
        <v>0.14936551445562829</v>
      </c>
      <c r="P11" s="226">
        <v>0.1402730345886479</v>
      </c>
      <c r="Q11" s="226">
        <v>0.14064839844408369</v>
      </c>
      <c r="R11" s="226">
        <v>0.27899836073495732</v>
      </c>
      <c r="S11" s="226">
        <v>0.13898762783604979</v>
      </c>
      <c r="T11" s="226">
        <v>0.13480577449832909</v>
      </c>
      <c r="U11" s="226">
        <v>0.12985855135873231</v>
      </c>
      <c r="V11" s="226">
        <v>0</v>
      </c>
      <c r="W11" s="226">
        <v>0</v>
      </c>
      <c r="X11" s="226">
        <v>0</v>
      </c>
      <c r="Y11" s="226">
        <v>0</v>
      </c>
      <c r="DA11" s="69" t="s">
        <v>2642</v>
      </c>
    </row>
    <row r="12" spans="1:105" ht="12" customHeight="1" x14ac:dyDescent="0.25">
      <c r="A12" s="37" t="s">
        <v>35</v>
      </c>
      <c r="B12" s="226">
        <v>22.060861044110698</v>
      </c>
      <c r="C12" s="226">
        <v>20.973316769976449</v>
      </c>
      <c r="D12" s="226">
        <v>20.169082230171661</v>
      </c>
      <c r="E12" s="226">
        <v>23.151496640413651</v>
      </c>
      <c r="F12" s="226">
        <v>19.42521473649748</v>
      </c>
      <c r="G12" s="226">
        <v>30.012976735460018</v>
      </c>
      <c r="H12" s="226">
        <v>29.213298587140869</v>
      </c>
      <c r="I12" s="226">
        <v>29.15502879521204</v>
      </c>
      <c r="J12" s="226">
        <v>26.93425637596901</v>
      </c>
      <c r="K12" s="226">
        <v>27.026997658611041</v>
      </c>
      <c r="L12" s="226">
        <v>28.440315442860381</v>
      </c>
      <c r="M12" s="226">
        <v>23.365100943566489</v>
      </c>
      <c r="N12" s="226">
        <v>23.569167842923619</v>
      </c>
      <c r="O12" s="226">
        <v>22.321265103152999</v>
      </c>
      <c r="P12" s="226">
        <v>19.0547261380501</v>
      </c>
      <c r="Q12" s="226">
        <v>22.573374924520781</v>
      </c>
      <c r="R12" s="226">
        <v>20.492881621560279</v>
      </c>
      <c r="S12" s="226">
        <v>21.520546483067331</v>
      </c>
      <c r="T12" s="226">
        <v>18.5468768252187</v>
      </c>
      <c r="U12" s="226">
        <v>18.28051362389434</v>
      </c>
      <c r="V12" s="226">
        <v>17.40646887639863</v>
      </c>
      <c r="W12" s="226">
        <v>19.494939045435959</v>
      </c>
      <c r="X12" s="226">
        <v>15.98299929349065</v>
      </c>
      <c r="Y12" s="226">
        <v>13.837113600494909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289.90644626687691</v>
      </c>
      <c r="C16" s="261">
        <f t="shared" si="0"/>
        <v>245.88054160371749</v>
      </c>
      <c r="D16" s="261">
        <f t="shared" si="0"/>
        <v>225.42419821223581</v>
      </c>
      <c r="E16" s="261">
        <f t="shared" si="0"/>
        <v>309.91670101058202</v>
      </c>
      <c r="F16" s="261">
        <f t="shared" si="0"/>
        <v>176.0329325850235</v>
      </c>
      <c r="G16" s="261">
        <f t="shared" si="0"/>
        <v>234.28472654494439</v>
      </c>
      <c r="H16" s="261">
        <f t="shared" si="0"/>
        <v>225.1568270403063</v>
      </c>
      <c r="I16" s="261">
        <f t="shared" si="0"/>
        <v>220.089508711864</v>
      </c>
      <c r="J16" s="261">
        <f t="shared" si="0"/>
        <v>202.67902664439961</v>
      </c>
      <c r="K16" s="261">
        <f t="shared" si="0"/>
        <v>193.2679815273807</v>
      </c>
      <c r="L16" s="261">
        <f t="shared" si="0"/>
        <v>201.42479419605621</v>
      </c>
      <c r="M16" s="261">
        <f t="shared" si="0"/>
        <v>167.56044937323941</v>
      </c>
      <c r="N16" s="261">
        <f t="shared" si="0"/>
        <v>172.4500028167339</v>
      </c>
      <c r="O16" s="261">
        <f t="shared" si="0"/>
        <v>165.21271341272171</v>
      </c>
      <c r="P16" s="261">
        <f t="shared" si="0"/>
        <v>140.59153513562509</v>
      </c>
      <c r="Q16" s="261">
        <f t="shared" si="0"/>
        <v>166.178513673948</v>
      </c>
      <c r="R16" s="261">
        <f t="shared" si="0"/>
        <v>153.6546456014083</v>
      </c>
      <c r="S16" s="261">
        <f t="shared" si="0"/>
        <v>158.3222041557195</v>
      </c>
      <c r="T16" s="261">
        <f t="shared" si="0"/>
        <v>139.51392832562109</v>
      </c>
      <c r="U16" s="261">
        <f t="shared" si="0"/>
        <v>134.7129077111951</v>
      </c>
      <c r="V16" s="261">
        <f t="shared" si="0"/>
        <v>129.66656983768931</v>
      </c>
      <c r="W16" s="261">
        <f t="shared" si="0"/>
        <v>145.93764654737311</v>
      </c>
      <c r="X16" s="261">
        <f t="shared" si="0"/>
        <v>122.5321046954587</v>
      </c>
      <c r="Y16" s="261">
        <f t="shared" si="0"/>
        <v>111.815026510541</v>
      </c>
      <c r="DA16" s="70"/>
    </row>
    <row r="17" spans="1:105" ht="12" customHeight="1" x14ac:dyDescent="0.25">
      <c r="A17" s="60" t="s">
        <v>2556</v>
      </c>
      <c r="B17" s="329">
        <v>289.90644626687691</v>
      </c>
      <c r="C17" s="329">
        <v>245.88054160371749</v>
      </c>
      <c r="D17" s="329">
        <v>225.42419821223581</v>
      </c>
      <c r="E17" s="329">
        <v>309.91670101058202</v>
      </c>
      <c r="F17" s="329">
        <v>176.0329325850235</v>
      </c>
      <c r="G17" s="329">
        <v>234.28472654494439</v>
      </c>
      <c r="H17" s="329">
        <v>225.1568270403063</v>
      </c>
      <c r="I17" s="329">
        <v>220.089508711864</v>
      </c>
      <c r="J17" s="329">
        <v>202.67902664439961</v>
      </c>
      <c r="K17" s="329">
        <v>193.2679815273807</v>
      </c>
      <c r="L17" s="329">
        <v>201.42479419605621</v>
      </c>
      <c r="M17" s="329">
        <v>167.56044937323941</v>
      </c>
      <c r="N17" s="329">
        <v>172.4500028167339</v>
      </c>
      <c r="O17" s="329">
        <v>165.21271341272171</v>
      </c>
      <c r="P17" s="329">
        <v>140.59153513562509</v>
      </c>
      <c r="Q17" s="329">
        <v>166.178513673948</v>
      </c>
      <c r="R17" s="329">
        <v>153.6546456014083</v>
      </c>
      <c r="S17" s="329">
        <v>158.3222041557195</v>
      </c>
      <c r="T17" s="329">
        <v>139.51392832562109</v>
      </c>
      <c r="U17" s="329">
        <v>134.7129077111951</v>
      </c>
      <c r="V17" s="329">
        <v>129.66656983768931</v>
      </c>
      <c r="W17" s="329">
        <v>145.93764654737311</v>
      </c>
      <c r="X17" s="329">
        <v>122.5321046954587</v>
      </c>
      <c r="Y17" s="329">
        <v>111.815026510541</v>
      </c>
      <c r="DA17" s="72" t="s">
        <v>2647</v>
      </c>
    </row>
    <row r="18" spans="1:105" ht="12" customHeight="1" x14ac:dyDescent="0.25">
      <c r="A18" s="59" t="s">
        <v>28</v>
      </c>
      <c r="B18" s="230">
        <v>164.79272963607809</v>
      </c>
      <c r="C18" s="230">
        <v>120.6161176745716</v>
      </c>
      <c r="D18" s="230">
        <v>112.9499664069524</v>
      </c>
      <c r="E18" s="230">
        <v>186.10585097074559</v>
      </c>
      <c r="F18" s="230">
        <v>53.868549964819437</v>
      </c>
      <c r="G18" s="230">
        <v>46.49750052626748</v>
      </c>
      <c r="H18" s="230">
        <v>40.512718614289049</v>
      </c>
      <c r="I18" s="230">
        <v>33.271895454431217</v>
      </c>
      <c r="J18" s="230">
        <v>30.969661845943008</v>
      </c>
      <c r="K18" s="230">
        <v>19.75434580318014</v>
      </c>
      <c r="L18" s="230">
        <v>18.041801111387262</v>
      </c>
      <c r="M18" s="230">
        <v>15.25280863167144</v>
      </c>
      <c r="N18" s="230">
        <v>17.815955192147111</v>
      </c>
      <c r="O18" s="230">
        <v>19.157804491998281</v>
      </c>
      <c r="P18" s="230">
        <v>14.19740676147622</v>
      </c>
      <c r="Q18" s="230">
        <v>16.835781360421631</v>
      </c>
      <c r="R18" s="230">
        <v>14.305282438628501</v>
      </c>
      <c r="S18" s="230">
        <v>13.48078341868621</v>
      </c>
      <c r="T18" s="230">
        <v>12.92533699144022</v>
      </c>
      <c r="U18" s="230">
        <v>8.6751714156483235</v>
      </c>
      <c r="V18" s="230">
        <v>7.1806840558819154</v>
      </c>
      <c r="W18" s="230">
        <v>5.6515229610084194</v>
      </c>
      <c r="X18" s="230">
        <v>5.1687580596016574</v>
      </c>
      <c r="Y18" s="230">
        <v>3.94960557165702</v>
      </c>
      <c r="DA18" s="71" t="s">
        <v>2648</v>
      </c>
    </row>
    <row r="19" spans="1:105" ht="12" customHeight="1" x14ac:dyDescent="0.25">
      <c r="A19" s="59" t="s">
        <v>31</v>
      </c>
      <c r="B19" s="230">
        <v>8.1382296658391819</v>
      </c>
      <c r="C19" s="230">
        <v>6.9125781181111217</v>
      </c>
      <c r="D19" s="230">
        <v>7.8308505117368492</v>
      </c>
      <c r="E19" s="230">
        <v>6.7910046639639896</v>
      </c>
      <c r="F19" s="230">
        <v>6.6987252449984069</v>
      </c>
      <c r="G19" s="230">
        <v>4.7091248846327902</v>
      </c>
      <c r="H19" s="230">
        <v>2.9639401402972632</v>
      </c>
      <c r="I19" s="230">
        <v>4.8995024754936267</v>
      </c>
      <c r="J19" s="230">
        <v>2.7428892943258778</v>
      </c>
      <c r="K19" s="230">
        <v>1.8400145556819949</v>
      </c>
      <c r="L19" s="230">
        <v>0.89263972515193446</v>
      </c>
      <c r="M19" s="230">
        <v>0.85234479925955531</v>
      </c>
      <c r="N19" s="230">
        <v>2.570621974049605</v>
      </c>
      <c r="O19" s="230">
        <v>2.588662812381533</v>
      </c>
      <c r="P19" s="230">
        <v>2.4480947613411712</v>
      </c>
      <c r="Q19" s="230">
        <v>2.4639810279006031</v>
      </c>
      <c r="R19" s="230">
        <v>3.2751286149875249</v>
      </c>
      <c r="S19" s="230">
        <v>2.4729068594971082</v>
      </c>
      <c r="T19" s="230">
        <v>3.2074688831572948</v>
      </c>
      <c r="U19" s="230">
        <v>3.1386367295598681</v>
      </c>
      <c r="V19" s="230">
        <v>3.941436604656849</v>
      </c>
      <c r="W19" s="230">
        <v>4.7521540796983004</v>
      </c>
      <c r="X19" s="230">
        <v>2.3395210705099401</v>
      </c>
      <c r="Y19" s="230">
        <v>6.9133168953775801</v>
      </c>
      <c r="DA19" s="71" t="s">
        <v>2649</v>
      </c>
    </row>
    <row r="20" spans="1:105" ht="12" customHeight="1" x14ac:dyDescent="0.25">
      <c r="A20" s="59" t="s">
        <v>159</v>
      </c>
      <c r="B20" s="230">
        <v>18.473113138326472</v>
      </c>
      <c r="C20" s="230">
        <v>12.26026456973473</v>
      </c>
      <c r="D20" s="230">
        <v>3.0412958598195772</v>
      </c>
      <c r="E20" s="230">
        <v>0.99147713288075201</v>
      </c>
      <c r="F20" s="230">
        <v>1.0004049786142599</v>
      </c>
      <c r="G20" s="230">
        <v>0.98706401198017302</v>
      </c>
      <c r="H20" s="230">
        <v>2.0505017605378399</v>
      </c>
      <c r="I20" s="230">
        <v>2.0341596874376369</v>
      </c>
      <c r="J20" s="230">
        <v>1.9929387230652871</v>
      </c>
      <c r="K20" s="230">
        <v>2.0120278454415512</v>
      </c>
      <c r="L20" s="230">
        <v>1.958711718402006</v>
      </c>
      <c r="M20" s="230">
        <v>1.8731747023263361</v>
      </c>
      <c r="N20" s="230">
        <v>1.8817095458297139</v>
      </c>
      <c r="O20" s="230">
        <v>0.94730006700806435</v>
      </c>
      <c r="P20" s="230">
        <v>0.89917507945586772</v>
      </c>
      <c r="Q20" s="230">
        <v>0.90386792250146852</v>
      </c>
      <c r="R20" s="230">
        <v>1.8033564052071129</v>
      </c>
      <c r="S20" s="230">
        <v>0.90771709560141323</v>
      </c>
      <c r="T20" s="230">
        <v>0.88390938579722289</v>
      </c>
      <c r="U20" s="230">
        <v>0.86687541571724336</v>
      </c>
      <c r="V20" s="230">
        <v>0</v>
      </c>
      <c r="W20" s="230">
        <v>0</v>
      </c>
      <c r="X20" s="230">
        <v>0</v>
      </c>
      <c r="Y20" s="230">
        <v>0</v>
      </c>
      <c r="DA20" s="71" t="s">
        <v>2650</v>
      </c>
    </row>
    <row r="21" spans="1:105" ht="12" customHeight="1" x14ac:dyDescent="0.25">
      <c r="A21" s="59" t="s">
        <v>32</v>
      </c>
      <c r="B21" s="230">
        <v>2.20584477768623</v>
      </c>
      <c r="C21" s="230">
        <v>5.3991775753054094</v>
      </c>
      <c r="D21" s="230">
        <v>4.296954051832695</v>
      </c>
      <c r="E21" s="230">
        <v>22.632323455408859</v>
      </c>
      <c r="F21" s="230">
        <v>5.2945976817854099</v>
      </c>
      <c r="G21" s="230">
        <v>5.1703567155895671</v>
      </c>
      <c r="H21" s="230">
        <v>4.1940035803604889</v>
      </c>
      <c r="I21" s="230">
        <v>3.1958057460491598</v>
      </c>
      <c r="J21" s="230">
        <v>2.0323126637225348</v>
      </c>
      <c r="K21" s="230">
        <v>1.0223889229724941</v>
      </c>
      <c r="L21" s="230">
        <v>0.98951493713788363</v>
      </c>
      <c r="M21" s="230">
        <v>0.94208154897220253</v>
      </c>
      <c r="N21" s="230">
        <v>0.94811601293274328</v>
      </c>
      <c r="O21" s="230">
        <v>0.95390001993048423</v>
      </c>
      <c r="P21" s="230">
        <v>0.90267779729461572</v>
      </c>
      <c r="Q21" s="230">
        <v>0.90853548725480582</v>
      </c>
      <c r="R21" s="230">
        <v>1.811428430981685</v>
      </c>
      <c r="S21" s="230">
        <v>0.91182667930006067</v>
      </c>
      <c r="T21" s="230">
        <v>0.88700338360029984</v>
      </c>
      <c r="U21" s="230">
        <v>0</v>
      </c>
      <c r="V21" s="230">
        <v>1.744064321890427</v>
      </c>
      <c r="W21" s="230">
        <v>4.3806945688283028</v>
      </c>
      <c r="X21" s="230">
        <v>1.725287566479085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96.296529048946894</v>
      </c>
      <c r="C22" s="230">
        <v>100.6924036659946</v>
      </c>
      <c r="D22" s="230">
        <v>97.305131381894327</v>
      </c>
      <c r="E22" s="230">
        <v>93.396044787582724</v>
      </c>
      <c r="F22" s="230">
        <v>109.17065471480591</v>
      </c>
      <c r="G22" s="230">
        <v>176.92068040647439</v>
      </c>
      <c r="H22" s="230">
        <v>175.4356629448217</v>
      </c>
      <c r="I22" s="230">
        <v>176.68814534845231</v>
      </c>
      <c r="J22" s="230">
        <v>164.9412241173429</v>
      </c>
      <c r="K22" s="230">
        <v>168.63920440010449</v>
      </c>
      <c r="L22" s="230">
        <v>179.54212670397709</v>
      </c>
      <c r="M22" s="230">
        <v>148.64003969100989</v>
      </c>
      <c r="N22" s="230">
        <v>149.23360009177469</v>
      </c>
      <c r="O22" s="230">
        <v>141.5650460214033</v>
      </c>
      <c r="P22" s="230">
        <v>122.14418073605719</v>
      </c>
      <c r="Q22" s="230">
        <v>145.0663478758695</v>
      </c>
      <c r="R22" s="230">
        <v>132.45944971160341</v>
      </c>
      <c r="S22" s="230">
        <v>140.54897010263471</v>
      </c>
      <c r="T22" s="230">
        <v>121.6102096816261</v>
      </c>
      <c r="U22" s="230">
        <v>122.0322241502697</v>
      </c>
      <c r="V22" s="230">
        <v>116.80038485526011</v>
      </c>
      <c r="W22" s="230">
        <v>131.15327493783809</v>
      </c>
      <c r="X22" s="230">
        <v>113.298537998868</v>
      </c>
      <c r="Y22" s="230">
        <v>100.9521040435064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93.96957660540987</v>
      </c>
      <c r="C24" s="261">
        <f t="shared" si="1"/>
        <v>91.218781145739825</v>
      </c>
      <c r="D24" s="261">
        <f t="shared" si="1"/>
        <v>87.954195324378176</v>
      </c>
      <c r="E24" s="261">
        <f t="shared" si="1"/>
        <v>100.6455101440024</v>
      </c>
      <c r="F24" s="261">
        <f t="shared" si="1"/>
        <v>91.589705762926485</v>
      </c>
      <c r="G24" s="261">
        <f t="shared" si="1"/>
        <v>115.0587025815795</v>
      </c>
      <c r="H24" s="261">
        <f t="shared" si="1"/>
        <v>115.46614506178661</v>
      </c>
      <c r="I24" s="261">
        <f t="shared" si="1"/>
        <v>120.22127463946541</v>
      </c>
      <c r="J24" s="261">
        <f t="shared" si="1"/>
        <v>116.7085574420596</v>
      </c>
      <c r="K24" s="261">
        <f t="shared" si="1"/>
        <v>102.64219495137191</v>
      </c>
      <c r="L24" s="261">
        <f t="shared" si="1"/>
        <v>111.4798473191637</v>
      </c>
      <c r="M24" s="261">
        <f t="shared" si="1"/>
        <v>104.4080420103309</v>
      </c>
      <c r="N24" s="261">
        <f t="shared" si="1"/>
        <v>106.0690241069821</v>
      </c>
      <c r="O24" s="261">
        <f t="shared" si="1"/>
        <v>101.80904076042511</v>
      </c>
      <c r="P24" s="261">
        <f t="shared" si="1"/>
        <v>95.083203550085386</v>
      </c>
      <c r="Q24" s="261">
        <f t="shared" si="1"/>
        <v>105.3042733368144</v>
      </c>
      <c r="R24" s="261">
        <f t="shared" si="1"/>
        <v>102.52497876089799</v>
      </c>
      <c r="S24" s="261">
        <f t="shared" si="1"/>
        <v>108.5221665687088</v>
      </c>
      <c r="T24" s="261">
        <f t="shared" si="1"/>
        <v>100.82971625407281</v>
      </c>
      <c r="U24" s="261">
        <f t="shared" si="1"/>
        <v>101.055359323876</v>
      </c>
      <c r="V24" s="261">
        <f t="shared" si="1"/>
        <v>96.449985834009425</v>
      </c>
      <c r="W24" s="261">
        <f t="shared" si="1"/>
        <v>106.6558500661863</v>
      </c>
      <c r="X24" s="261">
        <f t="shared" si="1"/>
        <v>96.25827634115592</v>
      </c>
      <c r="Y24" s="261">
        <f t="shared" si="1"/>
        <v>89.60021848697059</v>
      </c>
      <c r="DA24" s="70"/>
    </row>
    <row r="25" spans="1:105" ht="12" customHeight="1" x14ac:dyDescent="0.25">
      <c r="A25" s="60" t="s">
        <v>2566</v>
      </c>
      <c r="B25" s="262">
        <v>93.96957660540987</v>
      </c>
      <c r="C25" s="262">
        <v>91.218781145739825</v>
      </c>
      <c r="D25" s="262">
        <v>87.954195324378176</v>
      </c>
      <c r="E25" s="262">
        <v>100.6455101440024</v>
      </c>
      <c r="F25" s="262">
        <v>91.589705762926485</v>
      </c>
      <c r="G25" s="262">
        <v>115.0587025815795</v>
      </c>
      <c r="H25" s="262">
        <v>115.46614506178661</v>
      </c>
      <c r="I25" s="262">
        <v>120.22127463946541</v>
      </c>
      <c r="J25" s="262">
        <v>116.7085574420596</v>
      </c>
      <c r="K25" s="262">
        <v>102.64219495137191</v>
      </c>
      <c r="L25" s="262">
        <v>111.4798473191637</v>
      </c>
      <c r="M25" s="262">
        <v>104.4080420103309</v>
      </c>
      <c r="N25" s="262">
        <v>106.0690241069821</v>
      </c>
      <c r="O25" s="262">
        <v>101.80904076042511</v>
      </c>
      <c r="P25" s="262">
        <v>95.083203550085386</v>
      </c>
      <c r="Q25" s="262">
        <v>105.3042733368144</v>
      </c>
      <c r="R25" s="262">
        <v>102.52497876089799</v>
      </c>
      <c r="S25" s="262">
        <v>108.5221665687088</v>
      </c>
      <c r="T25" s="262">
        <v>100.82971625407281</v>
      </c>
      <c r="U25" s="262">
        <v>101.055359323876</v>
      </c>
      <c r="V25" s="262">
        <v>96.449985834009425</v>
      </c>
      <c r="W25" s="262">
        <v>106.6558500661863</v>
      </c>
      <c r="X25" s="262">
        <v>96.25827634115592</v>
      </c>
      <c r="Y25" s="262">
        <v>89.60021848697059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414.15206609553832</v>
      </c>
      <c r="C27" s="261">
        <f t="shared" si="2"/>
        <v>351.25791657673932</v>
      </c>
      <c r="D27" s="261">
        <f t="shared" si="2"/>
        <v>322.03456887462261</v>
      </c>
      <c r="E27" s="261">
        <f t="shared" si="2"/>
        <v>442.73814430083132</v>
      </c>
      <c r="F27" s="261">
        <f t="shared" si="2"/>
        <v>251.47561797860499</v>
      </c>
      <c r="G27" s="261">
        <f t="shared" si="2"/>
        <v>334.69246649277761</v>
      </c>
      <c r="H27" s="261">
        <f t="shared" si="2"/>
        <v>321.65261005758049</v>
      </c>
      <c r="I27" s="261">
        <f t="shared" si="2"/>
        <v>314.41358387409139</v>
      </c>
      <c r="J27" s="261">
        <f t="shared" si="2"/>
        <v>289.54146663485659</v>
      </c>
      <c r="K27" s="261">
        <f t="shared" si="2"/>
        <v>276.09711646768687</v>
      </c>
      <c r="L27" s="261">
        <f t="shared" si="2"/>
        <v>287.74970599436602</v>
      </c>
      <c r="M27" s="261">
        <f t="shared" si="2"/>
        <v>239.37207053319909</v>
      </c>
      <c r="N27" s="261">
        <f t="shared" si="2"/>
        <v>246.35714688104849</v>
      </c>
      <c r="O27" s="261">
        <f t="shared" si="2"/>
        <v>236.0181620181738</v>
      </c>
      <c r="P27" s="261">
        <f t="shared" si="2"/>
        <v>200.84505019375021</v>
      </c>
      <c r="Q27" s="261">
        <f t="shared" si="2"/>
        <v>237.39787667706861</v>
      </c>
      <c r="R27" s="261">
        <f t="shared" si="2"/>
        <v>219.50663657344029</v>
      </c>
      <c r="S27" s="261">
        <f t="shared" si="2"/>
        <v>226.1745773653137</v>
      </c>
      <c r="T27" s="261">
        <f t="shared" si="2"/>
        <v>199.30561189374441</v>
      </c>
      <c r="U27" s="261">
        <f t="shared" si="2"/>
        <v>192.4470110159931</v>
      </c>
      <c r="V27" s="261">
        <f t="shared" si="2"/>
        <v>185.23795691098479</v>
      </c>
      <c r="W27" s="261">
        <f t="shared" si="2"/>
        <v>208.48235221053309</v>
      </c>
      <c r="X27" s="261">
        <f t="shared" si="2"/>
        <v>175.04586385065531</v>
      </c>
      <c r="Y27" s="261">
        <f t="shared" si="2"/>
        <v>159.73575215791561</v>
      </c>
      <c r="DA27" s="70"/>
    </row>
    <row r="28" spans="1:105" ht="12" customHeight="1" x14ac:dyDescent="0.25">
      <c r="A28" s="60" t="s">
        <v>2571</v>
      </c>
      <c r="B28" s="329">
        <v>414.15206609553832</v>
      </c>
      <c r="C28" s="329">
        <v>351.25791657673932</v>
      </c>
      <c r="D28" s="329">
        <v>322.03456887462261</v>
      </c>
      <c r="E28" s="329">
        <v>442.73814430083132</v>
      </c>
      <c r="F28" s="329">
        <v>251.47561797860499</v>
      </c>
      <c r="G28" s="329">
        <v>334.69246649277761</v>
      </c>
      <c r="H28" s="329">
        <v>321.65261005758049</v>
      </c>
      <c r="I28" s="329">
        <v>314.41358387409139</v>
      </c>
      <c r="J28" s="329">
        <v>289.54146663485659</v>
      </c>
      <c r="K28" s="329">
        <v>276.09711646768687</v>
      </c>
      <c r="L28" s="329">
        <v>287.74970599436602</v>
      </c>
      <c r="M28" s="329">
        <v>239.37207053319909</v>
      </c>
      <c r="N28" s="329">
        <v>246.35714688104849</v>
      </c>
      <c r="O28" s="329">
        <v>236.0181620181738</v>
      </c>
      <c r="P28" s="329">
        <v>200.84505019375021</v>
      </c>
      <c r="Q28" s="329">
        <v>237.39787667706861</v>
      </c>
      <c r="R28" s="329">
        <v>219.50663657344029</v>
      </c>
      <c r="S28" s="329">
        <v>226.1745773653137</v>
      </c>
      <c r="T28" s="329">
        <v>199.30561189374441</v>
      </c>
      <c r="U28" s="329">
        <v>192.4470110159931</v>
      </c>
      <c r="V28" s="329">
        <v>185.23795691098479</v>
      </c>
      <c r="W28" s="329">
        <v>208.48235221053309</v>
      </c>
      <c r="X28" s="329">
        <v>175.04586385065531</v>
      </c>
      <c r="Y28" s="329">
        <v>159.73575215791561</v>
      </c>
      <c r="DA28" s="72" t="s">
        <v>2656</v>
      </c>
    </row>
    <row r="29" spans="1:105" ht="12" customHeight="1" x14ac:dyDescent="0.25">
      <c r="A29" s="59" t="s">
        <v>28</v>
      </c>
      <c r="B29" s="230">
        <v>235.41818519439721</v>
      </c>
      <c r="C29" s="230">
        <v>172.30873953510229</v>
      </c>
      <c r="D29" s="230">
        <v>161.35709486707481</v>
      </c>
      <c r="E29" s="230">
        <v>265.86550138677939</v>
      </c>
      <c r="F29" s="230">
        <v>76.955071378313477</v>
      </c>
      <c r="G29" s="230">
        <v>66.425000751810686</v>
      </c>
      <c r="H29" s="230">
        <v>57.875312306127228</v>
      </c>
      <c r="I29" s="230">
        <v>47.531279220616028</v>
      </c>
      <c r="J29" s="230">
        <v>44.242374065632887</v>
      </c>
      <c r="K29" s="230">
        <v>28.22049400454306</v>
      </c>
      <c r="L29" s="230">
        <v>25.774001587696091</v>
      </c>
      <c r="M29" s="230">
        <v>21.789726616673491</v>
      </c>
      <c r="N29" s="230">
        <v>25.451364560210159</v>
      </c>
      <c r="O29" s="230">
        <v>27.368292131426109</v>
      </c>
      <c r="P29" s="230">
        <v>20.282009659251749</v>
      </c>
      <c r="Q29" s="230">
        <v>24.051116229173761</v>
      </c>
      <c r="R29" s="230">
        <v>20.436117769469281</v>
      </c>
      <c r="S29" s="230">
        <v>19.258262026694592</v>
      </c>
      <c r="T29" s="230">
        <v>18.464767130628879</v>
      </c>
      <c r="U29" s="230">
        <v>12.39310202235475</v>
      </c>
      <c r="V29" s="230">
        <v>10.258120079831309</v>
      </c>
      <c r="W29" s="230">
        <v>8.0736042300120285</v>
      </c>
      <c r="X29" s="230">
        <v>7.383940085145225</v>
      </c>
      <c r="Y29" s="230">
        <v>5.6422936737957423</v>
      </c>
      <c r="DA29" s="71" t="s">
        <v>2657</v>
      </c>
    </row>
    <row r="30" spans="1:105" ht="12" customHeight="1" x14ac:dyDescent="0.25">
      <c r="A30" s="59" t="s">
        <v>31</v>
      </c>
      <c r="B30" s="230">
        <v>11.62604237977026</v>
      </c>
      <c r="C30" s="230">
        <v>9.8751115973016024</v>
      </c>
      <c r="D30" s="230">
        <v>11.18692930248122</v>
      </c>
      <c r="E30" s="230">
        <v>9.7014352342342747</v>
      </c>
      <c r="F30" s="230">
        <v>9.5696074928548658</v>
      </c>
      <c r="G30" s="230">
        <v>6.7273212637611284</v>
      </c>
      <c r="H30" s="230">
        <v>4.2342002004246631</v>
      </c>
      <c r="I30" s="230">
        <v>6.9992892507051829</v>
      </c>
      <c r="J30" s="230">
        <v>3.9184132776083982</v>
      </c>
      <c r="K30" s="230">
        <v>2.6285922224028511</v>
      </c>
      <c r="L30" s="230">
        <v>1.275199607359907</v>
      </c>
      <c r="M30" s="230">
        <v>1.2176354275136509</v>
      </c>
      <c r="N30" s="230">
        <v>3.6723171057851518</v>
      </c>
      <c r="O30" s="230">
        <v>3.6980897319736181</v>
      </c>
      <c r="P30" s="230">
        <v>3.497278230487388</v>
      </c>
      <c r="Q30" s="230">
        <v>3.5199728970008621</v>
      </c>
      <c r="R30" s="230">
        <v>4.6787551642678924</v>
      </c>
      <c r="S30" s="230">
        <v>3.532724084995869</v>
      </c>
      <c r="T30" s="230">
        <v>4.5820984045104209</v>
      </c>
      <c r="U30" s="230">
        <v>4.4837667565140968</v>
      </c>
      <c r="V30" s="230">
        <v>5.6306237209383578</v>
      </c>
      <c r="W30" s="230">
        <v>6.7887915424261447</v>
      </c>
      <c r="X30" s="230">
        <v>3.3421729578713428</v>
      </c>
      <c r="Y30" s="230">
        <v>9.8761669933965415</v>
      </c>
      <c r="DA30" s="71" t="s">
        <v>2658</v>
      </c>
    </row>
    <row r="31" spans="1:105" ht="12" customHeight="1" x14ac:dyDescent="0.25">
      <c r="A31" s="59" t="s">
        <v>159</v>
      </c>
      <c r="B31" s="230">
        <v>26.390161626180671</v>
      </c>
      <c r="C31" s="230">
        <v>17.514663671049611</v>
      </c>
      <c r="D31" s="230">
        <v>4.3447083711708254</v>
      </c>
      <c r="E31" s="230">
        <v>1.41639590411536</v>
      </c>
      <c r="F31" s="230">
        <v>1.4291499694489429</v>
      </c>
      <c r="G31" s="230">
        <v>1.410091445685961</v>
      </c>
      <c r="H31" s="230">
        <v>2.9292882293397708</v>
      </c>
      <c r="I31" s="230">
        <v>2.9059424106251961</v>
      </c>
      <c r="J31" s="230">
        <v>2.8470553186646961</v>
      </c>
      <c r="K31" s="230">
        <v>2.8743254934879299</v>
      </c>
      <c r="L31" s="230">
        <v>2.7981595977171509</v>
      </c>
      <c r="M31" s="230">
        <v>2.6759638604661942</v>
      </c>
      <c r="N31" s="230">
        <v>2.6881564940424489</v>
      </c>
      <c r="O31" s="230">
        <v>1.3532858100115199</v>
      </c>
      <c r="P31" s="230">
        <v>1.284535827794097</v>
      </c>
      <c r="Q31" s="230">
        <v>1.2912398892878121</v>
      </c>
      <c r="R31" s="230">
        <v>2.5762234360101619</v>
      </c>
      <c r="S31" s="230">
        <v>1.296738708002019</v>
      </c>
      <c r="T31" s="230">
        <v>1.2627276939960319</v>
      </c>
      <c r="U31" s="230">
        <v>1.2383934510246331</v>
      </c>
      <c r="V31" s="230">
        <v>0</v>
      </c>
      <c r="W31" s="230">
        <v>0</v>
      </c>
      <c r="X31" s="230">
        <v>0</v>
      </c>
      <c r="Y31" s="230">
        <v>0</v>
      </c>
      <c r="DA31" s="71" t="s">
        <v>2659</v>
      </c>
    </row>
    <row r="32" spans="1:105" ht="12" customHeight="1" x14ac:dyDescent="0.25">
      <c r="A32" s="59" t="s">
        <v>32</v>
      </c>
      <c r="B32" s="230">
        <v>3.1512068252660428</v>
      </c>
      <c r="C32" s="230">
        <v>7.7131108218648707</v>
      </c>
      <c r="D32" s="230">
        <v>6.1385057883324219</v>
      </c>
      <c r="E32" s="230">
        <v>32.331890650584093</v>
      </c>
      <c r="F32" s="230">
        <v>7.5637109739791564</v>
      </c>
      <c r="G32" s="230">
        <v>7.3862238794136656</v>
      </c>
      <c r="H32" s="230">
        <v>5.9914336862292714</v>
      </c>
      <c r="I32" s="230">
        <v>4.5654367800702298</v>
      </c>
      <c r="J32" s="230">
        <v>2.903303805317909</v>
      </c>
      <c r="K32" s="230">
        <v>1.4605556042464189</v>
      </c>
      <c r="L32" s="230">
        <v>1.4135927673398341</v>
      </c>
      <c r="M32" s="230">
        <v>1.345830784246004</v>
      </c>
      <c r="N32" s="230">
        <v>1.354451447046777</v>
      </c>
      <c r="O32" s="230">
        <v>1.362714314186406</v>
      </c>
      <c r="P32" s="230">
        <v>1.2895397104208799</v>
      </c>
      <c r="Q32" s="230">
        <v>1.297907838935437</v>
      </c>
      <c r="R32" s="230">
        <v>2.5877549014024059</v>
      </c>
      <c r="S32" s="230">
        <v>1.3026095418572301</v>
      </c>
      <c r="T32" s="230">
        <v>1.267147690857571</v>
      </c>
      <c r="U32" s="230">
        <v>0</v>
      </c>
      <c r="V32" s="230">
        <v>2.4915204598434681</v>
      </c>
      <c r="W32" s="230">
        <v>6.258135098326151</v>
      </c>
      <c r="X32" s="230">
        <v>2.464696523541551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137.56647006992409</v>
      </c>
      <c r="C33" s="230">
        <v>143.8462909514208</v>
      </c>
      <c r="D33" s="230">
        <v>139.00733054556329</v>
      </c>
      <c r="E33" s="230">
        <v>133.42292112511819</v>
      </c>
      <c r="F33" s="230">
        <v>155.9580781640085</v>
      </c>
      <c r="G33" s="230">
        <v>252.7438291521062</v>
      </c>
      <c r="H33" s="230">
        <v>250.6223756354596</v>
      </c>
      <c r="I33" s="230">
        <v>252.41163621207471</v>
      </c>
      <c r="J33" s="230">
        <v>235.6303201676327</v>
      </c>
      <c r="K33" s="230">
        <v>240.91314914300659</v>
      </c>
      <c r="L33" s="230">
        <v>256.488752434253</v>
      </c>
      <c r="M33" s="230">
        <v>212.3429138442998</v>
      </c>
      <c r="N33" s="230">
        <v>213.19085727396401</v>
      </c>
      <c r="O33" s="230">
        <v>202.23578003057611</v>
      </c>
      <c r="P33" s="230">
        <v>174.491686765796</v>
      </c>
      <c r="Q33" s="230">
        <v>207.2376398226707</v>
      </c>
      <c r="R33" s="230">
        <v>189.22778530229061</v>
      </c>
      <c r="S33" s="230">
        <v>200.78424300376389</v>
      </c>
      <c r="T33" s="230">
        <v>173.7288709737515</v>
      </c>
      <c r="U33" s="230">
        <v>174.33174878609961</v>
      </c>
      <c r="V33" s="230">
        <v>166.85769265037169</v>
      </c>
      <c r="W33" s="230">
        <v>187.36182133976871</v>
      </c>
      <c r="X33" s="230">
        <v>161.85505428409721</v>
      </c>
      <c r="Y33" s="230">
        <v>144.21729149072331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145.85165893095061</v>
      </c>
      <c r="C35" s="261">
        <v>123.69117325334921</v>
      </c>
      <c r="D35" s="261">
        <v>113.6004791583139</v>
      </c>
      <c r="E35" s="261">
        <v>166.6010599285554</v>
      </c>
      <c r="F35" s="261">
        <v>127.2833028791934</v>
      </c>
      <c r="G35" s="261">
        <v>240.23066524285269</v>
      </c>
      <c r="H35" s="261">
        <v>314.02852636178591</v>
      </c>
      <c r="I35" s="261">
        <v>342.05581087918989</v>
      </c>
      <c r="J35" s="261">
        <v>244.2669019472759</v>
      </c>
      <c r="K35" s="261">
        <v>179.7807157090505</v>
      </c>
      <c r="L35" s="261">
        <v>185.14241421040879</v>
      </c>
      <c r="M35" s="261">
        <v>149.56001046848721</v>
      </c>
      <c r="N35" s="261">
        <v>139.89435842179981</v>
      </c>
      <c r="O35" s="261">
        <v>129.61438461033151</v>
      </c>
      <c r="P35" s="261">
        <v>136.3248445248806</v>
      </c>
      <c r="Q35" s="261">
        <v>157.31603294146799</v>
      </c>
      <c r="R35" s="261">
        <v>146.87837953510731</v>
      </c>
      <c r="S35" s="261">
        <v>146.33729302639131</v>
      </c>
      <c r="T35" s="261">
        <v>142.04366983503391</v>
      </c>
      <c r="U35" s="261">
        <v>147.33830743872451</v>
      </c>
      <c r="V35" s="261">
        <v>139.71132105095481</v>
      </c>
      <c r="W35" s="261">
        <v>154.83059624767711</v>
      </c>
      <c r="X35" s="261">
        <v>136.67986043867609</v>
      </c>
      <c r="Y35" s="261">
        <v>130.75816330689469</v>
      </c>
      <c r="DA35" s="70" t="s">
        <v>2663</v>
      </c>
    </row>
    <row r="36" spans="1:105" ht="12" customHeight="1" x14ac:dyDescent="0.25">
      <c r="A36" s="46" t="s">
        <v>28</v>
      </c>
      <c r="B36" s="229">
        <v>69.99094168116217</v>
      </c>
      <c r="C36" s="229">
        <v>48.663958857191112</v>
      </c>
      <c r="D36" s="229">
        <v>48.535466000926007</v>
      </c>
      <c r="E36" s="229">
        <v>85.088502968002487</v>
      </c>
      <c r="F36" s="229">
        <v>26.66082317688679</v>
      </c>
      <c r="G36" s="229">
        <v>25.196647150074611</v>
      </c>
      <c r="H36" s="229">
        <v>20.124589563517791</v>
      </c>
      <c r="I36" s="229">
        <v>17.330249468388519</v>
      </c>
      <c r="J36" s="229">
        <v>18.461000067550479</v>
      </c>
      <c r="K36" s="229">
        <v>11.392467653697629</v>
      </c>
      <c r="L36" s="229">
        <v>12.074075432369741</v>
      </c>
      <c r="M36" s="229">
        <v>12.43324231416265</v>
      </c>
      <c r="N36" s="229">
        <v>14.196649440308841</v>
      </c>
      <c r="O36" s="229">
        <v>14.83526335626304</v>
      </c>
      <c r="P36" s="229">
        <v>13.605130156677429</v>
      </c>
      <c r="Q36" s="229">
        <v>15.76580624377244</v>
      </c>
      <c r="R36" s="229">
        <v>13.546076645510979</v>
      </c>
      <c r="S36" s="229">
        <v>12.46029490232014</v>
      </c>
      <c r="T36" s="229">
        <v>13.159706146569141</v>
      </c>
      <c r="U36" s="229">
        <v>9.4882153079396847</v>
      </c>
      <c r="V36" s="229">
        <v>7.7369429665069358</v>
      </c>
      <c r="W36" s="229">
        <v>5.9959077761085204</v>
      </c>
      <c r="X36" s="229">
        <v>5.7655512568194753</v>
      </c>
      <c r="Y36" s="229">
        <v>4.6187277904715609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3.4564774743858062</v>
      </c>
      <c r="C38" s="229">
        <v>2.7889590845933658</v>
      </c>
      <c r="D38" s="229">
        <v>3.36497646578621</v>
      </c>
      <c r="E38" s="229">
        <v>3.1048804617983232</v>
      </c>
      <c r="F38" s="229">
        <v>3.3153580221499621</v>
      </c>
      <c r="G38" s="229">
        <v>2.5518394916023022</v>
      </c>
      <c r="H38" s="229">
        <v>1.4723296992781809</v>
      </c>
      <c r="I38" s="229">
        <v>2.5519916738011772</v>
      </c>
      <c r="J38" s="229">
        <v>1.635034948063756</v>
      </c>
      <c r="K38" s="229">
        <v>1.0611491019138359</v>
      </c>
      <c r="L38" s="229">
        <v>0.59737934748719412</v>
      </c>
      <c r="M38" s="229">
        <v>0.69478413322550658</v>
      </c>
      <c r="N38" s="229">
        <v>2.0484009201607569</v>
      </c>
      <c r="O38" s="229">
        <v>2.004587455639018</v>
      </c>
      <c r="P38" s="229">
        <v>2.3459670081653421</v>
      </c>
      <c r="Q38" s="229">
        <v>2.3073860750849828</v>
      </c>
      <c r="R38" s="229">
        <v>3.1013119407365339</v>
      </c>
      <c r="S38" s="229">
        <v>2.2857090554984429</v>
      </c>
      <c r="T38" s="229">
        <v>3.265628432323846</v>
      </c>
      <c r="U38" s="229">
        <v>3.43279223390955</v>
      </c>
      <c r="V38" s="229">
        <v>4.2467639543831019</v>
      </c>
      <c r="W38" s="229">
        <v>5.0417343778507231</v>
      </c>
      <c r="X38" s="229">
        <v>2.6096459716038178</v>
      </c>
      <c r="Y38" s="229">
        <v>8.0845361111896441</v>
      </c>
      <c r="DA38" s="73" t="s">
        <v>2666</v>
      </c>
    </row>
    <row r="39" spans="1:105" ht="12" customHeight="1" x14ac:dyDescent="0.25">
      <c r="A39" s="46" t="s">
        <v>159</v>
      </c>
      <c r="B39" s="229">
        <v>7.8459200669193434</v>
      </c>
      <c r="C39" s="229">
        <v>4.9465446418163994</v>
      </c>
      <c r="D39" s="229">
        <v>1.306868133729203</v>
      </c>
      <c r="E39" s="229">
        <v>0.45330818200386241</v>
      </c>
      <c r="F39" s="229">
        <v>0.49512415421485728</v>
      </c>
      <c r="G39" s="229">
        <v>0.53488259246002701</v>
      </c>
      <c r="H39" s="229">
        <v>1.018581515670985</v>
      </c>
      <c r="I39" s="229">
        <v>1.059527699289476</v>
      </c>
      <c r="J39" s="229">
        <v>1.187989784459073</v>
      </c>
      <c r="K39" s="229">
        <v>1.1603503540897691</v>
      </c>
      <c r="L39" s="229">
        <v>1.3108243956489289</v>
      </c>
      <c r="M39" s="229">
        <v>1.526907963850241</v>
      </c>
      <c r="N39" s="229">
        <v>1.4994408373008341</v>
      </c>
      <c r="O39" s="229">
        <v>0.73356244852274277</v>
      </c>
      <c r="P39" s="229">
        <v>0.86166397815919449</v>
      </c>
      <c r="Q39" s="229">
        <v>0.8464238297617338</v>
      </c>
      <c r="R39" s="229">
        <v>1.707649198043429</v>
      </c>
      <c r="S39" s="229">
        <v>0.83900336855744928</v>
      </c>
      <c r="T39" s="229">
        <v>0.89993690570614449</v>
      </c>
      <c r="U39" s="229">
        <v>0.9481196618949157</v>
      </c>
      <c r="V39" s="229">
        <v>0</v>
      </c>
      <c r="W39" s="229">
        <v>0</v>
      </c>
      <c r="X39" s="229">
        <v>0</v>
      </c>
      <c r="Y39" s="229">
        <v>0</v>
      </c>
      <c r="DA39" s="73" t="s">
        <v>2667</v>
      </c>
    </row>
    <row r="40" spans="1:105" ht="12" customHeight="1" x14ac:dyDescent="0.25">
      <c r="A40" s="46" t="s">
        <v>32</v>
      </c>
      <c r="B40" s="229">
        <v>0.9368687170464387</v>
      </c>
      <c r="C40" s="229">
        <v>2.178360242834473</v>
      </c>
      <c r="D40" s="229">
        <v>1.8464340798372281</v>
      </c>
      <c r="E40" s="229">
        <v>10.347608693995671</v>
      </c>
      <c r="F40" s="229">
        <v>2.6204219842379901</v>
      </c>
      <c r="G40" s="229">
        <v>2.801777564992622</v>
      </c>
      <c r="H40" s="229">
        <v>2.0833605734103888</v>
      </c>
      <c r="I40" s="229">
        <v>1.664591393880605</v>
      </c>
      <c r="J40" s="229">
        <v>1.2114605709580999</v>
      </c>
      <c r="K40" s="229">
        <v>0.58961875278035425</v>
      </c>
      <c r="L40" s="229">
        <v>0.66221093552121246</v>
      </c>
      <c r="M40" s="229">
        <v>0.76793254678037115</v>
      </c>
      <c r="N40" s="229">
        <v>0.755506540018825</v>
      </c>
      <c r="O40" s="229">
        <v>0.73867326588096005</v>
      </c>
      <c r="P40" s="229">
        <v>0.86502057228225571</v>
      </c>
      <c r="Q40" s="229">
        <v>0.85079475380475855</v>
      </c>
      <c r="R40" s="229">
        <v>1.715292827611457</v>
      </c>
      <c r="S40" s="229">
        <v>0.84280185883954462</v>
      </c>
      <c r="T40" s="229">
        <v>0.90308700553979582</v>
      </c>
      <c r="U40" s="229">
        <v>0</v>
      </c>
      <c r="V40" s="229">
        <v>1.879170018256507</v>
      </c>
      <c r="W40" s="229">
        <v>4.6476393728226508</v>
      </c>
      <c r="X40" s="229">
        <v>1.9244920699683721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8.6637081599463528</v>
      </c>
      <c r="C41" s="229">
        <v>11.949014159938621</v>
      </c>
      <c r="D41" s="229">
        <v>5.9681739599761778</v>
      </c>
      <c r="E41" s="229">
        <v>2.980260719988066</v>
      </c>
      <c r="F41" s="229">
        <v>2.9921353199880141</v>
      </c>
      <c r="G41" s="229">
        <v>2.9974129199866688</v>
      </c>
      <c r="H41" s="229">
        <v>5.7612920399734797</v>
      </c>
      <c r="I41" s="229">
        <v>5.7612920399745722</v>
      </c>
      <c r="J41" s="229">
        <v>2.9319706799849632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40.899163231577518</v>
      </c>
      <c r="C42" s="229">
        <v>40.625507467039618</v>
      </c>
      <c r="D42" s="229">
        <v>41.812760518102031</v>
      </c>
      <c r="E42" s="229">
        <v>42.701127302854758</v>
      </c>
      <c r="F42" s="229">
        <v>54.0311466218647</v>
      </c>
      <c r="G42" s="229">
        <v>95.871991124226923</v>
      </c>
      <c r="H42" s="229">
        <v>87.147217770839319</v>
      </c>
      <c r="I42" s="229">
        <v>92.03111500483385</v>
      </c>
      <c r="J42" s="229">
        <v>98.32138189687771</v>
      </c>
      <c r="K42" s="229">
        <v>97.255393846766111</v>
      </c>
      <c r="L42" s="229">
        <v>120.1545880995038</v>
      </c>
      <c r="M42" s="229">
        <v>121.1631035105016</v>
      </c>
      <c r="N42" s="229">
        <v>118.9168406840183</v>
      </c>
      <c r="O42" s="229">
        <v>109.6239780840333</v>
      </c>
      <c r="P42" s="229">
        <v>117.04866280960169</v>
      </c>
      <c r="Q42" s="229">
        <v>135.84685403905559</v>
      </c>
      <c r="R42" s="229">
        <v>125.4296002832094</v>
      </c>
      <c r="S42" s="229">
        <v>129.90948384117581</v>
      </c>
      <c r="T42" s="229">
        <v>123.81531134489499</v>
      </c>
      <c r="U42" s="229">
        <v>133.46918023498031</v>
      </c>
      <c r="V42" s="229">
        <v>125.84844411180821</v>
      </c>
      <c r="W42" s="229">
        <v>139.14531472089519</v>
      </c>
      <c r="X42" s="229">
        <v>126.3801711402845</v>
      </c>
      <c r="Y42" s="229">
        <v>118.0548994052335</v>
      </c>
      <c r="DA42" s="73" t="s">
        <v>2670</v>
      </c>
    </row>
    <row r="43" spans="1:105" ht="12" customHeight="1" x14ac:dyDescent="0.25">
      <c r="A43" s="46" t="s">
        <v>36</v>
      </c>
      <c r="B43" s="229">
        <v>8.0524079999501375</v>
      </c>
      <c r="C43" s="229">
        <v>8.3915999999568935</v>
      </c>
      <c r="D43" s="229">
        <v>8.191799999967305</v>
      </c>
      <c r="E43" s="229">
        <v>19.780199999920789</v>
      </c>
      <c r="F43" s="229">
        <v>36.02440799985569</v>
      </c>
      <c r="G43" s="229">
        <v>108.8459999995159</v>
      </c>
      <c r="H43" s="229">
        <v>195.42038399910041</v>
      </c>
      <c r="I43" s="229">
        <v>220.79887199902549</v>
      </c>
      <c r="J43" s="229">
        <v>120.51806399938189</v>
      </c>
      <c r="K43" s="229">
        <v>68.321735999802797</v>
      </c>
      <c r="L43" s="229">
        <v>50.34333599987793</v>
      </c>
      <c r="M43" s="229">
        <v>12.974039999966861</v>
      </c>
      <c r="N43" s="229">
        <v>2.4775199999922388</v>
      </c>
      <c r="O43" s="229">
        <v>1.678319999992385</v>
      </c>
      <c r="P43" s="229">
        <v>1.5983999999947089</v>
      </c>
      <c r="Q43" s="229">
        <v>1.698767999988489</v>
      </c>
      <c r="R43" s="229">
        <v>1.3784486399954861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6.0061715999628067</v>
      </c>
      <c r="C44" s="229">
        <v>4.1472287999786968</v>
      </c>
      <c r="D44" s="229">
        <v>2.5739999999897281</v>
      </c>
      <c r="E44" s="229">
        <v>2.1451715999914089</v>
      </c>
      <c r="F44" s="229">
        <v>1.1438855999954181</v>
      </c>
      <c r="G44" s="229">
        <v>1.430114399993639</v>
      </c>
      <c r="H44" s="229">
        <v>1.000771199995393</v>
      </c>
      <c r="I44" s="229">
        <v>0.85817159999621195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0.99999999999999989</v>
      </c>
      <c r="D51" s="232">
        <f t="shared" si="3"/>
        <v>1.0000000000000002</v>
      </c>
      <c r="E51" s="232">
        <f t="shared" si="3"/>
        <v>1.0000000000000007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0.99999999999999978</v>
      </c>
      <c r="J51" s="232">
        <f t="shared" si="3"/>
        <v>1</v>
      </c>
      <c r="K51" s="232">
        <f t="shared" si="3"/>
        <v>1</v>
      </c>
      <c r="L51" s="232">
        <f t="shared" si="3"/>
        <v>1.0000000000000002</v>
      </c>
      <c r="M51" s="232">
        <f t="shared" si="3"/>
        <v>0.99999999999999978</v>
      </c>
      <c r="N51" s="232">
        <f t="shared" si="3"/>
        <v>1</v>
      </c>
      <c r="O51" s="232">
        <f t="shared" si="3"/>
        <v>1.0000000000000004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1.0000000000000002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2.7101280862797086E-2</v>
      </c>
      <c r="C56" s="300">
        <f t="shared" si="8"/>
        <v>2.8156666746213501E-2</v>
      </c>
      <c r="D56" s="300">
        <f t="shared" si="8"/>
        <v>2.7018865886056082E-2</v>
      </c>
      <c r="E56" s="300">
        <f t="shared" si="8"/>
        <v>2.242624234886036E-2</v>
      </c>
      <c r="F56" s="300">
        <f t="shared" si="8"/>
        <v>2.9434938712033426E-2</v>
      </c>
      <c r="G56" s="300">
        <f t="shared" si="8"/>
        <v>3.1620848126362629E-2</v>
      </c>
      <c r="H56" s="300">
        <f t="shared" si="8"/>
        <v>2.9382596903158399E-2</v>
      </c>
      <c r="I56" s="300">
        <f t="shared" si="8"/>
        <v>2.8735768867118476E-2</v>
      </c>
      <c r="J56" s="300">
        <f t="shared" si="8"/>
        <v>3.0960895676479083E-2</v>
      </c>
      <c r="K56" s="300">
        <f t="shared" si="8"/>
        <v>3.5102221335635481E-2</v>
      </c>
      <c r="L56" s="300">
        <f t="shared" si="8"/>
        <v>3.5296394619664016E-2</v>
      </c>
      <c r="M56" s="300">
        <f t="shared" si="8"/>
        <v>3.4561683048787789E-2</v>
      </c>
      <c r="N56" s="300">
        <f t="shared" si="8"/>
        <v>3.4657387026578557E-2</v>
      </c>
      <c r="O56" s="300">
        <f t="shared" si="8"/>
        <v>3.4299764121216283E-2</v>
      </c>
      <c r="P56" s="300">
        <f t="shared" si="8"/>
        <v>3.2421814548273364E-2</v>
      </c>
      <c r="Q56" s="300">
        <f t="shared" si="8"/>
        <v>3.2970924482839767E-2</v>
      </c>
      <c r="R56" s="300">
        <f t="shared" si="8"/>
        <v>3.2287736389757689E-2</v>
      </c>
      <c r="S56" s="300">
        <f t="shared" si="8"/>
        <v>3.2767045693371029E-2</v>
      </c>
      <c r="T56" s="300">
        <f t="shared" si="8"/>
        <v>3.1116710004926072E-2</v>
      </c>
      <c r="U56" s="300">
        <f t="shared" si="8"/>
        <v>3.0995773291744678E-2</v>
      </c>
      <c r="V56" s="300">
        <f t="shared" si="8"/>
        <v>3.0619730811056182E-2</v>
      </c>
      <c r="W56" s="300">
        <f t="shared" si="8"/>
        <v>3.0681297732017443E-2</v>
      </c>
      <c r="X56" s="300">
        <f t="shared" si="8"/>
        <v>2.9246158243242993E-2</v>
      </c>
      <c r="Y56" s="300">
        <f t="shared" si="8"/>
        <v>2.7359793457966741E-2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0.2988194321051485</v>
      </c>
      <c r="C57" s="301">
        <f t="shared" si="9"/>
        <v>0.29426492488955586</v>
      </c>
      <c r="D57" s="301">
        <f t="shared" si="9"/>
        <v>0.29282984771762771</v>
      </c>
      <c r="E57" s="301">
        <f t="shared" si="9"/>
        <v>0.2970546264529883</v>
      </c>
      <c r="F57" s="301">
        <f t="shared" si="9"/>
        <v>0.2643197528918062</v>
      </c>
      <c r="G57" s="301">
        <f t="shared" si="9"/>
        <v>0.24546646432487007</v>
      </c>
      <c r="H57" s="301">
        <f t="shared" si="9"/>
        <v>0.22384534986987945</v>
      </c>
      <c r="I57" s="301">
        <f t="shared" si="9"/>
        <v>0.21445557621934153</v>
      </c>
      <c r="J57" s="301">
        <f t="shared" si="9"/>
        <v>0.23019788341745862</v>
      </c>
      <c r="K57" s="301">
        <f t="shared" si="9"/>
        <v>0.2480537650450502</v>
      </c>
      <c r="L57" s="301">
        <f t="shared" si="9"/>
        <v>0.24728432928203967</v>
      </c>
      <c r="M57" s="301">
        <f t="shared" si="9"/>
        <v>0.24477097613434867</v>
      </c>
      <c r="N57" s="301">
        <f t="shared" si="9"/>
        <v>0.2504222558854986</v>
      </c>
      <c r="O57" s="301">
        <f t="shared" si="9"/>
        <v>0.25218504973517863</v>
      </c>
      <c r="P57" s="301">
        <f t="shared" si="9"/>
        <v>0.23746980337054491</v>
      </c>
      <c r="Q57" s="301">
        <f t="shared" si="9"/>
        <v>0.24121923038948048</v>
      </c>
      <c r="R57" s="301">
        <f t="shared" si="9"/>
        <v>0.2388402348014971</v>
      </c>
      <c r="S57" s="301">
        <f t="shared" si="9"/>
        <v>0.23951350344300207</v>
      </c>
      <c r="T57" s="301">
        <f t="shared" si="9"/>
        <v>0.23237812901404015</v>
      </c>
      <c r="U57" s="301">
        <f t="shared" si="9"/>
        <v>0.22680316873227632</v>
      </c>
      <c r="V57" s="301">
        <f t="shared" si="9"/>
        <v>0.22809654800270573</v>
      </c>
      <c r="W57" s="301">
        <f t="shared" si="9"/>
        <v>0.22967788581406931</v>
      </c>
      <c r="X57" s="301">
        <f t="shared" si="9"/>
        <v>0.22421281875802138</v>
      </c>
      <c r="Y57" s="301">
        <f t="shared" si="9"/>
        <v>0.22108917503691367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0.2988194321051485</v>
      </c>
      <c r="C58" s="302">
        <f t="shared" si="10"/>
        <v>0.29426492488955586</v>
      </c>
      <c r="D58" s="302">
        <f t="shared" si="10"/>
        <v>0.29282984771762771</v>
      </c>
      <c r="E58" s="302">
        <f t="shared" si="10"/>
        <v>0.2970546264529883</v>
      </c>
      <c r="F58" s="302">
        <f t="shared" si="10"/>
        <v>0.2643197528918062</v>
      </c>
      <c r="G58" s="302">
        <f t="shared" si="10"/>
        <v>0.24546646432487007</v>
      </c>
      <c r="H58" s="302">
        <f t="shared" si="10"/>
        <v>0.22384534986987945</v>
      </c>
      <c r="I58" s="302">
        <f t="shared" si="10"/>
        <v>0.21445557621934153</v>
      </c>
      <c r="J58" s="302">
        <f t="shared" si="10"/>
        <v>0.23019788341745862</v>
      </c>
      <c r="K58" s="302">
        <f t="shared" si="10"/>
        <v>0.2480537650450502</v>
      </c>
      <c r="L58" s="302">
        <f t="shared" si="10"/>
        <v>0.24728432928203967</v>
      </c>
      <c r="M58" s="302">
        <f t="shared" si="10"/>
        <v>0.24477097613434867</v>
      </c>
      <c r="N58" s="302">
        <f t="shared" si="10"/>
        <v>0.2504222558854986</v>
      </c>
      <c r="O58" s="302">
        <f t="shared" si="10"/>
        <v>0.25218504973517863</v>
      </c>
      <c r="P58" s="302">
        <f t="shared" si="10"/>
        <v>0.23746980337054491</v>
      </c>
      <c r="Q58" s="302">
        <f t="shared" si="10"/>
        <v>0.24121923038948048</v>
      </c>
      <c r="R58" s="302">
        <f t="shared" si="10"/>
        <v>0.2388402348014971</v>
      </c>
      <c r="S58" s="302">
        <f t="shared" si="10"/>
        <v>0.23951350344300207</v>
      </c>
      <c r="T58" s="302">
        <f t="shared" si="10"/>
        <v>0.23237812901404015</v>
      </c>
      <c r="U58" s="302">
        <f t="shared" si="10"/>
        <v>0.22680316873227632</v>
      </c>
      <c r="V58" s="302">
        <f t="shared" si="10"/>
        <v>0.22809654800270573</v>
      </c>
      <c r="W58" s="302">
        <f t="shared" si="10"/>
        <v>0.22967788581406931</v>
      </c>
      <c r="X58" s="302">
        <f t="shared" si="10"/>
        <v>0.22421281875802138</v>
      </c>
      <c r="Y58" s="302">
        <f t="shared" si="10"/>
        <v>0.22108917503691367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9.68586103481828E-2</v>
      </c>
      <c r="C60" s="301">
        <f t="shared" si="12"/>
        <v>0.10916881672413777</v>
      </c>
      <c r="D60" s="301">
        <f t="shared" si="12"/>
        <v>0.11425398793573774</v>
      </c>
      <c r="E60" s="301">
        <f t="shared" si="12"/>
        <v>9.6468548879449528E-2</v>
      </c>
      <c r="F60" s="301">
        <f t="shared" si="12"/>
        <v>0.13752522348621951</v>
      </c>
      <c r="G60" s="301">
        <f t="shared" si="12"/>
        <v>0.12055012432527934</v>
      </c>
      <c r="H60" s="301">
        <f t="shared" si="12"/>
        <v>0.11479358622714546</v>
      </c>
      <c r="I60" s="301">
        <f t="shared" si="12"/>
        <v>0.11714380607020942</v>
      </c>
      <c r="J60" s="301">
        <f t="shared" si="12"/>
        <v>0.13255472628158768</v>
      </c>
      <c r="K60" s="301">
        <f t="shared" si="12"/>
        <v>0.13173823573341742</v>
      </c>
      <c r="L60" s="301">
        <f t="shared" si="12"/>
        <v>0.13686110184603745</v>
      </c>
      <c r="M60" s="301">
        <f t="shared" si="12"/>
        <v>0.15251844008975463</v>
      </c>
      <c r="N60" s="301">
        <f t="shared" si="12"/>
        <v>0.15402750862620637</v>
      </c>
      <c r="O60" s="301">
        <f t="shared" si="12"/>
        <v>0.1554040090336149</v>
      </c>
      <c r="P60" s="301">
        <f t="shared" si="12"/>
        <v>0.1606027676495495</v>
      </c>
      <c r="Q60" s="301">
        <f t="shared" si="12"/>
        <v>0.15285619788890956</v>
      </c>
      <c r="R60" s="301">
        <f t="shared" si="12"/>
        <v>0.15936446245688354</v>
      </c>
      <c r="S60" s="301">
        <f t="shared" si="12"/>
        <v>0.16417485124532027</v>
      </c>
      <c r="T60" s="301">
        <f t="shared" si="12"/>
        <v>0.16794467114030123</v>
      </c>
      <c r="U60" s="301">
        <f t="shared" si="12"/>
        <v>0.17013719101936628</v>
      </c>
      <c r="V60" s="301">
        <f t="shared" si="12"/>
        <v>0.16966523330713459</v>
      </c>
      <c r="W60" s="301">
        <f t="shared" si="12"/>
        <v>0.16785586675164163</v>
      </c>
      <c r="X60" s="301">
        <f t="shared" si="12"/>
        <v>0.17613620137252908</v>
      </c>
      <c r="Y60" s="301">
        <f t="shared" si="12"/>
        <v>0.17716436696050022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9.68586103481828E-2</v>
      </c>
      <c r="C61" s="302">
        <f t="shared" si="13"/>
        <v>0.10916881672413777</v>
      </c>
      <c r="D61" s="302">
        <f t="shared" si="13"/>
        <v>0.11425398793573774</v>
      </c>
      <c r="E61" s="302">
        <f t="shared" si="13"/>
        <v>9.6468548879449528E-2</v>
      </c>
      <c r="F61" s="302">
        <f t="shared" si="13"/>
        <v>0.13752522348621951</v>
      </c>
      <c r="G61" s="302">
        <f t="shared" si="13"/>
        <v>0.12055012432527934</v>
      </c>
      <c r="H61" s="302">
        <f t="shared" si="13"/>
        <v>0.11479358622714546</v>
      </c>
      <c r="I61" s="302">
        <f t="shared" si="13"/>
        <v>0.11714380607020942</v>
      </c>
      <c r="J61" s="302">
        <f t="shared" si="13"/>
        <v>0.13255472628158768</v>
      </c>
      <c r="K61" s="302">
        <f t="shared" si="13"/>
        <v>0.13173823573341742</v>
      </c>
      <c r="L61" s="302">
        <f t="shared" si="13"/>
        <v>0.13686110184603745</v>
      </c>
      <c r="M61" s="302">
        <f t="shared" si="13"/>
        <v>0.15251844008975463</v>
      </c>
      <c r="N61" s="302">
        <f t="shared" si="13"/>
        <v>0.15402750862620637</v>
      </c>
      <c r="O61" s="302">
        <f t="shared" si="13"/>
        <v>0.1554040090336149</v>
      </c>
      <c r="P61" s="302">
        <f t="shared" si="13"/>
        <v>0.1606027676495495</v>
      </c>
      <c r="Q61" s="302">
        <f t="shared" si="13"/>
        <v>0.15285619788890956</v>
      </c>
      <c r="R61" s="302">
        <f t="shared" si="13"/>
        <v>0.15936446245688354</v>
      </c>
      <c r="S61" s="302">
        <f t="shared" si="13"/>
        <v>0.16417485124532027</v>
      </c>
      <c r="T61" s="302">
        <f t="shared" si="13"/>
        <v>0.16794467114030123</v>
      </c>
      <c r="U61" s="302">
        <f t="shared" si="13"/>
        <v>0.17013719101936628</v>
      </c>
      <c r="V61" s="302">
        <f t="shared" si="13"/>
        <v>0.16966523330713459</v>
      </c>
      <c r="W61" s="302">
        <f t="shared" si="13"/>
        <v>0.16785586675164163</v>
      </c>
      <c r="X61" s="302">
        <f t="shared" si="13"/>
        <v>0.17613620137252908</v>
      </c>
      <c r="Y61" s="302">
        <f t="shared" si="13"/>
        <v>0.17716436696050022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0.42688490300735482</v>
      </c>
      <c r="C63" s="301">
        <f t="shared" si="15"/>
        <v>0.420378464127937</v>
      </c>
      <c r="D63" s="301">
        <f t="shared" si="15"/>
        <v>0.41832835388232531</v>
      </c>
      <c r="E63" s="301">
        <f t="shared" si="15"/>
        <v>0.42436375207569743</v>
      </c>
      <c r="F63" s="301">
        <f t="shared" si="15"/>
        <v>0.37759964698829457</v>
      </c>
      <c r="G63" s="301">
        <f t="shared" si="15"/>
        <v>0.35066637760695712</v>
      </c>
      <c r="H63" s="301">
        <f t="shared" si="15"/>
        <v>0.31977907124268501</v>
      </c>
      <c r="I63" s="301">
        <f t="shared" si="15"/>
        <v>0.30636510888477358</v>
      </c>
      <c r="J63" s="301">
        <f t="shared" si="15"/>
        <v>0.32885411916779805</v>
      </c>
      <c r="K63" s="301">
        <f t="shared" si="15"/>
        <v>0.35436252149292907</v>
      </c>
      <c r="L63" s="301">
        <f t="shared" si="15"/>
        <v>0.35326332754577094</v>
      </c>
      <c r="M63" s="301">
        <f t="shared" si="15"/>
        <v>0.34967282304906944</v>
      </c>
      <c r="N63" s="301">
        <f t="shared" si="15"/>
        <v>0.3577460798364267</v>
      </c>
      <c r="O63" s="301">
        <f t="shared" si="15"/>
        <v>0.36026435676454083</v>
      </c>
      <c r="P63" s="301">
        <f t="shared" si="15"/>
        <v>0.33924257624363569</v>
      </c>
      <c r="Q63" s="301">
        <f t="shared" si="15"/>
        <v>0.34459890055640074</v>
      </c>
      <c r="R63" s="301">
        <f t="shared" si="15"/>
        <v>0.34120033543070993</v>
      </c>
      <c r="S63" s="301">
        <f t="shared" si="15"/>
        <v>0.34216214777571741</v>
      </c>
      <c r="T63" s="301">
        <f t="shared" si="15"/>
        <v>0.33196875573434309</v>
      </c>
      <c r="U63" s="301">
        <f t="shared" si="15"/>
        <v>0.32400452676039493</v>
      </c>
      <c r="V63" s="301">
        <f t="shared" si="15"/>
        <v>0.32585221143243687</v>
      </c>
      <c r="W63" s="301">
        <f t="shared" si="15"/>
        <v>0.32811126544867059</v>
      </c>
      <c r="X63" s="301">
        <f t="shared" si="15"/>
        <v>0.32030402679717346</v>
      </c>
      <c r="Y63" s="301">
        <f t="shared" si="15"/>
        <v>0.31584167862416213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0.42688490300735482</v>
      </c>
      <c r="C64" s="302">
        <f t="shared" si="16"/>
        <v>0.420378464127937</v>
      </c>
      <c r="D64" s="302">
        <f t="shared" si="16"/>
        <v>0.41832835388232531</v>
      </c>
      <c r="E64" s="302">
        <f t="shared" si="16"/>
        <v>0.42436375207569743</v>
      </c>
      <c r="F64" s="302">
        <f t="shared" si="16"/>
        <v>0.37759964698829457</v>
      </c>
      <c r="G64" s="302">
        <f t="shared" si="16"/>
        <v>0.35066637760695712</v>
      </c>
      <c r="H64" s="302">
        <f t="shared" si="16"/>
        <v>0.31977907124268501</v>
      </c>
      <c r="I64" s="302">
        <f t="shared" si="16"/>
        <v>0.30636510888477358</v>
      </c>
      <c r="J64" s="302">
        <f t="shared" si="16"/>
        <v>0.32885411916779805</v>
      </c>
      <c r="K64" s="302">
        <f t="shared" si="16"/>
        <v>0.35436252149292907</v>
      </c>
      <c r="L64" s="302">
        <f t="shared" si="16"/>
        <v>0.35326332754577094</v>
      </c>
      <c r="M64" s="302">
        <f t="shared" si="16"/>
        <v>0.34967282304906944</v>
      </c>
      <c r="N64" s="302">
        <f t="shared" si="16"/>
        <v>0.3577460798364267</v>
      </c>
      <c r="O64" s="302">
        <f t="shared" si="16"/>
        <v>0.36026435676454083</v>
      </c>
      <c r="P64" s="302">
        <f t="shared" si="16"/>
        <v>0.33924257624363569</v>
      </c>
      <c r="Q64" s="302">
        <f t="shared" si="16"/>
        <v>0.34459890055640074</v>
      </c>
      <c r="R64" s="302">
        <f t="shared" si="16"/>
        <v>0.34120033543070993</v>
      </c>
      <c r="S64" s="302">
        <f t="shared" si="16"/>
        <v>0.34216214777571741</v>
      </c>
      <c r="T64" s="302">
        <f t="shared" si="16"/>
        <v>0.33196875573434309</v>
      </c>
      <c r="U64" s="302">
        <f t="shared" si="16"/>
        <v>0.32400452676039493</v>
      </c>
      <c r="V64" s="302">
        <f t="shared" si="16"/>
        <v>0.32585221143243687</v>
      </c>
      <c r="W64" s="302">
        <f t="shared" si="16"/>
        <v>0.32811126544867059</v>
      </c>
      <c r="X64" s="302">
        <f t="shared" si="16"/>
        <v>0.32030402679717346</v>
      </c>
      <c r="Y64" s="302">
        <f t="shared" si="16"/>
        <v>0.31584167862416213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0.15033577367651674</v>
      </c>
      <c r="C66" s="301">
        <f t="shared" si="18"/>
        <v>0.14803112751215586</v>
      </c>
      <c r="D66" s="301">
        <f t="shared" si="18"/>
        <v>0.14756894457825323</v>
      </c>
      <c r="E66" s="301">
        <f t="shared" si="18"/>
        <v>0.15968683024300498</v>
      </c>
      <c r="F66" s="301">
        <f t="shared" si="18"/>
        <v>0.19112043792164626</v>
      </c>
      <c r="G66" s="301">
        <f t="shared" si="18"/>
        <v>0.2516961856165309</v>
      </c>
      <c r="H66" s="301">
        <f t="shared" si="18"/>
        <v>0.31219939575713168</v>
      </c>
      <c r="I66" s="301">
        <f t="shared" si="18"/>
        <v>0.33329973995855677</v>
      </c>
      <c r="J66" s="301">
        <f t="shared" si="18"/>
        <v>0.27743237545667648</v>
      </c>
      <c r="K66" s="301">
        <f t="shared" si="18"/>
        <v>0.23074325639296783</v>
      </c>
      <c r="L66" s="301">
        <f t="shared" si="18"/>
        <v>0.22729484670648806</v>
      </c>
      <c r="M66" s="301">
        <f t="shared" si="18"/>
        <v>0.21847607767803928</v>
      </c>
      <c r="N66" s="301">
        <f t="shared" si="18"/>
        <v>0.20314676862528977</v>
      </c>
      <c r="O66" s="301">
        <f t="shared" si="18"/>
        <v>0.19784682034544973</v>
      </c>
      <c r="P66" s="301">
        <f t="shared" si="18"/>
        <v>0.23026303818799657</v>
      </c>
      <c r="Q66" s="301">
        <f t="shared" si="18"/>
        <v>0.22835474668236946</v>
      </c>
      <c r="R66" s="301">
        <f t="shared" si="18"/>
        <v>0.22830723092115163</v>
      </c>
      <c r="S66" s="301">
        <f t="shared" si="18"/>
        <v>0.2213824518425894</v>
      </c>
      <c r="T66" s="301">
        <f t="shared" si="18"/>
        <v>0.23659173410638953</v>
      </c>
      <c r="U66" s="301">
        <f t="shared" si="18"/>
        <v>0.24805934019621781</v>
      </c>
      <c r="V66" s="301">
        <f t="shared" si="18"/>
        <v>0.24576627644666654</v>
      </c>
      <c r="W66" s="301">
        <f t="shared" si="18"/>
        <v>0.24367368425360122</v>
      </c>
      <c r="X66" s="301">
        <f t="shared" si="18"/>
        <v>0.25010079482903325</v>
      </c>
      <c r="Y66" s="301">
        <f t="shared" si="18"/>
        <v>0.25854498592045727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1.4996806907091176</v>
      </c>
      <c r="C72" s="320">
        <f>IF(C$5=0,0,C$5/MAE_fec!C$5)</f>
        <v>1.306910237505575</v>
      </c>
      <c r="D72" s="320">
        <f>IF(D$5=0,0,D$5/MAE_fec!D$5)</f>
        <v>1.2496854786470959</v>
      </c>
      <c r="E72" s="320">
        <f>IF(E$5=0,0,E$5/MAE_fec!E$5)</f>
        <v>1.4861138848262032</v>
      </c>
      <c r="F72" s="320">
        <f>IF(F$5=0,0,F$5/MAE_fec!F$5)</f>
        <v>1.0363976733842193</v>
      </c>
      <c r="G72" s="320">
        <f>IF(G$5=0,0,G$5/MAE_fec!G$5)</f>
        <v>1.2581014091374971</v>
      </c>
      <c r="H72" s="320">
        <f>IF(H$5=0,0,H$5/MAE_fec!H$5)</f>
        <v>1.2972241271282803</v>
      </c>
      <c r="I72" s="320">
        <f>IF(I$5=0,0,I$5/MAE_fec!I$5)</f>
        <v>1.2628803306423879</v>
      </c>
      <c r="J72" s="320">
        <f>IF(J$5=0,0,J$5/MAE_fec!J$5)</f>
        <v>1.1188360388188012</v>
      </c>
      <c r="K72" s="320">
        <f>IF(K$5=0,0,K$5/MAE_fec!K$5)</f>
        <v>1.161597202225211</v>
      </c>
      <c r="L72" s="320">
        <f>IF(L$5=0,0,L$5/MAE_fec!L$5)</f>
        <v>1.1252050818827104</v>
      </c>
      <c r="M72" s="320">
        <f>IF(M$5=0,0,M$5/MAE_fec!M$5)</f>
        <v>0.99193890849204802</v>
      </c>
      <c r="N72" s="320">
        <f>IF(N$5=0,0,N$5/MAE_fec!N$5)</f>
        <v>0.98023026574273953</v>
      </c>
      <c r="O72" s="320">
        <f>IF(O$5=0,0,O$5/MAE_fec!O$5)</f>
        <v>0.96713452531836774</v>
      </c>
      <c r="P72" s="320">
        <f>IF(P$5=0,0,P$5/MAE_fec!P$5)</f>
        <v>0.92776018986621311</v>
      </c>
      <c r="Q72" s="320">
        <f>IF(Q$5=0,0,Q$5/MAE_fec!Q$5)</f>
        <v>0.99047829305521173</v>
      </c>
      <c r="R72" s="320">
        <f>IF(R$5=0,0,R$5/MAE_fec!R$5)</f>
        <v>0.9367698505997335</v>
      </c>
      <c r="S72" s="320">
        <f>IF(S$5=0,0,S$5/MAE_fec!S$5)</f>
        <v>0.90592796029758771</v>
      </c>
      <c r="T72" s="320">
        <f>IF(T$5=0,0,T$5/MAE_fec!T$5)</f>
        <v>0.87525159514908391</v>
      </c>
      <c r="U72" s="320">
        <f>IF(U$5=0,0,U$5/MAE_fec!U$5)</f>
        <v>0.86344473662712173</v>
      </c>
      <c r="V72" s="320">
        <f>IF(V$5=0,0,V$5/MAE_fec!V$5)</f>
        <v>0.86657890551049277</v>
      </c>
      <c r="W72" s="320">
        <f>IF(W$5=0,0,W$5/MAE_fec!W$5)</f>
        <v>0.87940828962954365</v>
      </c>
      <c r="X72" s="320">
        <f>IF(X$5=0,0,X$5/MAE_fec!X$5)</f>
        <v>0.82756564608027205</v>
      </c>
      <c r="Y72" s="320">
        <f>IF(Y$5=0,0,Y$5/MAE_fec!Y$5)</f>
        <v>0.81698403212772264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1.7322532810353373</v>
      </c>
      <c r="C77" s="332">
        <f>IF(C$10=0,0,C$10/MAE_fec!C$10)</f>
        <v>1.5905569308323126</v>
      </c>
      <c r="D77" s="332">
        <f>IF(D$10=0,0,D$10/MAE_fec!D$10)</f>
        <v>1.4615234299980817</v>
      </c>
      <c r="E77" s="332">
        <f>IF(E$10=0,0,E$10/MAE_fec!E$10)</f>
        <v>1.4629463880006688</v>
      </c>
      <c r="F77" s="332">
        <f>IF(F$10=0,0,F$10/MAE_fec!F$10)</f>
        <v>1.2897358082373964</v>
      </c>
      <c r="G77" s="332">
        <f>IF(G$10=0,0,G$10/MAE_fec!G$10)</f>
        <v>1.5833468829989921</v>
      </c>
      <c r="H77" s="332">
        <f>IF(H$10=0,0,H$10/MAE_fec!H$10)</f>
        <v>1.5429125594130539</v>
      </c>
      <c r="I77" s="332">
        <f>IF(I$10=0,0,I$10/MAE_fec!I$10)</f>
        <v>1.4769310426343032</v>
      </c>
      <c r="J77" s="332">
        <f>IF(J$10=0,0,J$10/MAE_fec!J$10)</f>
        <v>1.3934464246705347</v>
      </c>
      <c r="K77" s="332">
        <f>IF(K$10=0,0,K$10/MAE_fec!K$10)</f>
        <v>1.5942430352820209</v>
      </c>
      <c r="L77" s="332">
        <f>IF(L$10=0,0,L$10/MAE_fec!L$10)</f>
        <v>1.5282360050380865</v>
      </c>
      <c r="M77" s="332">
        <f>IF(M$10=0,0,M$10/MAE_fec!M$10)</f>
        <v>1.3155871090253997</v>
      </c>
      <c r="N77" s="332">
        <f>IF(N$10=0,0,N$10/MAE_fec!N$10)</f>
        <v>1.3043858566679516</v>
      </c>
      <c r="O77" s="332">
        <f>IF(O$10=0,0,O$10/MAE_fec!O$10)</f>
        <v>1.2746037617684407</v>
      </c>
      <c r="P77" s="332">
        <f>IF(P$10=0,0,P$10/MAE_fec!P$10)</f>
        <v>1.1391026865221627</v>
      </c>
      <c r="Q77" s="332">
        <f>IF(Q$10=0,0,Q$10/MAE_fec!Q$10)</f>
        <v>1.2223927451060079</v>
      </c>
      <c r="R77" s="332">
        <f>IF(R$10=0,0,R$10/MAE_fec!R$10)</f>
        <v>1.1338965143564812</v>
      </c>
      <c r="S77" s="332">
        <f>IF(S$10=0,0,S$10/MAE_fec!S$10)</f>
        <v>1.1142200164887426</v>
      </c>
      <c r="T77" s="332">
        <f>IF(T$10=0,0,T$10/MAE_fec!T$10)</f>
        <v>1.0137372764012906</v>
      </c>
      <c r="U77" s="332">
        <f>IF(U$10=0,0,U$10/MAE_fec!U$10)</f>
        <v>0.98213881587632523</v>
      </c>
      <c r="V77" s="332">
        <f>IF(V$10=0,0,V$10/MAE_fec!V$10)</f>
        <v>0.9659909745787616</v>
      </c>
      <c r="W77" s="332">
        <f>IF(W$10=0,0,W$10/MAE_fec!W$10)</f>
        <v>0.97705457398965068</v>
      </c>
      <c r="X77" s="332">
        <f>IF(X$10=0,0,X$10/MAE_fec!X$10)</f>
        <v>0.84445250153871387</v>
      </c>
      <c r="Y77" s="332">
        <f>IF(Y$10=0,0,Y$10/MAE_fec!Y$10)</f>
        <v>0.75284635743620343</v>
      </c>
      <c r="DA77" s="68"/>
    </row>
    <row r="78" spans="1:105" ht="12" customHeight="1" x14ac:dyDescent="0.25">
      <c r="A78" s="174" t="s">
        <v>2555</v>
      </c>
      <c r="B78" s="348">
        <f>IF(B$16=0,0,B$16/MAE_fec!B$16)</f>
        <v>2.6315726590854864</v>
      </c>
      <c r="C78" s="348">
        <f>IF(C$16=0,0,C$16/MAE_fec!C$16)</f>
        <v>2.3533812392846625</v>
      </c>
      <c r="D78" s="348">
        <f>IF(D$16=0,0,D$16/MAE_fec!D$16)</f>
        <v>2.245745770012797</v>
      </c>
      <c r="E78" s="348">
        <f>IF(E$16=0,0,E$16/MAE_fec!E$16)</f>
        <v>2.5969422915518754</v>
      </c>
      <c r="F78" s="348">
        <f>IF(F$16=0,0,F$16/MAE_fec!F$16)</f>
        <v>1.7209286695453454</v>
      </c>
      <c r="G78" s="348">
        <f>IF(G$16=0,0,G$16/MAE_fec!G$16)</f>
        <v>1.8541930652788021</v>
      </c>
      <c r="H78" s="348">
        <f>IF(H$16=0,0,H$16/MAE_fec!H$16)</f>
        <v>1.7827641385824424</v>
      </c>
      <c r="I78" s="348">
        <f>IF(I$16=0,0,I$16/MAE_fec!I$16)</f>
        <v>1.6720105775595639</v>
      </c>
      <c r="J78" s="348">
        <f>IF(J$16=0,0,J$16/MAE_fec!J$16)</f>
        <v>1.5775926986259294</v>
      </c>
      <c r="K78" s="348">
        <f>IF(K$16=0,0,K$16/MAE_fec!K$16)</f>
        <v>1.7267793490543235</v>
      </c>
      <c r="L78" s="348">
        <f>IF(L$16=0,0,L$16/MAE_fec!L$16)</f>
        <v>1.6496725986790604</v>
      </c>
      <c r="M78" s="348">
        <f>IF(M$16=0,0,M$16/MAE_fec!M$16)</f>
        <v>1.4431626825885737</v>
      </c>
      <c r="N78" s="348">
        <f>IF(N$16=0,0,N$16/MAE_fec!N$16)</f>
        <v>1.4616542884547767</v>
      </c>
      <c r="O78" s="348">
        <f>IF(O$16=0,0,O$16/MAE_fec!O$16)</f>
        <v>1.4593375568753371</v>
      </c>
      <c r="P78" s="348">
        <f>IF(P$16=0,0,P$16/MAE_fec!P$16)</f>
        <v>1.306387811528481</v>
      </c>
      <c r="Q78" s="348">
        <f>IF(Q$16=0,0,Q$16/MAE_fec!Q$16)</f>
        <v>1.4050878544553498</v>
      </c>
      <c r="R78" s="348">
        <f>IF(R$16=0,0,R$16/MAE_fec!R$16)</f>
        <v>1.325798723534481</v>
      </c>
      <c r="S78" s="348">
        <f>IF(S$16=0,0,S$16/MAE_fec!S$16)</f>
        <v>1.2928580798550209</v>
      </c>
      <c r="T78" s="348">
        <f>IF(T$16=0,0,T$16/MAE_fec!T$16)</f>
        <v>1.2096147353731743</v>
      </c>
      <c r="U78" s="348">
        <f>IF(U$16=0,0,U$16/MAE_fec!U$16)</f>
        <v>1.1598488604026425</v>
      </c>
      <c r="V78" s="348">
        <f>IF(V$16=0,0,V$16/MAE_fec!V$16)</f>
        <v>1.1712817458137446</v>
      </c>
      <c r="W78" s="348">
        <f>IF(W$16=0,0,W$16/MAE_fec!W$16)</f>
        <v>1.1956854267380164</v>
      </c>
      <c r="X78" s="348">
        <f>IF(X$16=0,0,X$16/MAE_fec!X$16)</f>
        <v>1.1032793638834586</v>
      </c>
      <c r="Y78" s="348">
        <f>IF(Y$16=0,0,Y$16/MAE_fec!Y$16)</f>
        <v>1.0724306605348315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1.8524037675359923</v>
      </c>
      <c r="C79" s="348">
        <f>IF(C$24=0,0,C$24/MAE_fec!C$24)</f>
        <v>1.8292369823171311</v>
      </c>
      <c r="D79" s="348">
        <f>IF(D$24=0,0,D$24/MAE_fec!D$24)</f>
        <v>1.8162009637623286</v>
      </c>
      <c r="E79" s="348">
        <f>IF(E$24=0,0,E$24/MAE_fec!E$24)</f>
        <v>1.8303308143794743</v>
      </c>
      <c r="F79" s="348">
        <f>IF(F$24=0,0,F$24/MAE_fec!F$24)</f>
        <v>1.7810526691459558</v>
      </c>
      <c r="G79" s="348">
        <f>IF(G$24=0,0,G$24/MAE_fec!G$24)</f>
        <v>1.8168219830419434</v>
      </c>
      <c r="H79" s="348">
        <f>IF(H$24=0,0,H$24/MAE_fec!H$24)</f>
        <v>1.8113720633538837</v>
      </c>
      <c r="I79" s="348">
        <f>IF(I$24=0,0,I$24/MAE_fec!I$24)</f>
        <v>1.7982674734988411</v>
      </c>
      <c r="J79" s="348">
        <f>IF(J$24=0,0,J$24/MAE_fec!J$24)</f>
        <v>1.7830384786387419</v>
      </c>
      <c r="K79" s="348">
        <f>IF(K$24=0,0,K$24/MAE_fec!K$24)</f>
        <v>1.8124061762542716</v>
      </c>
      <c r="L79" s="348">
        <f>IF(L$24=0,0,L$24/MAE_fec!L$24)</f>
        <v>1.7988292120414355</v>
      </c>
      <c r="M79" s="348">
        <f>IF(M$24=0,0,M$24/MAE_fec!M$24)</f>
        <v>1.7638326446594981</v>
      </c>
      <c r="N79" s="348">
        <f>IF(N$24=0,0,N$24/MAE_fec!N$24)</f>
        <v>1.7649977698030574</v>
      </c>
      <c r="O79" s="348">
        <f>IF(O$24=0,0,O$24/MAE_fec!O$24)</f>
        <v>1.7645963914694442</v>
      </c>
      <c r="P79" s="348">
        <f>IF(P$24=0,0,P$24/MAE_fec!P$24)</f>
        <v>1.7391365665759835</v>
      </c>
      <c r="Q79" s="348">
        <f>IF(Q$24=0,0,Q$24/MAE_fec!Q$24)</f>
        <v>1.7523372741221843</v>
      </c>
      <c r="R79" s="348">
        <f>IF(R$24=0,0,R$24/MAE_fec!R$24)</f>
        <v>1.7417956783416206</v>
      </c>
      <c r="S79" s="348">
        <f>IF(S$24=0,0,S$24/MAE_fec!S$24)</f>
        <v>1.7408858467199175</v>
      </c>
      <c r="T79" s="348">
        <f>IF(T$24=0,0,T$24/MAE_fec!T$24)</f>
        <v>1.7250884585011517</v>
      </c>
      <c r="U79" s="348">
        <f>IF(U$24=0,0,U$24/MAE_fec!U$24)</f>
        <v>1.7188249226985477</v>
      </c>
      <c r="V79" s="348">
        <f>IF(V$24=0,0,V$24/MAE_fec!V$24)</f>
        <v>1.7207717301473484</v>
      </c>
      <c r="W79" s="348">
        <f>IF(W$24=0,0,W$24/MAE_fec!W$24)</f>
        <v>1.724960089132733</v>
      </c>
      <c r="X79" s="348">
        <f>IF(X$24=0,0,X$24/MAE_fec!X$24)</f>
        <v>1.7136941066374807</v>
      </c>
      <c r="Y79" s="348">
        <f>IF(Y$24=0,0,Y$24/MAE_fec!Y$24)</f>
        <v>1.7066072742514589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2.6315726590854855</v>
      </c>
      <c r="C80" s="348">
        <f>IF(C$27=0,0,C$27/MAE_fec!C$27)</f>
        <v>2.353381239284662</v>
      </c>
      <c r="D80" s="348">
        <f>IF(D$27=0,0,D$27/MAE_fec!D$27)</f>
        <v>2.2457457700127974</v>
      </c>
      <c r="E80" s="348">
        <f>IF(E$27=0,0,E$27/MAE_fec!E$27)</f>
        <v>2.5969422915518749</v>
      </c>
      <c r="F80" s="348">
        <f>IF(F$27=0,0,F$27/MAE_fec!F$27)</f>
        <v>1.7209286695453452</v>
      </c>
      <c r="G80" s="348">
        <f>IF(G$27=0,0,G$27/MAE_fec!G$27)</f>
        <v>1.8541930652788019</v>
      </c>
      <c r="H80" s="348">
        <f>IF(H$27=0,0,H$27/MAE_fec!H$27)</f>
        <v>1.782764138582442</v>
      </c>
      <c r="I80" s="348">
        <f>IF(I$27=0,0,I$27/MAE_fec!I$27)</f>
        <v>1.6720105775595633</v>
      </c>
      <c r="J80" s="348">
        <f>IF(J$27=0,0,J$27/MAE_fec!J$27)</f>
        <v>1.5775926986259294</v>
      </c>
      <c r="K80" s="348">
        <f>IF(K$27=0,0,K$27/MAE_fec!K$27)</f>
        <v>1.726779349054324</v>
      </c>
      <c r="L80" s="348">
        <f>IF(L$27=0,0,L$27/MAE_fec!L$27)</f>
        <v>1.6496725986790601</v>
      </c>
      <c r="M80" s="348">
        <f>IF(M$27=0,0,M$27/MAE_fec!M$27)</f>
        <v>1.4431626825885737</v>
      </c>
      <c r="N80" s="348">
        <f>IF(N$27=0,0,N$27/MAE_fec!N$27)</f>
        <v>1.4616542884547765</v>
      </c>
      <c r="O80" s="348">
        <f>IF(O$27=0,0,O$27/MAE_fec!O$27)</f>
        <v>1.4593375568753368</v>
      </c>
      <c r="P80" s="348">
        <f>IF(P$27=0,0,P$27/MAE_fec!P$27)</f>
        <v>1.3063878115284813</v>
      </c>
      <c r="Q80" s="348">
        <f>IF(Q$27=0,0,Q$27/MAE_fec!Q$27)</f>
        <v>1.4050878544553496</v>
      </c>
      <c r="R80" s="348">
        <f>IF(R$27=0,0,R$27/MAE_fec!R$27)</f>
        <v>1.3257987235344801</v>
      </c>
      <c r="S80" s="348">
        <f>IF(S$27=0,0,S$27/MAE_fec!S$27)</f>
        <v>1.2928580798550211</v>
      </c>
      <c r="T80" s="348">
        <f>IF(T$27=0,0,T$27/MAE_fec!T$27)</f>
        <v>1.2096147353731745</v>
      </c>
      <c r="U80" s="348">
        <f>IF(U$27=0,0,U$27/MAE_fec!U$27)</f>
        <v>1.1598488604026431</v>
      </c>
      <c r="V80" s="348">
        <f>IF(V$27=0,0,V$27/MAE_fec!V$27)</f>
        <v>1.1712817458137448</v>
      </c>
      <c r="W80" s="348">
        <f>IF(W$27=0,0,W$27/MAE_fec!W$27)</f>
        <v>1.1956854267380166</v>
      </c>
      <c r="X80" s="348">
        <f>IF(X$27=0,0,X$27/MAE_fec!X$27)</f>
        <v>1.1032793638834584</v>
      </c>
      <c r="Y80" s="348">
        <f>IF(Y$27=0,0,Y$27/MAE_fec!Y$27)</f>
        <v>1.072430660534831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0.83124830129331428</v>
      </c>
      <c r="C81" s="348">
        <f>IF(C$35=0,0,C$35/MAE_fec!C$35)</f>
        <v>0.69116802845568415</v>
      </c>
      <c r="D81" s="348">
        <f>IF(D$35=0,0,D$35/MAE_fec!D$35)</f>
        <v>0.67533841678092199</v>
      </c>
      <c r="E81" s="348">
        <f>IF(E$35=0,0,E$35/MAE_fec!E$35)</f>
        <v>0.90064778152504066</v>
      </c>
      <c r="F81" s="348">
        <f>IF(F$35=0,0,F$35/MAE_fec!F$35)</f>
        <v>0.75970640610715989</v>
      </c>
      <c r="G81" s="348">
        <f>IF(G$35=0,0,G$35/MAE_fec!G$35)</f>
        <v>1.3003050317493952</v>
      </c>
      <c r="H81" s="348">
        <f>IF(H$35=0,0,H$35/MAE_fec!H$35)</f>
        <v>1.5858674197685758</v>
      </c>
      <c r="I81" s="348">
        <f>IF(I$35=0,0,I$35/MAE_fec!I$35)</f>
        <v>1.673215153776838</v>
      </c>
      <c r="J81" s="348">
        <f>IF(J$35=0,0,J$35/MAE_fec!J$35)</f>
        <v>1.3065354694321927</v>
      </c>
      <c r="K81" s="348">
        <f>IF(K$35=0,0,K$35/MAE_fec!K$35)</f>
        <v>1.133148790619138</v>
      </c>
      <c r="L81" s="348">
        <f>IF(L$35=0,0,L$35/MAE_fec!L$35)</f>
        <v>1.1586092774764238</v>
      </c>
      <c r="M81" s="348">
        <f>IF(M$35=0,0,M$35/MAE_fec!M$35)</f>
        <v>1.0592122664935633</v>
      </c>
      <c r="N81" s="348">
        <f>IF(N$35=0,0,N$35/MAE_fec!N$35)</f>
        <v>0.96265197714192219</v>
      </c>
      <c r="O81" s="348">
        <f>IF(O$35=0,0,O$35/MAE_fec!O$35)</f>
        <v>0.91024857533208092</v>
      </c>
      <c r="P81" s="348">
        <f>IF(P$35=0,0,P$35/MAE_fec!P$35)</f>
        <v>1.1121550573900019</v>
      </c>
      <c r="Q81" s="348">
        <f>IF(Q$35=0,0,Q$35/MAE_fec!Q$35)</f>
        <v>1.1811476220373345</v>
      </c>
      <c r="R81" s="348">
        <f>IF(R$35=0,0,R$35/MAE_fec!R$35)</f>
        <v>1.110184987694586</v>
      </c>
      <c r="S81" s="348">
        <f>IF(S$35=0,0,S$35/MAE_fec!S$35)</f>
        <v>1.0248579032868272</v>
      </c>
      <c r="T81" s="348">
        <f>IF(T$35=0,0,T$35/MAE_fec!T$35)</f>
        <v>1.0974568866992331</v>
      </c>
      <c r="U81" s="348">
        <f>IF(U$35=0,0,U$35/MAE_fec!U$35)</f>
        <v>1.1728854742523174</v>
      </c>
      <c r="V81" s="348">
        <f>IF(V$35=0,0,V$35/MAE_fec!V$35)</f>
        <v>1.1598159352421831</v>
      </c>
      <c r="W81" s="348">
        <f>IF(W$35=0,0,W$35/MAE_fec!W$35)</f>
        <v>1.1629831536324808</v>
      </c>
      <c r="X81" s="348">
        <f>IF(X$35=0,0,X$35/MAE_fec!X$35)</f>
        <v>1.1378304521091152</v>
      </c>
      <c r="Y81" s="348">
        <f>IF(Y$35=0,0,Y$35/MAE_fec!Y$35)</f>
        <v>1.1848425873654906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CZ: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2373.277884518151</v>
      </c>
      <c r="C3" s="203">
        <v>2404.60625201418</v>
      </c>
      <c r="D3" s="203">
        <v>2153.060159389503</v>
      </c>
      <c r="E3" s="203">
        <v>2059.716444029953</v>
      </c>
      <c r="F3" s="203">
        <v>1818.795702078306</v>
      </c>
      <c r="G3" s="203">
        <v>1781.9652559914221</v>
      </c>
      <c r="H3" s="203">
        <v>1804.110067873303</v>
      </c>
      <c r="I3" s="203">
        <v>1794.584917827935</v>
      </c>
      <c r="J3" s="203">
        <v>1762.8694047124461</v>
      </c>
      <c r="K3" s="203">
        <v>1583.5803197981941</v>
      </c>
      <c r="L3" s="203">
        <v>1481.642417815483</v>
      </c>
      <c r="M3" s="203">
        <v>1489.3738456521321</v>
      </c>
      <c r="N3" s="203">
        <v>1352.8314245185859</v>
      </c>
      <c r="O3" s="203">
        <v>1398.565186246419</v>
      </c>
      <c r="P3" s="203">
        <v>1489.820510984008</v>
      </c>
      <c r="Q3" s="203">
        <v>1505.5551</v>
      </c>
      <c r="R3" s="203">
        <v>1548.6534745150141</v>
      </c>
      <c r="S3" s="203">
        <v>1591.825981443164</v>
      </c>
      <c r="T3" s="203">
        <v>1499.63881131273</v>
      </c>
      <c r="U3" s="203">
        <v>1472.04063466108</v>
      </c>
      <c r="V3" s="203">
        <v>1371.0814721957579</v>
      </c>
      <c r="W3" s="203">
        <v>1275.497609837724</v>
      </c>
      <c r="X3" s="203">
        <v>1255.761117908253</v>
      </c>
      <c r="Y3" s="203">
        <v>1350.1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3625.9457301050338</v>
      </c>
      <c r="C5" s="203">
        <v>3379.632630861458</v>
      </c>
      <c r="D5" s="203">
        <v>3242.9814207443892</v>
      </c>
      <c r="E5" s="203">
        <v>3024.347278563142</v>
      </c>
      <c r="F5" s="203">
        <v>3080.1108520032808</v>
      </c>
      <c r="G5" s="203">
        <v>3459.892438706107</v>
      </c>
      <c r="H5" s="203">
        <v>3316.239548194741</v>
      </c>
      <c r="I5" s="203">
        <v>3288.912439933697</v>
      </c>
      <c r="J5" s="203">
        <v>3053.17645479777</v>
      </c>
      <c r="K5" s="203">
        <v>2234.6898296276458</v>
      </c>
      <c r="L5" s="203">
        <v>2535.65841266593</v>
      </c>
      <c r="M5" s="203">
        <v>2805.7968098459928</v>
      </c>
      <c r="N5" s="203">
        <v>2647.0675194466262</v>
      </c>
      <c r="O5" s="203">
        <v>2653.51567336469</v>
      </c>
      <c r="P5" s="203">
        <v>2811.0512959839548</v>
      </c>
      <c r="Q5" s="203">
        <v>2758.26176592405</v>
      </c>
      <c r="R5" s="203">
        <v>2776.319429113285</v>
      </c>
      <c r="S5" s="203">
        <v>2909.9683748997991</v>
      </c>
      <c r="T5" s="203">
        <v>2852.4046214603959</v>
      </c>
      <c r="U5" s="203">
        <v>2778.2398936832378</v>
      </c>
      <c r="V5" s="203">
        <v>2503.8809652788691</v>
      </c>
      <c r="W5" s="203">
        <v>3732.2531379094671</v>
      </c>
      <c r="X5" s="203">
        <v>3980.346848513756</v>
      </c>
      <c r="Y5" s="203">
        <v>3615.9748034071431</v>
      </c>
      <c r="DA5" s="112" t="s">
        <v>2677</v>
      </c>
    </row>
    <row r="6" spans="1:105" ht="12" customHeight="1" x14ac:dyDescent="0.25">
      <c r="A6" s="154" t="s">
        <v>2112</v>
      </c>
      <c r="B6" s="338">
        <v>4532.4321626312922</v>
      </c>
      <c r="C6" s="338">
        <v>4305.8105544997279</v>
      </c>
      <c r="D6" s="338">
        <v>4305.8105544997279</v>
      </c>
      <c r="E6" s="338">
        <v>4079.1889463681632</v>
      </c>
      <c r="F6" s="338">
        <v>3852.567338236599</v>
      </c>
      <c r="G6" s="338">
        <v>3852.567338236599</v>
      </c>
      <c r="H6" s="338">
        <v>3625.9457301050338</v>
      </c>
      <c r="I6" s="338">
        <v>3625.9457301050338</v>
      </c>
      <c r="J6" s="338">
        <v>3625.9457301050338</v>
      </c>
      <c r="K6" s="338">
        <v>3399.3241219734691</v>
      </c>
      <c r="L6" s="338">
        <v>3172.702513841904</v>
      </c>
      <c r="M6" s="338">
        <v>3172.702513841904</v>
      </c>
      <c r="N6" s="338">
        <v>3172.702513841904</v>
      </c>
      <c r="O6" s="338">
        <v>2946.0809057103402</v>
      </c>
      <c r="P6" s="338">
        <v>3172.702513841904</v>
      </c>
      <c r="Q6" s="338">
        <v>2946.0809057103402</v>
      </c>
      <c r="R6" s="338">
        <v>2946.0809057103402</v>
      </c>
      <c r="S6" s="338">
        <v>3172.702513841904</v>
      </c>
      <c r="T6" s="338">
        <v>3172.702513841904</v>
      </c>
      <c r="U6" s="338">
        <v>2946.0809057103402</v>
      </c>
      <c r="V6" s="338">
        <v>2946.0809057103402</v>
      </c>
      <c r="W6" s="338">
        <v>4079.1889463681632</v>
      </c>
      <c r="X6" s="338">
        <v>4305.810554499727</v>
      </c>
      <c r="Y6" s="338">
        <v>4079.1889463681619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226.62160813156461</v>
      </c>
      <c r="J7" s="340">
        <v>0</v>
      </c>
      <c r="K7" s="340">
        <v>0</v>
      </c>
      <c r="L7" s="340">
        <v>0</v>
      </c>
      <c r="M7" s="340">
        <v>226.62160813156461</v>
      </c>
      <c r="N7" s="340">
        <v>0</v>
      </c>
      <c r="O7" s="340">
        <v>0</v>
      </c>
      <c r="P7" s="340">
        <v>226.62160813156461</v>
      </c>
      <c r="Q7" s="340">
        <v>0</v>
      </c>
      <c r="R7" s="340">
        <v>226.62160813156461</v>
      </c>
      <c r="S7" s="340">
        <v>226.62160813156461</v>
      </c>
      <c r="T7" s="340">
        <v>226.62160813156461</v>
      </c>
      <c r="U7" s="340">
        <v>0</v>
      </c>
      <c r="V7" s="340">
        <v>0</v>
      </c>
      <c r="W7" s="340">
        <v>1359.729648789388</v>
      </c>
      <c r="X7" s="340">
        <v>453.24321626312928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226.62160813156424</v>
      </c>
      <c r="D8" s="342">
        <f t="shared" si="0"/>
        <v>0</v>
      </c>
      <c r="E8" s="342">
        <f t="shared" si="0"/>
        <v>226.6216081315647</v>
      </c>
      <c r="F8" s="342">
        <f t="shared" si="0"/>
        <v>226.62160813156424</v>
      </c>
      <c r="G8" s="342">
        <f t="shared" si="0"/>
        <v>0</v>
      </c>
      <c r="H8" s="342">
        <f t="shared" si="0"/>
        <v>226.62160813156515</v>
      </c>
      <c r="I8" s="342">
        <f t="shared" si="0"/>
        <v>226.6216081315647</v>
      </c>
      <c r="J8" s="342">
        <f t="shared" si="0"/>
        <v>0</v>
      </c>
      <c r="K8" s="342">
        <f t="shared" si="0"/>
        <v>226.6216081315647</v>
      </c>
      <c r="L8" s="342">
        <f t="shared" si="0"/>
        <v>226.62160813156515</v>
      </c>
      <c r="M8" s="342">
        <f t="shared" si="0"/>
        <v>226.6216081315647</v>
      </c>
      <c r="N8" s="342">
        <f t="shared" si="0"/>
        <v>0</v>
      </c>
      <c r="O8" s="342">
        <f t="shared" si="0"/>
        <v>226.62160813156379</v>
      </c>
      <c r="P8" s="342">
        <f t="shared" si="0"/>
        <v>0</v>
      </c>
      <c r="Q8" s="342">
        <f t="shared" si="0"/>
        <v>226.62160813156379</v>
      </c>
      <c r="R8" s="342">
        <f t="shared" si="0"/>
        <v>226.6216081315647</v>
      </c>
      <c r="S8" s="342">
        <f t="shared" si="0"/>
        <v>0</v>
      </c>
      <c r="T8" s="342">
        <f t="shared" si="0"/>
        <v>226.6216081315647</v>
      </c>
      <c r="U8" s="342">
        <f t="shared" si="0"/>
        <v>226.62160813156379</v>
      </c>
      <c r="V8" s="342">
        <f t="shared" si="0"/>
        <v>0</v>
      </c>
      <c r="W8" s="342">
        <f t="shared" si="0"/>
        <v>226.6216081315647</v>
      </c>
      <c r="X8" s="342">
        <f t="shared" si="0"/>
        <v>226.62160813156515</v>
      </c>
      <c r="Y8" s="342">
        <f t="shared" si="0"/>
        <v>226.62160813156515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906.48643252625834</v>
      </c>
      <c r="C9" s="343">
        <f t="shared" si="1"/>
        <v>926.17792363826993</v>
      </c>
      <c r="D9" s="343">
        <f t="shared" si="1"/>
        <v>1062.8291337553387</v>
      </c>
      <c r="E9" s="343">
        <f t="shared" si="1"/>
        <v>1054.8416678050212</v>
      </c>
      <c r="F9" s="343">
        <f t="shared" si="1"/>
        <v>772.45648623331817</v>
      </c>
      <c r="G9" s="343">
        <f t="shared" si="1"/>
        <v>392.67489953049198</v>
      </c>
      <c r="H9" s="343">
        <f t="shared" si="1"/>
        <v>309.7061819102928</v>
      </c>
      <c r="I9" s="343">
        <f t="shared" si="1"/>
        <v>337.03329017133683</v>
      </c>
      <c r="J9" s="343">
        <f t="shared" si="1"/>
        <v>572.7692753072638</v>
      </c>
      <c r="K9" s="343">
        <f t="shared" si="1"/>
        <v>1164.6342923458233</v>
      </c>
      <c r="L9" s="343">
        <f t="shared" si="1"/>
        <v>637.04410117597399</v>
      </c>
      <c r="M9" s="343">
        <f t="shared" si="1"/>
        <v>366.90570399591115</v>
      </c>
      <c r="N9" s="343">
        <f t="shared" si="1"/>
        <v>525.63499439527777</v>
      </c>
      <c r="O9" s="343">
        <f t="shared" si="1"/>
        <v>292.5652323456502</v>
      </c>
      <c r="P9" s="343">
        <f t="shared" si="1"/>
        <v>361.65121785794918</v>
      </c>
      <c r="Q9" s="343">
        <f t="shared" si="1"/>
        <v>187.81913978629018</v>
      </c>
      <c r="R9" s="343">
        <f t="shared" si="1"/>
        <v>169.76147659705521</v>
      </c>
      <c r="S9" s="343">
        <f t="shared" si="1"/>
        <v>262.73413894210489</v>
      </c>
      <c r="T9" s="343">
        <f t="shared" si="1"/>
        <v>320.29789238150806</v>
      </c>
      <c r="U9" s="343">
        <f t="shared" si="1"/>
        <v>167.84101202710235</v>
      </c>
      <c r="V9" s="343">
        <f t="shared" si="1"/>
        <v>442.19994043147108</v>
      </c>
      <c r="W9" s="343">
        <f t="shared" si="1"/>
        <v>346.9358084586961</v>
      </c>
      <c r="X9" s="343">
        <f t="shared" si="1"/>
        <v>325.46370598597105</v>
      </c>
      <c r="Y9" s="343">
        <f t="shared" si="1"/>
        <v>463.21414296101875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298.37914323164119</v>
      </c>
      <c r="C12" s="210">
        <v>274.47438721702792</v>
      </c>
      <c r="D12" s="210">
        <v>273.76133325034289</v>
      </c>
      <c r="E12" s="210">
        <v>266.40534852256661</v>
      </c>
      <c r="F12" s="210">
        <v>265.08501222220241</v>
      </c>
      <c r="G12" s="210">
        <v>257.49465540991463</v>
      </c>
      <c r="H12" s="210">
        <v>229.43140526086819</v>
      </c>
      <c r="I12" s="210">
        <v>206.16891796023211</v>
      </c>
      <c r="J12" s="210">
        <v>179.4614842212782</v>
      </c>
      <c r="K12" s="210">
        <v>130.91818072192359</v>
      </c>
      <c r="L12" s="210">
        <v>139.3905457027281</v>
      </c>
      <c r="M12" s="210">
        <v>137.0242364682467</v>
      </c>
      <c r="N12" s="210">
        <v>131.50034839572089</v>
      </c>
      <c r="O12" s="210">
        <v>128.71350290112579</v>
      </c>
      <c r="P12" s="210">
        <v>128.3416046162792</v>
      </c>
      <c r="Q12" s="210">
        <v>124.9940915746118</v>
      </c>
      <c r="R12" s="210">
        <v>124.3294630327303</v>
      </c>
      <c r="S12" s="210">
        <v>129.68925735189251</v>
      </c>
      <c r="T12" s="210">
        <v>127.3691100572711</v>
      </c>
      <c r="U12" s="210">
        <v>122.99569557218079</v>
      </c>
      <c r="V12" s="210">
        <v>116.15163880201411</v>
      </c>
      <c r="W12" s="210">
        <v>167.70793595835681</v>
      </c>
      <c r="X12" s="210">
        <v>163.4930875645818</v>
      </c>
      <c r="Y12" s="210">
        <v>141.32777716771099</v>
      </c>
      <c r="DA12" s="109" t="s">
        <v>2680</v>
      </c>
    </row>
    <row r="13" spans="1:105" ht="12" customHeight="1" x14ac:dyDescent="0.25">
      <c r="A13" s="24" t="s">
        <v>28</v>
      </c>
      <c r="B13" s="213">
        <v>86.939982803095432</v>
      </c>
      <c r="C13" s="213">
        <v>40.64213241616509</v>
      </c>
      <c r="D13" s="213">
        <v>40.707652622527952</v>
      </c>
      <c r="E13" s="213">
        <v>35.676526225279453</v>
      </c>
      <c r="F13" s="213">
        <v>42.531040412725709</v>
      </c>
      <c r="G13" s="213">
        <v>35.817368873602753</v>
      </c>
      <c r="H13" s="213">
        <v>34.653396388650037</v>
      </c>
      <c r="I13" s="213">
        <v>27.192175408426479</v>
      </c>
      <c r="J13" s="213">
        <v>18.4810834049871</v>
      </c>
      <c r="K13" s="213">
        <v>5.0016337059329317</v>
      </c>
      <c r="L13" s="213">
        <v>4.4516766981943254</v>
      </c>
      <c r="M13" s="213">
        <v>3.4057609630266552</v>
      </c>
      <c r="N13" s="213">
        <v>3.0947549441100599</v>
      </c>
      <c r="O13" s="213">
        <v>3.1255374032674119</v>
      </c>
      <c r="P13" s="213">
        <v>2.5403267411865862</v>
      </c>
      <c r="Q13" s="213">
        <v>2.2533963886500432</v>
      </c>
      <c r="R13" s="213">
        <v>2.67755803955288</v>
      </c>
      <c r="S13" s="213">
        <v>2.281857265692175</v>
      </c>
      <c r="T13" s="213">
        <v>1.893809114359416</v>
      </c>
      <c r="U13" s="213">
        <v>2.1092003439380909</v>
      </c>
      <c r="V13" s="213">
        <v>1.214273430782459</v>
      </c>
      <c r="W13" s="213">
        <v>0.68280309544282025</v>
      </c>
      <c r="X13" s="213">
        <v>0.50369733447979348</v>
      </c>
      <c r="Y13" s="213">
        <v>0.4442820292347377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7.9451418744625961</v>
      </c>
      <c r="C14" s="204">
        <f t="shared" si="2"/>
        <v>21.877558039552881</v>
      </c>
      <c r="D14" s="204">
        <f t="shared" si="2"/>
        <v>18.334049871023215</v>
      </c>
      <c r="E14" s="204">
        <f t="shared" si="2"/>
        <v>9.7389509888220118</v>
      </c>
      <c r="F14" s="204">
        <f t="shared" si="2"/>
        <v>7.6872742906276876</v>
      </c>
      <c r="G14" s="204">
        <f t="shared" si="2"/>
        <v>7.6342218400687871</v>
      </c>
      <c r="H14" s="204">
        <f t="shared" si="2"/>
        <v>8.6659501289767835</v>
      </c>
      <c r="I14" s="204">
        <f t="shared" si="2"/>
        <v>6.9114359415305247</v>
      </c>
      <c r="J14" s="204">
        <f t="shared" si="2"/>
        <v>4.840584694754944</v>
      </c>
      <c r="K14" s="204">
        <f t="shared" si="2"/>
        <v>4.9175408426483243</v>
      </c>
      <c r="L14" s="204">
        <f t="shared" si="2"/>
        <v>4.9123817712811686</v>
      </c>
      <c r="M14" s="204">
        <f t="shared" si="2"/>
        <v>3.9591573516766969</v>
      </c>
      <c r="N14" s="204">
        <f t="shared" si="2"/>
        <v>1.9898538263112633</v>
      </c>
      <c r="O14" s="204">
        <f t="shared" si="2"/>
        <v>1.0461736887360269</v>
      </c>
      <c r="P14" s="204">
        <f t="shared" si="2"/>
        <v>2.9330180567497841</v>
      </c>
      <c r="Q14" s="204">
        <f t="shared" si="2"/>
        <v>1.0461736887360269</v>
      </c>
      <c r="R14" s="204">
        <f t="shared" si="2"/>
        <v>1.0461736887360269</v>
      </c>
      <c r="S14" s="204">
        <f t="shared" si="2"/>
        <v>1.0461736887360269</v>
      </c>
      <c r="T14" s="204">
        <f t="shared" si="2"/>
        <v>1.0461736887360269</v>
      </c>
      <c r="U14" s="204">
        <f t="shared" si="2"/>
        <v>1.0461736887360269</v>
      </c>
      <c r="V14" s="204">
        <f t="shared" si="2"/>
        <v>2.0922613929492688</v>
      </c>
      <c r="W14" s="204">
        <f t="shared" si="2"/>
        <v>2.0922613929492688</v>
      </c>
      <c r="X14" s="204">
        <f t="shared" si="2"/>
        <v>2.0922613929492688</v>
      </c>
      <c r="Y14" s="204">
        <f t="shared" si="2"/>
        <v>3.1384350816852971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1.098710232158211</v>
      </c>
      <c r="C16" s="204">
        <v>1.0585554600171969</v>
      </c>
      <c r="D16" s="204">
        <v>2.1180567497850391</v>
      </c>
      <c r="E16" s="204">
        <v>1.059673258813413</v>
      </c>
      <c r="F16" s="204">
        <v>0</v>
      </c>
      <c r="G16" s="204">
        <v>0</v>
      </c>
      <c r="H16" s="204">
        <v>1.093981083404987</v>
      </c>
      <c r="I16" s="204">
        <v>1.093981083404987</v>
      </c>
      <c r="J16" s="204">
        <v>1.046775580395529</v>
      </c>
      <c r="K16" s="204">
        <v>1.046517626827171</v>
      </c>
      <c r="L16" s="204">
        <v>1.0466895958727429</v>
      </c>
      <c r="M16" s="204">
        <v>1.046517626827171</v>
      </c>
      <c r="N16" s="204">
        <v>1.0461736887360269</v>
      </c>
      <c r="O16" s="204">
        <v>1.0461736887360269</v>
      </c>
      <c r="P16" s="204">
        <v>1.0461736887360269</v>
      </c>
      <c r="Q16" s="204">
        <v>1.0461736887360269</v>
      </c>
      <c r="R16" s="204">
        <v>1.0461736887360269</v>
      </c>
      <c r="S16" s="204">
        <v>1.0461736887360269</v>
      </c>
      <c r="T16" s="204">
        <v>1.0461736887360269</v>
      </c>
      <c r="U16" s="204">
        <v>1.0461736887360269</v>
      </c>
      <c r="V16" s="204">
        <v>2.0922613929492688</v>
      </c>
      <c r="W16" s="204">
        <v>2.0922613929492688</v>
      </c>
      <c r="X16" s="204">
        <v>2.0922613929492688</v>
      </c>
      <c r="Y16" s="204">
        <v>3.1384350816852971</v>
      </c>
      <c r="DA16" s="71" t="s">
        <v>2683</v>
      </c>
    </row>
    <row r="17" spans="1:105" ht="12" customHeight="1" x14ac:dyDescent="0.25">
      <c r="A17" s="18" t="s">
        <v>71</v>
      </c>
      <c r="B17" s="204">
        <v>1.0196904557179709</v>
      </c>
      <c r="C17" s="204">
        <v>1.0012037833190031</v>
      </c>
      <c r="D17" s="204">
        <v>2.0034393809114359</v>
      </c>
      <c r="E17" s="204">
        <v>1.00146173688736</v>
      </c>
      <c r="F17" s="204">
        <v>1.0000859845227861</v>
      </c>
      <c r="G17" s="204">
        <v>0.99905417024935506</v>
      </c>
      <c r="H17" s="204">
        <v>0</v>
      </c>
      <c r="I17" s="204">
        <v>0</v>
      </c>
      <c r="J17" s="204">
        <v>0</v>
      </c>
      <c r="K17" s="204">
        <v>1.0264832330180571</v>
      </c>
      <c r="L17" s="204">
        <v>1.0279449699054171</v>
      </c>
      <c r="M17" s="204">
        <v>1.0266552020636279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2684</v>
      </c>
    </row>
    <row r="18" spans="1:105" ht="12" customHeight="1" x14ac:dyDescent="0.25">
      <c r="A18" s="18" t="s">
        <v>32</v>
      </c>
      <c r="B18" s="204">
        <v>5.826741186586414</v>
      </c>
      <c r="C18" s="204">
        <v>19.817798796216682</v>
      </c>
      <c r="D18" s="204">
        <v>14.21255374032674</v>
      </c>
      <c r="E18" s="204">
        <v>7.6778159931212384</v>
      </c>
      <c r="F18" s="204">
        <v>6.6871883061049013</v>
      </c>
      <c r="G18" s="204">
        <v>6.635167669819432</v>
      </c>
      <c r="H18" s="204">
        <v>7.5719690455717963</v>
      </c>
      <c r="I18" s="204">
        <v>5.8174548581255374</v>
      </c>
      <c r="J18" s="204">
        <v>3.7938091143594148</v>
      </c>
      <c r="K18" s="204">
        <v>2.8445399828030959</v>
      </c>
      <c r="L18" s="204">
        <v>2.8377472055030091</v>
      </c>
      <c r="M18" s="204">
        <v>1.885984522785898</v>
      </c>
      <c r="N18" s="204">
        <v>0.94368013757523639</v>
      </c>
      <c r="O18" s="204">
        <v>0</v>
      </c>
      <c r="P18" s="204">
        <v>1.886844368013757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77.923473774720549</v>
      </c>
      <c r="C20" s="204">
        <f t="shared" si="3"/>
        <v>75.666380051590707</v>
      </c>
      <c r="D20" s="204">
        <f t="shared" si="3"/>
        <v>69.217540842648319</v>
      </c>
      <c r="E20" s="204">
        <f t="shared" si="3"/>
        <v>81.900257953568357</v>
      </c>
      <c r="F20" s="204">
        <f t="shared" si="3"/>
        <v>75.042992261392939</v>
      </c>
      <c r="G20" s="204">
        <f t="shared" si="3"/>
        <v>80.202063628546853</v>
      </c>
      <c r="H20" s="204">
        <f t="shared" si="3"/>
        <v>69.411006018916595</v>
      </c>
      <c r="I20" s="204">
        <f t="shared" si="3"/>
        <v>66.423043852106616</v>
      </c>
      <c r="J20" s="204">
        <f t="shared" si="3"/>
        <v>57.975064488392093</v>
      </c>
      <c r="K20" s="204">
        <f t="shared" si="3"/>
        <v>40.756663800515902</v>
      </c>
      <c r="L20" s="204">
        <f t="shared" si="3"/>
        <v>48.796216680997418</v>
      </c>
      <c r="M20" s="204">
        <f t="shared" si="3"/>
        <v>47.076526225279437</v>
      </c>
      <c r="N20" s="204">
        <f t="shared" si="3"/>
        <v>47.764402407566642</v>
      </c>
      <c r="O20" s="204">
        <f t="shared" si="3"/>
        <v>48.968185726569217</v>
      </c>
      <c r="P20" s="204">
        <f t="shared" si="3"/>
        <v>50.945829750644883</v>
      </c>
      <c r="Q20" s="204">
        <f t="shared" si="3"/>
        <v>51.096302665520213</v>
      </c>
      <c r="R20" s="204">
        <f t="shared" si="3"/>
        <v>49.935683576956137</v>
      </c>
      <c r="S20" s="204">
        <f t="shared" si="3"/>
        <v>53.611349957007732</v>
      </c>
      <c r="T20" s="204">
        <f t="shared" si="3"/>
        <v>48.838005159071358</v>
      </c>
      <c r="U20" s="204">
        <f t="shared" si="3"/>
        <v>48.895356835769562</v>
      </c>
      <c r="V20" s="204">
        <f t="shared" si="3"/>
        <v>51.406912473045203</v>
      </c>
      <c r="W20" s="204">
        <f t="shared" si="3"/>
        <v>100.41365154967281</v>
      </c>
      <c r="X20" s="204">
        <f t="shared" si="3"/>
        <v>97.652715213810609</v>
      </c>
      <c r="Y20" s="204">
        <f t="shared" si="3"/>
        <v>82.484629298685107</v>
      </c>
      <c r="DA20" s="71"/>
    </row>
    <row r="21" spans="1:105" ht="12" customHeight="1" x14ac:dyDescent="0.25">
      <c r="A21" s="18" t="s">
        <v>73</v>
      </c>
      <c r="B21" s="204">
        <v>77.923473774720549</v>
      </c>
      <c r="C21" s="204">
        <v>75.666380051590707</v>
      </c>
      <c r="D21" s="204">
        <v>69.217540842648319</v>
      </c>
      <c r="E21" s="204">
        <v>81.900257953568357</v>
      </c>
      <c r="F21" s="204">
        <v>75.042992261392939</v>
      </c>
      <c r="G21" s="204">
        <v>80.202063628546853</v>
      </c>
      <c r="H21" s="204">
        <v>69.411006018916595</v>
      </c>
      <c r="I21" s="204">
        <v>66.423043852106616</v>
      </c>
      <c r="J21" s="204">
        <v>57.975064488392093</v>
      </c>
      <c r="K21" s="204">
        <v>40.756663800515902</v>
      </c>
      <c r="L21" s="204">
        <v>48.796216680997418</v>
      </c>
      <c r="M21" s="204">
        <v>47.076526225279437</v>
      </c>
      <c r="N21" s="204">
        <v>47.764402407566642</v>
      </c>
      <c r="O21" s="204">
        <v>48.968185726569217</v>
      </c>
      <c r="P21" s="204">
        <v>50.945829750644883</v>
      </c>
      <c r="Q21" s="204">
        <v>51.096302665520213</v>
      </c>
      <c r="R21" s="204">
        <v>49.935683576956137</v>
      </c>
      <c r="S21" s="204">
        <v>53.611349957007732</v>
      </c>
      <c r="T21" s="204">
        <v>48.838005159071358</v>
      </c>
      <c r="U21" s="204">
        <v>48.895356835769562</v>
      </c>
      <c r="V21" s="204">
        <v>51.406912473045203</v>
      </c>
      <c r="W21" s="204">
        <v>100.41365154967281</v>
      </c>
      <c r="X21" s="204">
        <v>97.652715213810609</v>
      </c>
      <c r="Y21" s="204">
        <v>82.484629298685107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0.14775888082435729</v>
      </c>
      <c r="C23" s="204">
        <f t="shared" si="4"/>
        <v>0.17481713964193055</v>
      </c>
      <c r="D23" s="204">
        <f t="shared" si="4"/>
        <v>0.51782508181328191</v>
      </c>
      <c r="E23" s="204">
        <f t="shared" si="4"/>
        <v>1.2420639137961835</v>
      </c>
      <c r="F23" s="204">
        <f t="shared" si="4"/>
        <v>1.154573701136183</v>
      </c>
      <c r="G23" s="204">
        <f t="shared" si="4"/>
        <v>1.3770285827434887</v>
      </c>
      <c r="H23" s="204">
        <f t="shared" si="4"/>
        <v>1.1234946847719143</v>
      </c>
      <c r="I23" s="204">
        <f t="shared" si="4"/>
        <v>1.3000443574806073</v>
      </c>
      <c r="J23" s="204">
        <f t="shared" si="4"/>
        <v>1.6423096726969195</v>
      </c>
      <c r="K23" s="204">
        <f t="shared" si="4"/>
        <v>2.0824111604446371</v>
      </c>
      <c r="L23" s="204">
        <f t="shared" si="4"/>
        <v>2.2248535273196537</v>
      </c>
      <c r="M23" s="204">
        <f t="shared" si="4"/>
        <v>2.5885528912905231</v>
      </c>
      <c r="N23" s="204">
        <f t="shared" si="4"/>
        <v>2.8941575100803387</v>
      </c>
      <c r="O23" s="204">
        <f t="shared" si="4"/>
        <v>3.2128150249435401</v>
      </c>
      <c r="P23" s="204">
        <f t="shared" si="4"/>
        <v>0.51228389400925234</v>
      </c>
      <c r="Q23" s="204">
        <f t="shared" si="4"/>
        <v>0.34404858235041547</v>
      </c>
      <c r="R23" s="204">
        <f t="shared" si="4"/>
        <v>0.33470808862022516</v>
      </c>
      <c r="S23" s="204">
        <f t="shared" si="4"/>
        <v>0.30413267433448665</v>
      </c>
      <c r="T23" s="204">
        <f t="shared" si="4"/>
        <v>0.33463026363402137</v>
      </c>
      <c r="U23" s="204">
        <f t="shared" si="4"/>
        <v>0.4797024509426614</v>
      </c>
      <c r="V23" s="204">
        <f t="shared" si="4"/>
        <v>0.48462314754158059</v>
      </c>
      <c r="W23" s="204">
        <f t="shared" si="4"/>
        <v>0.62076764170203214</v>
      </c>
      <c r="X23" s="204">
        <f t="shared" si="4"/>
        <v>0.95017458636879937</v>
      </c>
      <c r="Y23" s="204">
        <f t="shared" si="4"/>
        <v>1.1123654098685609</v>
      </c>
      <c r="DA23" s="71"/>
    </row>
    <row r="24" spans="1:105" ht="12" customHeight="1" x14ac:dyDescent="0.25">
      <c r="A24" s="18" t="s">
        <v>38</v>
      </c>
      <c r="B24" s="204">
        <v>7.1625107480653469E-2</v>
      </c>
      <c r="C24" s="204">
        <v>0.16715391229578669</v>
      </c>
      <c r="D24" s="204">
        <v>0.31049011177987962</v>
      </c>
      <c r="E24" s="204">
        <v>1.146431642304385</v>
      </c>
      <c r="F24" s="204">
        <v>1.074806534823731</v>
      </c>
      <c r="G24" s="204">
        <v>1.313585554600172</v>
      </c>
      <c r="H24" s="204">
        <v>1.0748065348237319</v>
      </c>
      <c r="I24" s="204">
        <v>1.2897678417884779</v>
      </c>
      <c r="J24" s="204">
        <v>1.4569217540842649</v>
      </c>
      <c r="K24" s="204">
        <v>2.0540842648323299</v>
      </c>
      <c r="L24" s="204">
        <v>1.8152192605331039</v>
      </c>
      <c r="M24" s="204">
        <v>2.2212381771281171</v>
      </c>
      <c r="N24" s="204">
        <v>2.269045571797077</v>
      </c>
      <c r="O24" s="204">
        <v>2.2451418744625968</v>
      </c>
      <c r="P24" s="204">
        <v>0.26268271711092012</v>
      </c>
      <c r="Q24" s="204">
        <v>4.7807394668959592E-2</v>
      </c>
      <c r="R24" s="204">
        <v>2.3903697334479789E-2</v>
      </c>
      <c r="S24" s="204">
        <v>6.2596732588134127E-2</v>
      </c>
      <c r="T24" s="204">
        <v>4.9871023215821153E-2</v>
      </c>
      <c r="U24" s="204">
        <v>0.15227858985382631</v>
      </c>
      <c r="V24" s="204">
        <v>0.1122957867583835</v>
      </c>
      <c r="W24" s="204">
        <v>3.2760103181427337E-2</v>
      </c>
      <c r="X24" s="204">
        <v>3.3705932932072233E-2</v>
      </c>
      <c r="Y24" s="204">
        <v>3.4049871023215821E-2</v>
      </c>
      <c r="DA24" s="71" t="s">
        <v>2689</v>
      </c>
    </row>
    <row r="25" spans="1:105" ht="12" customHeight="1" x14ac:dyDescent="0.25">
      <c r="A25" s="18" t="s">
        <v>74</v>
      </c>
      <c r="B25" s="204">
        <v>7.1625107480653469E-2</v>
      </c>
      <c r="C25" s="204">
        <v>0</v>
      </c>
      <c r="D25" s="204">
        <v>0.19105760963026661</v>
      </c>
      <c r="E25" s="204">
        <v>7.1625107480653469E-2</v>
      </c>
      <c r="F25" s="204">
        <v>4.7807394668959592E-2</v>
      </c>
      <c r="G25" s="204">
        <v>2.3903697334479789E-2</v>
      </c>
      <c r="H25" s="204">
        <v>0</v>
      </c>
      <c r="I25" s="204">
        <v>0</v>
      </c>
      <c r="J25" s="204">
        <v>0.16715391229578669</v>
      </c>
      <c r="K25" s="204">
        <v>0</v>
      </c>
      <c r="L25" s="204">
        <v>0.35829750644883918</v>
      </c>
      <c r="M25" s="204">
        <v>0.28658641444539978</v>
      </c>
      <c r="N25" s="204">
        <v>0.52545141874462586</v>
      </c>
      <c r="O25" s="204">
        <v>0.83594153052450548</v>
      </c>
      <c r="P25" s="204">
        <v>9.5528804815133275E-2</v>
      </c>
      <c r="Q25" s="204">
        <v>0.1194325021496131</v>
      </c>
      <c r="R25" s="204">
        <v>9.5528804815133275E-2</v>
      </c>
      <c r="S25" s="204">
        <v>0</v>
      </c>
      <c r="T25" s="204">
        <v>0</v>
      </c>
      <c r="U25" s="204">
        <v>0</v>
      </c>
      <c r="V25" s="204">
        <v>4.265514916969017E-3</v>
      </c>
      <c r="W25" s="204">
        <v>1.205782264016067E-2</v>
      </c>
      <c r="X25" s="204">
        <v>1.5986419895316122E-2</v>
      </c>
      <c r="Y25" s="204">
        <v>3.2997528485993181E-2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4.5086658630503467E-3</v>
      </c>
      <c r="C29" s="204">
        <v>7.663227346143853E-3</v>
      </c>
      <c r="D29" s="204">
        <v>1.627736040313563E-2</v>
      </c>
      <c r="E29" s="204">
        <v>2.4007164011145089E-2</v>
      </c>
      <c r="F29" s="204">
        <v>3.1959771643492223E-2</v>
      </c>
      <c r="G29" s="204">
        <v>3.9539330808837092E-2</v>
      </c>
      <c r="H29" s="204">
        <v>4.868814994818229E-2</v>
      </c>
      <c r="I29" s="204">
        <v>1.027651569212947E-2</v>
      </c>
      <c r="J29" s="204">
        <v>1.823400631686789E-2</v>
      </c>
      <c r="K29" s="204">
        <v>2.832689561230747E-2</v>
      </c>
      <c r="L29" s="204">
        <v>5.1336760337710431E-2</v>
      </c>
      <c r="M29" s="204">
        <v>8.0728299717006263E-2</v>
      </c>
      <c r="N29" s="204">
        <v>9.9660519538635806E-2</v>
      </c>
      <c r="O29" s="204">
        <v>0.13173161995643801</v>
      </c>
      <c r="P29" s="204">
        <v>0.15407237208319899</v>
      </c>
      <c r="Q29" s="204">
        <v>0.17680868553184281</v>
      </c>
      <c r="R29" s="204">
        <v>0.2152755864706121</v>
      </c>
      <c r="S29" s="204">
        <v>0.24153594174635251</v>
      </c>
      <c r="T29" s="204">
        <v>0.28475924041820022</v>
      </c>
      <c r="U29" s="204">
        <v>0.32742386108883509</v>
      </c>
      <c r="V29" s="204">
        <v>0.36806184586622809</v>
      </c>
      <c r="W29" s="204">
        <v>0.57594971588044408</v>
      </c>
      <c r="X29" s="204">
        <v>0.90048223354141099</v>
      </c>
      <c r="Y29" s="204">
        <v>1.045318010359352</v>
      </c>
      <c r="DA29" s="71" t="s">
        <v>2694</v>
      </c>
    </row>
    <row r="30" spans="1:105" ht="12" customHeight="1" x14ac:dyDescent="0.25">
      <c r="A30" s="14" t="s">
        <v>39</v>
      </c>
      <c r="B30" s="204">
        <v>29.378073946689589</v>
      </c>
      <c r="C30" s="204">
        <v>32.67411865864144</v>
      </c>
      <c r="D30" s="204">
        <v>33.892261392949273</v>
      </c>
      <c r="E30" s="204">
        <v>40.341100601891647</v>
      </c>
      <c r="F30" s="204">
        <v>42.108512467755801</v>
      </c>
      <c r="G30" s="204">
        <v>33.151848667239904</v>
      </c>
      <c r="H30" s="204">
        <v>29.16311263972484</v>
      </c>
      <c r="I30" s="204">
        <v>21.281169389509891</v>
      </c>
      <c r="J30" s="204">
        <v>19.39432502149613</v>
      </c>
      <c r="K30" s="204">
        <v>17.626827171109198</v>
      </c>
      <c r="L30" s="204">
        <v>16.838607050730872</v>
      </c>
      <c r="M30" s="204">
        <v>15.33387790197764</v>
      </c>
      <c r="N30" s="204">
        <v>13.160447119518491</v>
      </c>
      <c r="O30" s="204">
        <v>10.365950128976779</v>
      </c>
      <c r="P30" s="204">
        <v>8.8134135855545992</v>
      </c>
      <c r="Q30" s="204">
        <v>8.8612209802235586</v>
      </c>
      <c r="R30" s="204">
        <v>9.0283748925193468</v>
      </c>
      <c r="S30" s="204">
        <v>9.1162510748065344</v>
      </c>
      <c r="T30" s="204">
        <v>10.156319862424761</v>
      </c>
      <c r="U30" s="204">
        <v>10.088478073946691</v>
      </c>
      <c r="V30" s="204">
        <v>8.4605331040412715</v>
      </c>
      <c r="W30" s="204">
        <v>8.9184866723989664</v>
      </c>
      <c r="X30" s="204">
        <v>9.0082545141874455</v>
      </c>
      <c r="Y30" s="204">
        <v>6.3531384350816849</v>
      </c>
      <c r="DA30" s="71" t="s">
        <v>2695</v>
      </c>
    </row>
    <row r="31" spans="1:105" ht="12" customHeight="1" x14ac:dyDescent="0.25">
      <c r="A31" s="21" t="s">
        <v>40</v>
      </c>
      <c r="B31" s="207">
        <v>96.044711951848655</v>
      </c>
      <c r="C31" s="207">
        <v>103.4393809114359</v>
      </c>
      <c r="D31" s="207">
        <v>111.0920034393809</v>
      </c>
      <c r="E31" s="207">
        <v>97.506448839208929</v>
      </c>
      <c r="F31" s="207">
        <v>96.560619088564053</v>
      </c>
      <c r="G31" s="207">
        <v>99.312123817712802</v>
      </c>
      <c r="H31" s="207">
        <v>86.414445399828026</v>
      </c>
      <c r="I31" s="207">
        <v>83.061049011177985</v>
      </c>
      <c r="J31" s="207">
        <v>77.128116938950981</v>
      </c>
      <c r="K31" s="207">
        <v>60.533104041272573</v>
      </c>
      <c r="L31" s="207">
        <v>62.166809974204639</v>
      </c>
      <c r="M31" s="207">
        <v>64.660361134995696</v>
      </c>
      <c r="N31" s="207">
        <v>62.596732588134131</v>
      </c>
      <c r="O31" s="207">
        <v>61.99484092863284</v>
      </c>
      <c r="P31" s="207">
        <v>62.596732588134131</v>
      </c>
      <c r="Q31" s="207">
        <v>61.392949269131549</v>
      </c>
      <c r="R31" s="207">
        <v>61.306964746345663</v>
      </c>
      <c r="S31" s="207">
        <v>63.329492691315558</v>
      </c>
      <c r="T31" s="207">
        <v>65.100171969045562</v>
      </c>
      <c r="U31" s="207">
        <v>60.376784178847807</v>
      </c>
      <c r="V31" s="207">
        <v>52.493035253654341</v>
      </c>
      <c r="W31" s="207">
        <v>54.979965606190888</v>
      </c>
      <c r="X31" s="207">
        <v>53.285984522785903</v>
      </c>
      <c r="Y31" s="207">
        <v>47.794926913155628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560.64070357049263</v>
      </c>
      <c r="C33" s="203">
        <f>TEL_emi!C5</f>
        <v>412.19574383973332</v>
      </c>
      <c r="D33" s="203">
        <f>TEL_emi!D5</f>
        <v>384.78909941905079</v>
      </c>
      <c r="E33" s="203">
        <f>TEL_emi!E5</f>
        <v>368.26912478820259</v>
      </c>
      <c r="F33" s="203">
        <f>TEL_emi!F5</f>
        <v>372.41710641177269</v>
      </c>
      <c r="G33" s="203">
        <f>TEL_emi!G5</f>
        <v>357.69633830101259</v>
      </c>
      <c r="H33" s="203">
        <f>TEL_emi!H5</f>
        <v>329.53986979625591</v>
      </c>
      <c r="I33" s="203">
        <f>TEL_emi!I5</f>
        <v>287.00014381727698</v>
      </c>
      <c r="J33" s="203">
        <f>TEL_emi!J5</f>
        <v>225.30348009570139</v>
      </c>
      <c r="K33" s="203">
        <f>TEL_emi!K5</f>
        <v>131.02764201218119</v>
      </c>
      <c r="L33" s="203">
        <f>TEL_emi!L5</f>
        <v>147.66882891499091</v>
      </c>
      <c r="M33" s="203">
        <f>TEL_emi!M5</f>
        <v>136.51033873725311</v>
      </c>
      <c r="N33" s="203">
        <f>TEL_emi!N5</f>
        <v>130.904792873952</v>
      </c>
      <c r="O33" s="203">
        <f>TEL_emi!O5</f>
        <v>131.50448921989121</v>
      </c>
      <c r="P33" s="203">
        <f>TEL_emi!P5</f>
        <v>140.02405176531309</v>
      </c>
      <c r="Q33" s="203">
        <f>TEL_emi!Q5</f>
        <v>131.94058504595421</v>
      </c>
      <c r="R33" s="203">
        <f>TEL_emi!R5</f>
        <v>130.91682458581741</v>
      </c>
      <c r="S33" s="203">
        <f>TEL_emi!S5</f>
        <v>137.96269607468511</v>
      </c>
      <c r="T33" s="203">
        <f>TEL_emi!T5</f>
        <v>125.2281695115566</v>
      </c>
      <c r="U33" s="203">
        <f>TEL_emi!U5</f>
        <v>126.1631037677552</v>
      </c>
      <c r="V33" s="203">
        <f>TEL_emi!V5</f>
        <v>131.20292339955159</v>
      </c>
      <c r="W33" s="203">
        <f>TEL_emi!W5</f>
        <v>244.13767112343419</v>
      </c>
      <c r="X33" s="203">
        <f>TEL_emi!X5</f>
        <v>236.93200858152639</v>
      </c>
      <c r="Y33" s="203">
        <f>TEL_emi!Y5</f>
        <v>203.82653691320979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125.72448644892734</v>
      </c>
      <c r="C35" s="284">
        <f t="shared" si="5"/>
        <v>114.1452522578775</v>
      </c>
      <c r="D35" s="284">
        <f t="shared" si="5"/>
        <v>127.14987644746884</v>
      </c>
      <c r="E35" s="284">
        <f t="shared" si="5"/>
        <v>129.34078828895949</v>
      </c>
      <c r="F35" s="284">
        <f t="shared" si="5"/>
        <v>145.7475470825527</v>
      </c>
      <c r="G35" s="284">
        <f t="shared" si="5"/>
        <v>144.50037931107349</v>
      </c>
      <c r="H35" s="284">
        <f t="shared" si="5"/>
        <v>127.17151206374203</v>
      </c>
      <c r="I35" s="284">
        <f t="shared" si="5"/>
        <v>114.88390207233404</v>
      </c>
      <c r="J35" s="284">
        <f t="shared" si="5"/>
        <v>101.8007821461689</v>
      </c>
      <c r="K35" s="284">
        <f t="shared" si="5"/>
        <v>82.672270604251594</v>
      </c>
      <c r="L35" s="284">
        <f t="shared" si="5"/>
        <v>94.078398422369659</v>
      </c>
      <c r="M35" s="284">
        <f t="shared" si="5"/>
        <v>92.001237210023476</v>
      </c>
      <c r="N35" s="284">
        <f t="shared" si="5"/>
        <v>97.203794953621923</v>
      </c>
      <c r="O35" s="284">
        <f t="shared" si="5"/>
        <v>92.032537465470142</v>
      </c>
      <c r="P35" s="284">
        <f t="shared" si="5"/>
        <v>86.145682429564047</v>
      </c>
      <c r="Q35" s="284">
        <f t="shared" si="5"/>
        <v>83.021930963942665</v>
      </c>
      <c r="R35" s="284">
        <f t="shared" si="5"/>
        <v>80.28230012635079</v>
      </c>
      <c r="S35" s="284">
        <f t="shared" si="5"/>
        <v>81.472006905123536</v>
      </c>
      <c r="T35" s="284">
        <f t="shared" si="5"/>
        <v>84.933191310097371</v>
      </c>
      <c r="U35" s="284">
        <f t="shared" si="5"/>
        <v>83.554551875872036</v>
      </c>
      <c r="V35" s="284">
        <f t="shared" si="5"/>
        <v>84.715344169883437</v>
      </c>
      <c r="W35" s="284">
        <f t="shared" si="5"/>
        <v>131.48432005269973</v>
      </c>
      <c r="X35" s="284">
        <f t="shared" si="5"/>
        <v>130.19441773839563</v>
      </c>
      <c r="Y35" s="284">
        <f t="shared" si="5"/>
        <v>104.67948831028146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81.214267110169672</v>
      </c>
      <c r="D36" s="344">
        <f t="shared" si="6"/>
        <v>84.416559249822697</v>
      </c>
      <c r="E36" s="344">
        <f t="shared" si="6"/>
        <v>88.086890818019739</v>
      </c>
      <c r="F36" s="344">
        <f t="shared" si="6"/>
        <v>86.063464907372762</v>
      </c>
      <c r="G36" s="344">
        <f t="shared" si="6"/>
        <v>74.422734224133777</v>
      </c>
      <c r="H36" s="344">
        <f t="shared" si="6"/>
        <v>69.184207572026452</v>
      </c>
      <c r="I36" s="344">
        <f t="shared" si="6"/>
        <v>62.686046444090913</v>
      </c>
      <c r="J36" s="344">
        <f t="shared" si="6"/>
        <v>58.778615280905868</v>
      </c>
      <c r="K36" s="344">
        <f t="shared" si="6"/>
        <v>58.584497493210392</v>
      </c>
      <c r="L36" s="344">
        <f t="shared" si="6"/>
        <v>54.972130712265873</v>
      </c>
      <c r="M36" s="344">
        <f t="shared" si="6"/>
        <v>48.836122411789255</v>
      </c>
      <c r="N36" s="344">
        <f t="shared" si="6"/>
        <v>49.677746196368751</v>
      </c>
      <c r="O36" s="344">
        <f t="shared" si="6"/>
        <v>48.506780718545947</v>
      </c>
      <c r="P36" s="344">
        <f t="shared" si="6"/>
        <v>45.656087741848083</v>
      </c>
      <c r="Q36" s="344">
        <f t="shared" si="6"/>
        <v>45.316254286959349</v>
      </c>
      <c r="R36" s="344">
        <f t="shared" si="6"/>
        <v>44.782117550659251</v>
      </c>
      <c r="S36" s="344">
        <f t="shared" si="6"/>
        <v>44.567239448558681</v>
      </c>
      <c r="T36" s="344">
        <f t="shared" si="6"/>
        <v>44.653240672446984</v>
      </c>
      <c r="U36" s="344">
        <f t="shared" si="6"/>
        <v>44.271085391808931</v>
      </c>
      <c r="V36" s="344">
        <f t="shared" si="6"/>
        <v>46.388642436553589</v>
      </c>
      <c r="W36" s="344">
        <f t="shared" si="6"/>
        <v>44.934769899421781</v>
      </c>
      <c r="X36" s="344">
        <f t="shared" si="6"/>
        <v>41.075085611101805</v>
      </c>
      <c r="Y36" s="344">
        <f t="shared" si="6"/>
        <v>39.084281515055153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38.163050725197891</v>
      </c>
      <c r="C37" s="344">
        <f>IF(TEL_ued!C$5=0,"",TEL_ued!C$5/C$5*1000)</f>
        <v>38.392108107457439</v>
      </c>
      <c r="D37" s="344">
        <f>IF(TEL_ued!D$5=0,"",TEL_ued!D$5/D$5*1000)</f>
        <v>40.035531270840146</v>
      </c>
      <c r="E37" s="344">
        <f>IF(TEL_ued!E$5=0,"",TEL_ued!E$5/E$5*1000)</f>
        <v>42.0542621722917</v>
      </c>
      <c r="F37" s="344">
        <f>IF(TEL_ued!F$5=0,"",TEL_ued!F$5/F$5*1000)</f>
        <v>40.931525438679927</v>
      </c>
      <c r="G37" s="344">
        <f>IF(TEL_ued!G$5=0,"",TEL_ued!G$5/G$5*1000)</f>
        <v>35.492990148965617</v>
      </c>
      <c r="H37" s="344">
        <f>IF(TEL_ued!H$5=0,"",TEL_ued!H$5/H$5*1000)</f>
        <v>32.888239597246432</v>
      </c>
      <c r="I37" s="344">
        <f>IF(TEL_ued!I$5=0,"",TEL_ued!I$5/I$5*1000)</f>
        <v>29.895086768142441</v>
      </c>
      <c r="J37" s="344">
        <f>IF(TEL_ued!J$5=0,"",TEL_ued!J$5/J$5*1000)</f>
        <v>28.217922224873384</v>
      </c>
      <c r="K37" s="344">
        <f>IF(TEL_ued!K$5=0,"",TEL_ued!K$5/K$5*1000)</f>
        <v>28.448672495443581</v>
      </c>
      <c r="L37" s="344">
        <f>IF(TEL_ued!L$5=0,"",TEL_ued!L$5/L$5*1000)</f>
        <v>26.710324027465774</v>
      </c>
      <c r="M37" s="344">
        <f>IF(TEL_ued!M$5=0,"",TEL_ued!M$5/M$5*1000)</f>
        <v>23.783184438585181</v>
      </c>
      <c r="N37" s="344">
        <f>IF(TEL_ued!N$5=0,"",TEL_ued!N$5/N$5*1000)</f>
        <v>24.222210084295316</v>
      </c>
      <c r="O37" s="344">
        <f>IF(TEL_ued!O$5=0,"",TEL_ued!O$5/O$5*1000)</f>
        <v>23.659263160121615</v>
      </c>
      <c r="P37" s="344">
        <f>IF(TEL_ued!P$5=0,"",TEL_ued!P$5/P$5*1000)</f>
        <v>22.288006113336792</v>
      </c>
      <c r="Q37" s="344">
        <f>IF(TEL_ued!Q$5=0,"",TEL_ued!Q$5/Q$5*1000)</f>
        <v>22.187370246584599</v>
      </c>
      <c r="R37" s="344">
        <f>IF(TEL_ued!R$5=0,"",TEL_ued!R$5/R$5*1000)</f>
        <v>21.92238874903363</v>
      </c>
      <c r="S37" s="344">
        <f>IF(TEL_ued!S$5=0,"",TEL_ued!S$5/S$5*1000)</f>
        <v>21.825707963842913</v>
      </c>
      <c r="T37" s="344">
        <f>IF(TEL_ued!T$5=0,"",TEL_ued!T$5/T$5*1000)</f>
        <v>21.915904793463085</v>
      </c>
      <c r="U37" s="344">
        <f>IF(TEL_ued!U$5=0,"",TEL_ued!U$5/U$5*1000)</f>
        <v>21.705797596508731</v>
      </c>
      <c r="V37" s="344">
        <f>IF(TEL_ued!V$5=0,"",TEL_ued!V$5/V$5*1000)</f>
        <v>22.733575926356465</v>
      </c>
      <c r="W37" s="344">
        <f>IF(TEL_ued!W$5=0,"",TEL_ued!W$5/W$5*1000)</f>
        <v>22.06223777953252</v>
      </c>
      <c r="X37" s="344">
        <f>IF(TEL_ued!X$5=0,"",TEL_ued!X$5/X$5*1000)</f>
        <v>20.203026899209206</v>
      </c>
      <c r="Y37" s="344">
        <f>IF(TEL_ued!Y$5=0,"",TEL_ued!Y$5/Y$5*1000)</f>
        <v>19.227801161932394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1.8789540632712705</v>
      </c>
      <c r="C38" s="345">
        <f t="shared" si="7"/>
        <v>1.501763964277689</v>
      </c>
      <c r="D38" s="345">
        <f t="shared" si="7"/>
        <v>1.4055640906277214</v>
      </c>
      <c r="E38" s="345">
        <f t="shared" si="7"/>
        <v>1.3823638557955127</v>
      </c>
      <c r="F38" s="345">
        <f t="shared" si="7"/>
        <v>1.4048968792683052</v>
      </c>
      <c r="G38" s="345">
        <f t="shared" si="7"/>
        <v>1.3891408259778575</v>
      </c>
      <c r="H38" s="345">
        <f t="shared" si="7"/>
        <v>1.4363328744012285</v>
      </c>
      <c r="I38" s="345">
        <f t="shared" si="7"/>
        <v>1.3920631036761633</v>
      </c>
      <c r="J38" s="345">
        <f t="shared" si="7"/>
        <v>1.255441974490189</v>
      </c>
      <c r="K38" s="345">
        <f t="shared" si="7"/>
        <v>1.000836104578096</v>
      </c>
      <c r="L38" s="345">
        <f t="shared" si="7"/>
        <v>1.0593891298045244</v>
      </c>
      <c r="M38" s="345">
        <f t="shared" si="7"/>
        <v>0.99624958515194739</v>
      </c>
      <c r="N38" s="345">
        <f t="shared" si="7"/>
        <v>0.99547107266988599</v>
      </c>
      <c r="O38" s="345">
        <f t="shared" si="7"/>
        <v>1.0216837103789287</v>
      </c>
      <c r="P38" s="345">
        <f t="shared" si="7"/>
        <v>1.091026188927297</v>
      </c>
      <c r="Q38" s="345">
        <f t="shared" si="7"/>
        <v>1.055574574636561</v>
      </c>
      <c r="R38" s="345">
        <f t="shared" si="7"/>
        <v>1.0529831094931452</v>
      </c>
      <c r="S38" s="345">
        <f t="shared" si="7"/>
        <v>1.0637943256961049</v>
      </c>
      <c r="T38" s="345">
        <f t="shared" si="7"/>
        <v>0.98319105358629078</v>
      </c>
      <c r="U38" s="345">
        <f t="shared" si="7"/>
        <v>1.0257521873496427</v>
      </c>
      <c r="V38" s="345">
        <f t="shared" si="7"/>
        <v>1.1295830584292754</v>
      </c>
      <c r="W38" s="345">
        <f t="shared" si="7"/>
        <v>1.4557311777067929</v>
      </c>
      <c r="X38" s="345">
        <f t="shared" si="7"/>
        <v>1.4491867033090027</v>
      </c>
      <c r="Y38" s="345">
        <f t="shared" si="7"/>
        <v>1.4422255907367221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CZ: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298.37914323164108</v>
      </c>
      <c r="C5" s="223">
        <v>274.47438721702792</v>
      </c>
      <c r="D5" s="223">
        <v>273.76133325034289</v>
      </c>
      <c r="E5" s="223">
        <v>266.4053485225665</v>
      </c>
      <c r="F5" s="223">
        <v>265.08501222220241</v>
      </c>
      <c r="G5" s="223">
        <v>257.49465540991463</v>
      </c>
      <c r="H5" s="223">
        <v>229.4314052608681</v>
      </c>
      <c r="I5" s="223">
        <v>206.16891796023199</v>
      </c>
      <c r="J5" s="223">
        <v>179.4614842212782</v>
      </c>
      <c r="K5" s="223">
        <v>130.91818072192351</v>
      </c>
      <c r="L5" s="223">
        <v>139.3905457027281</v>
      </c>
      <c r="M5" s="223">
        <v>137.02423646824661</v>
      </c>
      <c r="N5" s="223">
        <v>131.50034839572089</v>
      </c>
      <c r="O5" s="223">
        <v>128.71350290112579</v>
      </c>
      <c r="P5" s="223">
        <v>128.3416046162792</v>
      </c>
      <c r="Q5" s="223">
        <v>124.9940915746118</v>
      </c>
      <c r="R5" s="223">
        <v>124.3294630327302</v>
      </c>
      <c r="S5" s="223">
        <v>129.68925735189251</v>
      </c>
      <c r="T5" s="223">
        <v>127.3691100572711</v>
      </c>
      <c r="U5" s="223">
        <v>122.99569557218079</v>
      </c>
      <c r="V5" s="223">
        <v>116.15163880201411</v>
      </c>
      <c r="W5" s="223">
        <v>167.70793595835681</v>
      </c>
      <c r="X5" s="223">
        <v>163.4930875645818</v>
      </c>
      <c r="Y5" s="223">
        <v>141.32777716771099</v>
      </c>
      <c r="DA5" s="89" t="s">
        <v>2680</v>
      </c>
    </row>
    <row r="6" spans="1:105" ht="12" customHeight="1" x14ac:dyDescent="0.25">
      <c r="A6" s="55" t="s">
        <v>91</v>
      </c>
      <c r="B6" s="259">
        <v>6.4540639172447039</v>
      </c>
      <c r="C6" s="259">
        <v>6.8843155432740906</v>
      </c>
      <c r="D6" s="259">
        <v>7.3350669674340132</v>
      </c>
      <c r="E6" s="259">
        <v>6.5222889502650876</v>
      </c>
      <c r="F6" s="259">
        <v>6.4466086893986674</v>
      </c>
      <c r="G6" s="259">
        <v>6.620555252393661</v>
      </c>
      <c r="H6" s="259">
        <v>5.7644684612315293</v>
      </c>
      <c r="I6" s="259">
        <v>5.5222164595217249</v>
      </c>
      <c r="J6" s="259">
        <v>5.1012213474331638</v>
      </c>
      <c r="K6" s="259">
        <v>3.975308042936184</v>
      </c>
      <c r="L6" s="259">
        <v>4.1113831942171153</v>
      </c>
      <c r="M6" s="259">
        <v>4.2527795292829023</v>
      </c>
      <c r="N6" s="259">
        <v>4.119183026830167</v>
      </c>
      <c r="O6" s="259">
        <v>4.0824874687877379</v>
      </c>
      <c r="P6" s="259">
        <v>4.1216504022277451</v>
      </c>
      <c r="Q6" s="259">
        <v>4.0436856013985416</v>
      </c>
      <c r="R6" s="259">
        <v>4.0347708769365722</v>
      </c>
      <c r="S6" s="259">
        <v>4.1752141778733112</v>
      </c>
      <c r="T6" s="259">
        <v>4.2644351305867803</v>
      </c>
      <c r="U6" s="259">
        <v>3.9748073932367718</v>
      </c>
      <c r="V6" s="259">
        <v>3.4925407630949699</v>
      </c>
      <c r="W6" s="259">
        <v>3.7575113712454078</v>
      </c>
      <c r="X6" s="259">
        <v>3.6432298621175021</v>
      </c>
      <c r="Y6" s="259">
        <v>3.262118401010671</v>
      </c>
      <c r="DA6" s="67" t="s">
        <v>2697</v>
      </c>
    </row>
    <row r="7" spans="1:105" ht="12" customHeight="1" x14ac:dyDescent="0.25">
      <c r="A7" s="173" t="s">
        <v>92</v>
      </c>
      <c r="B7" s="224">
        <v>5.2956421885084746</v>
      </c>
      <c r="C7" s="224">
        <v>5.6486691637120758</v>
      </c>
      <c r="D7" s="224">
        <v>6.0185164860997018</v>
      </c>
      <c r="E7" s="224">
        <v>5.3516217027816104</v>
      </c>
      <c r="F7" s="224">
        <v>5.289525078480958</v>
      </c>
      <c r="G7" s="224">
        <v>5.4322504635024913</v>
      </c>
      <c r="H7" s="224">
        <v>4.7298202758822807</v>
      </c>
      <c r="I7" s="224">
        <v>4.5310494026844923</v>
      </c>
      <c r="J7" s="224">
        <v>4.185617515842595</v>
      </c>
      <c r="K7" s="224">
        <v>3.2617912147168711</v>
      </c>
      <c r="L7" s="224">
        <v>3.3734426208960939</v>
      </c>
      <c r="M7" s="224">
        <v>3.4894601265910992</v>
      </c>
      <c r="N7" s="224">
        <v>3.3798424835529568</v>
      </c>
      <c r="O7" s="224">
        <v>3.3497333077232732</v>
      </c>
      <c r="P7" s="224">
        <v>3.3818669966996859</v>
      </c>
      <c r="Q7" s="224">
        <v>3.3178958780705989</v>
      </c>
      <c r="R7" s="224">
        <v>3.3105812323582118</v>
      </c>
      <c r="S7" s="224">
        <v>3.425816761331947</v>
      </c>
      <c r="T7" s="224">
        <v>3.499023696891717</v>
      </c>
      <c r="U7" s="224">
        <v>3.2613804252199148</v>
      </c>
      <c r="V7" s="224">
        <v>2.8656744722830521</v>
      </c>
      <c r="W7" s="224">
        <v>3.083086253329566</v>
      </c>
      <c r="X7" s="224">
        <v>2.989316809942566</v>
      </c>
      <c r="Y7" s="224">
        <v>2.676609970060039</v>
      </c>
      <c r="DA7" s="177" t="s">
        <v>2698</v>
      </c>
    </row>
    <row r="8" spans="1:105" ht="12" customHeight="1" x14ac:dyDescent="0.25">
      <c r="A8" s="173" t="s">
        <v>93</v>
      </c>
      <c r="B8" s="224">
        <v>3.806242822990467</v>
      </c>
      <c r="C8" s="224">
        <v>4.0599809614180531</v>
      </c>
      <c r="D8" s="224">
        <v>4.3258087243841619</v>
      </c>
      <c r="E8" s="224">
        <v>3.8464780988742828</v>
      </c>
      <c r="F8" s="224">
        <v>3.8018461501581888</v>
      </c>
      <c r="G8" s="224">
        <v>3.9044300206424158</v>
      </c>
      <c r="H8" s="224">
        <v>3.399558323290389</v>
      </c>
      <c r="I8" s="224">
        <v>3.2566917581794779</v>
      </c>
      <c r="J8" s="224">
        <v>3.008412589511865</v>
      </c>
      <c r="K8" s="224">
        <v>2.3444124355777509</v>
      </c>
      <c r="L8" s="224">
        <v>2.4246618837690681</v>
      </c>
      <c r="M8" s="224">
        <v>2.508049465987352</v>
      </c>
      <c r="N8" s="224">
        <v>2.4292617850536882</v>
      </c>
      <c r="O8" s="224">
        <v>2.4076208149261018</v>
      </c>
      <c r="P8" s="224">
        <v>2.4307169038779</v>
      </c>
      <c r="Q8" s="224">
        <v>2.3847376623632428</v>
      </c>
      <c r="R8" s="224">
        <v>2.379480260757465</v>
      </c>
      <c r="S8" s="224">
        <v>2.4623057972073381</v>
      </c>
      <c r="T8" s="224">
        <v>2.5149232821409222</v>
      </c>
      <c r="U8" s="224">
        <v>2.3441171806268151</v>
      </c>
      <c r="V8" s="224">
        <v>2.0597035269534438</v>
      </c>
      <c r="W8" s="224">
        <v>2.2159682445806248</v>
      </c>
      <c r="X8" s="224">
        <v>2.1485714571462191</v>
      </c>
      <c r="Y8" s="224">
        <v>1.923813415980653</v>
      </c>
      <c r="DA8" s="177" t="s">
        <v>2699</v>
      </c>
    </row>
    <row r="9" spans="1:105" ht="12" customHeight="1" x14ac:dyDescent="0.25">
      <c r="A9" s="173" t="s">
        <v>94</v>
      </c>
      <c r="B9" s="224">
        <v>7.4469968275900422</v>
      </c>
      <c r="C9" s="224">
        <v>7.9434410114701084</v>
      </c>
      <c r="D9" s="224">
        <v>8.4635388085777077</v>
      </c>
      <c r="E9" s="224">
        <v>7.5257180195366411</v>
      </c>
      <c r="F9" s="224">
        <v>7.4383946416138462</v>
      </c>
      <c r="G9" s="224">
        <v>7.6391022143003804</v>
      </c>
      <c r="H9" s="224">
        <v>6.6513097629594569</v>
      </c>
      <c r="I9" s="224">
        <v>6.3717882225250646</v>
      </c>
      <c r="J9" s="224">
        <v>5.8860246316536502</v>
      </c>
      <c r="K9" s="224">
        <v>4.5868938956955994</v>
      </c>
      <c r="L9" s="224">
        <v>4.7439036856351331</v>
      </c>
      <c r="M9" s="224">
        <v>4.907053303018734</v>
      </c>
      <c r="N9" s="224">
        <v>4.7529034924963458</v>
      </c>
      <c r="O9" s="224">
        <v>4.7105624639858519</v>
      </c>
      <c r="P9" s="224">
        <v>4.7557504641089361</v>
      </c>
      <c r="Q9" s="224">
        <v>4.6657910785367802</v>
      </c>
      <c r="R9" s="224">
        <v>4.6555048580037361</v>
      </c>
      <c r="S9" s="224">
        <v>4.8175548206230507</v>
      </c>
      <c r="T9" s="224">
        <v>4.9205020737539753</v>
      </c>
      <c r="U9" s="224">
        <v>4.5863162229655048</v>
      </c>
      <c r="V9" s="224">
        <v>4.0298547266480416</v>
      </c>
      <c r="W9" s="224">
        <v>4.335590043744701</v>
      </c>
      <c r="X9" s="224">
        <v>4.2037267639817344</v>
      </c>
      <c r="Y9" s="224">
        <v>3.7639827703969289</v>
      </c>
      <c r="DA9" s="177" t="s">
        <v>2700</v>
      </c>
    </row>
    <row r="10" spans="1:105" ht="12" customHeight="1" x14ac:dyDescent="0.25">
      <c r="A10" s="56" t="s">
        <v>95</v>
      </c>
      <c r="B10" s="260">
        <v>24.53985697412379</v>
      </c>
      <c r="C10" s="260">
        <v>21.69537831875266</v>
      </c>
      <c r="D10" s="260">
        <v>20.879488309211261</v>
      </c>
      <c r="E10" s="260">
        <v>21.706299318345181</v>
      </c>
      <c r="F10" s="260">
        <v>21.217644193195149</v>
      </c>
      <c r="G10" s="260">
        <v>20.72292138565486</v>
      </c>
      <c r="H10" s="260">
        <v>18.45627409332727</v>
      </c>
      <c r="I10" s="260">
        <v>16.458893989369901</v>
      </c>
      <c r="J10" s="260">
        <v>14.047123323423079</v>
      </c>
      <c r="K10" s="260">
        <v>9.9882237261941906</v>
      </c>
      <c r="L10" s="260">
        <v>10.96789375929259</v>
      </c>
      <c r="M10" s="260">
        <v>10.598559256403201</v>
      </c>
      <c r="N10" s="260">
        <v>10.2223254195675</v>
      </c>
      <c r="O10" s="260">
        <v>10.075723106352431</v>
      </c>
      <c r="P10" s="260">
        <v>10.08250788861673</v>
      </c>
      <c r="Q10" s="260">
        <v>9.8443386708757998</v>
      </c>
      <c r="R10" s="260">
        <v>9.7763471846280652</v>
      </c>
      <c r="S10" s="260">
        <v>10.266603632810551</v>
      </c>
      <c r="T10" s="260">
        <v>9.8977780238735491</v>
      </c>
      <c r="U10" s="260">
        <v>9.7080551094913314</v>
      </c>
      <c r="V10" s="260">
        <v>9.5834287151564954</v>
      </c>
      <c r="W10" s="260">
        <v>16.839129057729561</v>
      </c>
      <c r="X10" s="260">
        <v>16.58639916089837</v>
      </c>
      <c r="Y10" s="260">
        <v>14.16671188963713</v>
      </c>
      <c r="DA10" s="68" t="s">
        <v>2701</v>
      </c>
    </row>
    <row r="11" spans="1:105" ht="12" customHeight="1" x14ac:dyDescent="0.25">
      <c r="A11" s="37" t="s">
        <v>159</v>
      </c>
      <c r="B11" s="226">
        <v>0.27099184402504167</v>
      </c>
      <c r="C11" s="226">
        <v>0.22100469377944601</v>
      </c>
      <c r="D11" s="226">
        <v>0.41821529092209098</v>
      </c>
      <c r="E11" s="226">
        <v>0.2131745098702256</v>
      </c>
      <c r="F11" s="226">
        <v>0.22378397117126031</v>
      </c>
      <c r="G11" s="226">
        <v>0.2000676449801182</v>
      </c>
      <c r="H11" s="226">
        <v>0</v>
      </c>
      <c r="I11" s="226">
        <v>0</v>
      </c>
      <c r="J11" s="226">
        <v>0</v>
      </c>
      <c r="K11" s="226">
        <v>0.157380801558268</v>
      </c>
      <c r="L11" s="226">
        <v>0.15730951354603051</v>
      </c>
      <c r="M11" s="226">
        <v>0.14456784228141281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2702</v>
      </c>
    </row>
    <row r="12" spans="1:105" ht="12" customHeight="1" x14ac:dyDescent="0.25">
      <c r="A12" s="37" t="s">
        <v>35</v>
      </c>
      <c r="B12" s="226">
        <v>20.727893992222519</v>
      </c>
      <c r="C12" s="226">
        <v>16.702518939016869</v>
      </c>
      <c r="D12" s="226">
        <v>14.488952084494089</v>
      </c>
      <c r="E12" s="226">
        <v>17.44881042484003</v>
      </c>
      <c r="F12" s="226">
        <v>16.80267257567608</v>
      </c>
      <c r="G12" s="226">
        <v>16.06581587576467</v>
      </c>
      <c r="H12" s="226">
        <v>14.617188487199609</v>
      </c>
      <c r="I12" s="226">
        <v>12.53933771464812</v>
      </c>
      <c r="J12" s="226">
        <v>10.01827835737725</v>
      </c>
      <c r="K12" s="226">
        <v>6.2488272691086477</v>
      </c>
      <c r="L12" s="226">
        <v>7.5222632940458887</v>
      </c>
      <c r="M12" s="226">
        <v>6.6694085651086663</v>
      </c>
      <c r="N12" s="226">
        <v>6.5675556958289416</v>
      </c>
      <c r="O12" s="226">
        <v>6.4648042764744069</v>
      </c>
      <c r="P12" s="226">
        <v>6.4086920264612717</v>
      </c>
      <c r="Q12" s="226">
        <v>6.2340743357572252</v>
      </c>
      <c r="R12" s="226">
        <v>6.0858227540824323</v>
      </c>
      <c r="S12" s="226">
        <v>6.5403115487241514</v>
      </c>
      <c r="T12" s="226">
        <v>5.6364170186308513</v>
      </c>
      <c r="U12" s="226">
        <v>5.9760863721149597</v>
      </c>
      <c r="V12" s="226">
        <v>6.782082552534427</v>
      </c>
      <c r="W12" s="226">
        <v>15.140876722877479</v>
      </c>
      <c r="X12" s="226">
        <v>14.619560427625579</v>
      </c>
      <c r="Y12" s="226">
        <v>12.083497379618381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4.5086658630429099E-3</v>
      </c>
      <c r="C14" s="226">
        <v>7.6632273461310586E-3</v>
      </c>
      <c r="D14" s="226">
        <v>1.6277360403121999E-2</v>
      </c>
      <c r="E14" s="226">
        <v>2.400716401108699E-2</v>
      </c>
      <c r="F14" s="226">
        <v>3.1959771643424367E-2</v>
      </c>
      <c r="G14" s="226">
        <v>3.9539330808763921E-2</v>
      </c>
      <c r="H14" s="226">
        <v>4.8688149948086387E-2</v>
      </c>
      <c r="I14" s="226">
        <v>1.027651569209726E-2</v>
      </c>
      <c r="J14" s="226">
        <v>1.823400631683135E-2</v>
      </c>
      <c r="K14" s="226">
        <v>2.8326895612247001E-2</v>
      </c>
      <c r="L14" s="226">
        <v>5.133676033750622E-2</v>
      </c>
      <c r="M14" s="226">
        <v>8.0728299716817761E-2</v>
      </c>
      <c r="N14" s="226">
        <v>9.9660519538399439E-2</v>
      </c>
      <c r="O14" s="226">
        <v>0.1317316199561214</v>
      </c>
      <c r="P14" s="226">
        <v>0.1540723720828478</v>
      </c>
      <c r="Q14" s="226">
        <v>0.17680868553144341</v>
      </c>
      <c r="R14" s="226">
        <v>0.21527558647016079</v>
      </c>
      <c r="S14" s="226">
        <v>0.2415359417457616</v>
      </c>
      <c r="T14" s="226">
        <v>0.28475924041743911</v>
      </c>
      <c r="U14" s="226">
        <v>0.32742386108813171</v>
      </c>
      <c r="V14" s="226">
        <v>0.36806184586422419</v>
      </c>
      <c r="W14" s="226">
        <v>0.57594971587781618</v>
      </c>
      <c r="X14" s="226">
        <v>0.90048223353719792</v>
      </c>
      <c r="Y14" s="226">
        <v>1.0453180103505271</v>
      </c>
      <c r="DA14" s="69" t="s">
        <v>2705</v>
      </c>
    </row>
    <row r="15" spans="1:105" ht="12" customHeight="1" x14ac:dyDescent="0.25">
      <c r="A15" s="37" t="s">
        <v>40</v>
      </c>
      <c r="B15" s="226">
        <v>3.5364624720131901</v>
      </c>
      <c r="C15" s="226">
        <v>4.7641914586102114</v>
      </c>
      <c r="D15" s="226">
        <v>5.956043573391959</v>
      </c>
      <c r="E15" s="226">
        <v>4.0203072196238372</v>
      </c>
      <c r="F15" s="226">
        <v>4.1592278747043734</v>
      </c>
      <c r="G15" s="226">
        <v>4.417498534101302</v>
      </c>
      <c r="H15" s="226">
        <v>3.7903974561795728</v>
      </c>
      <c r="I15" s="226">
        <v>3.9092797590296851</v>
      </c>
      <c r="J15" s="226">
        <v>4.0106109597289903</v>
      </c>
      <c r="K15" s="226">
        <v>3.553688759915028</v>
      </c>
      <c r="L15" s="226">
        <v>3.2369841913631632</v>
      </c>
      <c r="M15" s="226">
        <v>3.7038545492963002</v>
      </c>
      <c r="N15" s="226">
        <v>3.555109204200162</v>
      </c>
      <c r="O15" s="226">
        <v>3.479187209921899</v>
      </c>
      <c r="P15" s="226">
        <v>3.5197434900726079</v>
      </c>
      <c r="Q15" s="226">
        <v>3.4334556495871311</v>
      </c>
      <c r="R15" s="226">
        <v>3.4752488440754719</v>
      </c>
      <c r="S15" s="226">
        <v>3.4847561423406388</v>
      </c>
      <c r="T15" s="226">
        <v>3.9766017648252578</v>
      </c>
      <c r="U15" s="226">
        <v>3.4045448762882389</v>
      </c>
      <c r="V15" s="226">
        <v>2.433284316757844</v>
      </c>
      <c r="W15" s="226">
        <v>1.1223026189742671</v>
      </c>
      <c r="X15" s="226">
        <v>1.066356499735597</v>
      </c>
      <c r="Y15" s="226">
        <v>1.0378964996682141</v>
      </c>
      <c r="DA15" s="69" t="s">
        <v>2706</v>
      </c>
    </row>
    <row r="16" spans="1:105" ht="12" customHeight="1" x14ac:dyDescent="0.25">
      <c r="A16" s="57" t="s">
        <v>2707</v>
      </c>
      <c r="B16" s="261">
        <v>14.951500542022229</v>
      </c>
      <c r="C16" s="261">
        <v>12.72111155277835</v>
      </c>
      <c r="D16" s="261">
        <v>12.20040414866402</v>
      </c>
      <c r="E16" s="261">
        <v>12.50468697839403</v>
      </c>
      <c r="F16" s="261">
        <v>12.5285977335814</v>
      </c>
      <c r="G16" s="261">
        <v>11.721774932181891</v>
      </c>
      <c r="H16" s="261">
        <v>10.602040793361651</v>
      </c>
      <c r="I16" s="261">
        <v>9.1248515753326096</v>
      </c>
      <c r="J16" s="261">
        <v>7.6213595729307819</v>
      </c>
      <c r="K16" s="261">
        <v>5.2920221710183011</v>
      </c>
      <c r="L16" s="261">
        <v>5.7451382438741003</v>
      </c>
      <c r="M16" s="261">
        <v>5.4118311600920546</v>
      </c>
      <c r="N16" s="261">
        <v>5.1418741303682074</v>
      </c>
      <c r="O16" s="261">
        <v>4.9624526867672181</v>
      </c>
      <c r="P16" s="261">
        <v>4.8784722300867234</v>
      </c>
      <c r="Q16" s="261">
        <v>4.7145647252971674</v>
      </c>
      <c r="R16" s="261">
        <v>4.6762334773823984</v>
      </c>
      <c r="S16" s="261">
        <v>4.9112434993144998</v>
      </c>
      <c r="T16" s="261">
        <v>4.6473277463859208</v>
      </c>
      <c r="U16" s="261">
        <v>4.6450544087284094</v>
      </c>
      <c r="V16" s="261">
        <v>4.6584021360310981</v>
      </c>
      <c r="W16" s="261">
        <v>7.9885987184021738</v>
      </c>
      <c r="X16" s="261">
        <v>7.7977125311791946</v>
      </c>
      <c r="Y16" s="261">
        <v>6.6190217359909971</v>
      </c>
      <c r="DA16" s="70" t="s">
        <v>2708</v>
      </c>
    </row>
    <row r="17" spans="1:105" ht="12" customHeight="1" x14ac:dyDescent="0.25">
      <c r="A17" s="46" t="s">
        <v>28</v>
      </c>
      <c r="B17" s="229">
        <v>6.9631871858845544</v>
      </c>
      <c r="C17" s="229">
        <v>3.2219105041378011</v>
      </c>
      <c r="D17" s="229">
        <v>3.213625486989971</v>
      </c>
      <c r="E17" s="229">
        <v>2.7892208158325191</v>
      </c>
      <c r="F17" s="229">
        <v>3.3157718743596658</v>
      </c>
      <c r="G17" s="229">
        <v>2.8210821555257208</v>
      </c>
      <c r="H17" s="229">
        <v>2.7338984676329452</v>
      </c>
      <c r="I17" s="229">
        <v>2.159864635729456</v>
      </c>
      <c r="J17" s="229">
        <v>1.461002107428742</v>
      </c>
      <c r="K17" s="229">
        <v>0.38746606609514489</v>
      </c>
      <c r="L17" s="229">
        <v>0.34848732156350748</v>
      </c>
      <c r="M17" s="229">
        <v>0.26658530592173191</v>
      </c>
      <c r="N17" s="229">
        <v>0.24342274446966089</v>
      </c>
      <c r="O17" s="229">
        <v>0.24794385719526199</v>
      </c>
      <c r="P17" s="229">
        <v>0.20378660529967479</v>
      </c>
      <c r="Q17" s="229">
        <v>0.1806889866580221</v>
      </c>
      <c r="R17" s="229">
        <v>0.214542854833357</v>
      </c>
      <c r="S17" s="229">
        <v>0.1830310976911208</v>
      </c>
      <c r="T17" s="229">
        <v>0.15109907616573251</v>
      </c>
      <c r="U17" s="229">
        <v>0.1682748640433086</v>
      </c>
      <c r="V17" s="229">
        <v>9.7452005659902183E-2</v>
      </c>
      <c r="W17" s="229">
        <v>5.5373934685367929E-2</v>
      </c>
      <c r="X17" s="229">
        <v>4.0827439868488039E-2</v>
      </c>
      <c r="Y17" s="229">
        <v>3.6102039652303963E-2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8.7997774589988836E-2</v>
      </c>
      <c r="C19" s="229">
        <v>8.3917126220604044E-2</v>
      </c>
      <c r="D19" s="229">
        <v>0.1672079011068669</v>
      </c>
      <c r="E19" s="229">
        <v>8.2846146309198329E-2</v>
      </c>
      <c r="F19" s="229">
        <v>0</v>
      </c>
      <c r="G19" s="229">
        <v>0</v>
      </c>
      <c r="H19" s="229">
        <v>8.6307072876697991E-2</v>
      </c>
      <c r="I19" s="229">
        <v>8.6894520894831073E-2</v>
      </c>
      <c r="J19" s="229">
        <v>8.2751714033719517E-2</v>
      </c>
      <c r="K19" s="229">
        <v>8.1071524187178903E-2</v>
      </c>
      <c r="L19" s="229">
        <v>8.1937229161774983E-2</v>
      </c>
      <c r="M19" s="229">
        <v>8.1915972591416031E-2</v>
      </c>
      <c r="N19" s="229">
        <v>8.2288412201666022E-2</v>
      </c>
      <c r="O19" s="229">
        <v>8.2991276767393415E-2</v>
      </c>
      <c r="P19" s="229">
        <v>8.3924709811844772E-2</v>
      </c>
      <c r="Q19" s="229">
        <v>8.3887621653304587E-2</v>
      </c>
      <c r="R19" s="229">
        <v>8.3826040936334403E-2</v>
      </c>
      <c r="S19" s="229">
        <v>8.3915116648122165E-2</v>
      </c>
      <c r="T19" s="229">
        <v>8.3469805208102835E-2</v>
      </c>
      <c r="U19" s="229">
        <v>8.3465155760902326E-2</v>
      </c>
      <c r="V19" s="229">
        <v>0.16791528492581781</v>
      </c>
      <c r="W19" s="229">
        <v>0.1696781202240345</v>
      </c>
      <c r="X19" s="229">
        <v>0.16958929571866149</v>
      </c>
      <c r="Y19" s="229">
        <v>0.25502698806059521</v>
      </c>
      <c r="DA19" s="73" t="s">
        <v>2711</v>
      </c>
    </row>
    <row r="20" spans="1:105" ht="12" customHeight="1" x14ac:dyDescent="0.25">
      <c r="A20" s="46" t="s">
        <v>159</v>
      </c>
      <c r="B20" s="229">
        <v>5.9964683807609727E-2</v>
      </c>
      <c r="C20" s="229">
        <v>6.1850387577233559E-2</v>
      </c>
      <c r="D20" s="229">
        <v>0.12514395230345171</v>
      </c>
      <c r="E20" s="229">
        <v>6.1628958171709589E-2</v>
      </c>
      <c r="F20" s="229">
        <v>6.0521453434936832E-2</v>
      </c>
      <c r="G20" s="229">
        <v>6.2930547380399396E-2</v>
      </c>
      <c r="H20" s="229">
        <v>0</v>
      </c>
      <c r="I20" s="229">
        <v>0</v>
      </c>
      <c r="J20" s="229">
        <v>0</v>
      </c>
      <c r="K20" s="229">
        <v>6.7327541349513451E-2</v>
      </c>
      <c r="L20" s="229">
        <v>6.8155312888681471E-2</v>
      </c>
      <c r="M20" s="229">
        <v>6.904522402187864E-2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2712</v>
      </c>
    </row>
    <row r="21" spans="1:105" ht="12" customHeight="1" x14ac:dyDescent="0.25">
      <c r="A21" s="46" t="s">
        <v>32</v>
      </c>
      <c r="B21" s="229">
        <v>0.46667469049073368</v>
      </c>
      <c r="C21" s="229">
        <v>1.571058660421659</v>
      </c>
      <c r="D21" s="229">
        <v>1.121996037419569</v>
      </c>
      <c r="E21" s="229">
        <v>0.60025810957377901</v>
      </c>
      <c r="F21" s="229">
        <v>0.52134137064973041</v>
      </c>
      <c r="G21" s="229">
        <v>0.5226054760835358</v>
      </c>
      <c r="H21" s="229">
        <v>0.59737274633873927</v>
      </c>
      <c r="I21" s="229">
        <v>0.46207833059668219</v>
      </c>
      <c r="J21" s="229">
        <v>0.29991548600260981</v>
      </c>
      <c r="K21" s="229">
        <v>0.22036054253226961</v>
      </c>
      <c r="L21" s="229">
        <v>0.22214527019026201</v>
      </c>
      <c r="M21" s="229">
        <v>0.14762508773478919</v>
      </c>
      <c r="N21" s="229">
        <v>7.4226623153882218E-2</v>
      </c>
      <c r="O21" s="229">
        <v>0</v>
      </c>
      <c r="P21" s="229">
        <v>0.15136383924641431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4.5866384418802646</v>
      </c>
      <c r="C23" s="229">
        <v>4.6743680065240056</v>
      </c>
      <c r="D23" s="229">
        <v>4.3355773161500801</v>
      </c>
      <c r="E23" s="229">
        <v>5.044468067374468</v>
      </c>
      <c r="F23" s="229">
        <v>4.544213602738453</v>
      </c>
      <c r="G23" s="229">
        <v>5.0534437353678712</v>
      </c>
      <c r="H23" s="229">
        <v>4.3228297770750537</v>
      </c>
      <c r="I23" s="229">
        <v>4.2799632460514676</v>
      </c>
      <c r="J23" s="229">
        <v>3.8043861542256261</v>
      </c>
      <c r="K23" s="229">
        <v>2.6732496732844169</v>
      </c>
      <c r="L23" s="229">
        <v>3.2590667714875678</v>
      </c>
      <c r="M23" s="229">
        <v>3.1852921175580819</v>
      </c>
      <c r="N23" s="229">
        <v>3.281731994912497</v>
      </c>
      <c r="O23" s="229">
        <v>3.4380388143199561</v>
      </c>
      <c r="P23" s="229">
        <v>3.5804605171244912</v>
      </c>
      <c r="Q23" s="229">
        <v>3.6068624032808079</v>
      </c>
      <c r="R23" s="229">
        <v>3.521182065229933</v>
      </c>
      <c r="S23" s="229">
        <v>3.775636609204267</v>
      </c>
      <c r="T23" s="229">
        <v>3.446873292252985</v>
      </c>
      <c r="U23" s="229">
        <v>3.424157606869465</v>
      </c>
      <c r="V23" s="229">
        <v>3.581726117620367</v>
      </c>
      <c r="W23" s="229">
        <v>6.9164255175437059</v>
      </c>
      <c r="X23" s="229">
        <v>6.7315897595921186</v>
      </c>
      <c r="Y23" s="229">
        <v>5.7234269379909382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6.7784013388392413E-3</v>
      </c>
      <c r="C25" s="229">
        <v>1.5818982236118041E-2</v>
      </c>
      <c r="D25" s="229">
        <v>2.938392225035151E-2</v>
      </c>
      <c r="E25" s="229">
        <v>0.1084951081039125</v>
      </c>
      <c r="F25" s="229">
        <v>0.10171670676510131</v>
      </c>
      <c r="G25" s="229">
        <v>0.1243140903401237</v>
      </c>
      <c r="H25" s="229">
        <v>0.1017167067651432</v>
      </c>
      <c r="I25" s="229">
        <v>0.1220600481177241</v>
      </c>
      <c r="J25" s="229">
        <v>0.1378790303540289</v>
      </c>
      <c r="K25" s="229">
        <v>0.19439283263179269</v>
      </c>
      <c r="L25" s="229">
        <v>0.17178731172012629</v>
      </c>
      <c r="M25" s="229">
        <v>0.21021181486799939</v>
      </c>
      <c r="N25" s="229">
        <v>0.2147361739849718</v>
      </c>
      <c r="O25" s="229">
        <v>0.212473994426637</v>
      </c>
      <c r="P25" s="229">
        <v>2.485956313330618E-2</v>
      </c>
      <c r="Q25" s="229">
        <v>4.5243591168976378E-3</v>
      </c>
      <c r="R25" s="229">
        <v>2.2621795584491671E-3</v>
      </c>
      <c r="S25" s="229">
        <v>5.9239810019792137E-3</v>
      </c>
      <c r="T25" s="229">
        <v>4.719655193855656E-3</v>
      </c>
      <c r="U25" s="229">
        <v>1.4411223014432669E-2</v>
      </c>
      <c r="V25" s="229">
        <v>1.062736152273239E-2</v>
      </c>
      <c r="W25" s="229">
        <v>3.1003252221991099E-3</v>
      </c>
      <c r="X25" s="229">
        <v>3.189835924151957E-3</v>
      </c>
      <c r="Y25" s="229">
        <v>3.222385270300276E-3</v>
      </c>
      <c r="DA25" s="73" t="s">
        <v>2717</v>
      </c>
    </row>
    <row r="26" spans="1:105" ht="12" customHeight="1" x14ac:dyDescent="0.25">
      <c r="A26" s="46" t="s">
        <v>39</v>
      </c>
      <c r="B26" s="229">
        <v>2.7802593640302362</v>
      </c>
      <c r="C26" s="229">
        <v>3.0921878856609331</v>
      </c>
      <c r="D26" s="229">
        <v>3.2074695324437301</v>
      </c>
      <c r="E26" s="229">
        <v>3.8177697730284481</v>
      </c>
      <c r="F26" s="229">
        <v>3.9850327256335172</v>
      </c>
      <c r="G26" s="229">
        <v>3.1373989274842402</v>
      </c>
      <c r="H26" s="229">
        <v>2.7599160226730661</v>
      </c>
      <c r="I26" s="229">
        <v>2.013990793942448</v>
      </c>
      <c r="J26" s="229">
        <v>1.8354250808860559</v>
      </c>
      <c r="K26" s="229">
        <v>1.668153990937985</v>
      </c>
      <c r="L26" s="229">
        <v>1.5935590268621811</v>
      </c>
      <c r="M26" s="229">
        <v>1.451155637396158</v>
      </c>
      <c r="N26" s="229">
        <v>1.245468181645528</v>
      </c>
      <c r="O26" s="229">
        <v>0.98100474405796945</v>
      </c>
      <c r="P26" s="229">
        <v>0.83407699547099245</v>
      </c>
      <c r="Q26" s="229">
        <v>0.83860135458813478</v>
      </c>
      <c r="R26" s="229">
        <v>0.85442033682432583</v>
      </c>
      <c r="S26" s="229">
        <v>0.86273669476901127</v>
      </c>
      <c r="T26" s="229">
        <v>0.96116591756524516</v>
      </c>
      <c r="U26" s="229">
        <v>0.9547455590402999</v>
      </c>
      <c r="V26" s="229">
        <v>0.80068136630227837</v>
      </c>
      <c r="W26" s="229">
        <v>0.84402082072686646</v>
      </c>
      <c r="X26" s="229">
        <v>0.85251620007577489</v>
      </c>
      <c r="Y26" s="229">
        <v>0.60124338501685981</v>
      </c>
      <c r="DA26" s="73" t="s">
        <v>2718</v>
      </c>
    </row>
    <row r="27" spans="1:105" ht="12" customHeight="1" x14ac:dyDescent="0.25">
      <c r="A27" s="57" t="s">
        <v>2719</v>
      </c>
      <c r="B27" s="261">
        <v>127.0877546071889</v>
      </c>
      <c r="C27" s="261">
        <v>108.129448198616</v>
      </c>
      <c r="D27" s="261">
        <v>103.7034352636442</v>
      </c>
      <c r="E27" s="261">
        <v>106.2898393163493</v>
      </c>
      <c r="F27" s="261">
        <v>106.49308073544201</v>
      </c>
      <c r="G27" s="261">
        <v>99.635086923546069</v>
      </c>
      <c r="H27" s="261">
        <v>90.117346743573989</v>
      </c>
      <c r="I27" s="261">
        <v>77.561238390327134</v>
      </c>
      <c r="J27" s="261">
        <v>64.781556369911655</v>
      </c>
      <c r="K27" s="261">
        <v>44.982188453655567</v>
      </c>
      <c r="L27" s="261">
        <v>48.83367507292985</v>
      </c>
      <c r="M27" s="261">
        <v>46.000564860782482</v>
      </c>
      <c r="N27" s="261">
        <v>43.705930108129749</v>
      </c>
      <c r="O27" s="261">
        <v>42.180847837521348</v>
      </c>
      <c r="P27" s="261">
        <v>41.467013955737137</v>
      </c>
      <c r="Q27" s="261">
        <v>40.073800165025922</v>
      </c>
      <c r="R27" s="261">
        <v>39.747984557750399</v>
      </c>
      <c r="S27" s="261">
        <v>41.745569744173253</v>
      </c>
      <c r="T27" s="261">
        <v>39.502285844280337</v>
      </c>
      <c r="U27" s="261">
        <v>39.482962474191481</v>
      </c>
      <c r="V27" s="261">
        <v>39.596418156264342</v>
      </c>
      <c r="W27" s="261">
        <v>67.903089106418477</v>
      </c>
      <c r="X27" s="261">
        <v>66.280556515023164</v>
      </c>
      <c r="Y27" s="261">
        <v>56.261684755923497</v>
      </c>
      <c r="DA27" s="70" t="s">
        <v>2720</v>
      </c>
    </row>
    <row r="28" spans="1:105" ht="12" customHeight="1" x14ac:dyDescent="0.25">
      <c r="A28" s="46" t="s">
        <v>28</v>
      </c>
      <c r="B28" s="229">
        <v>59.187091080018718</v>
      </c>
      <c r="C28" s="229">
        <v>27.38623928517131</v>
      </c>
      <c r="D28" s="229">
        <v>27.315816639414759</v>
      </c>
      <c r="E28" s="229">
        <v>23.70837693457641</v>
      </c>
      <c r="F28" s="229">
        <v>28.184060932057172</v>
      </c>
      <c r="G28" s="229">
        <v>23.979198321968632</v>
      </c>
      <c r="H28" s="229">
        <v>23.238136974880039</v>
      </c>
      <c r="I28" s="229">
        <v>18.358849403700361</v>
      </c>
      <c r="J28" s="229">
        <v>12.418517913144299</v>
      </c>
      <c r="K28" s="229">
        <v>3.2934615618087331</v>
      </c>
      <c r="L28" s="229">
        <v>2.9621422332898142</v>
      </c>
      <c r="M28" s="229">
        <v>2.265975100334721</v>
      </c>
      <c r="N28" s="229">
        <v>2.069093327992118</v>
      </c>
      <c r="O28" s="229">
        <v>2.1075227861597279</v>
      </c>
      <c r="P28" s="229">
        <v>1.732186145047236</v>
      </c>
      <c r="Q28" s="229">
        <v>1.535856386593188</v>
      </c>
      <c r="R28" s="229">
        <v>1.8236142660835339</v>
      </c>
      <c r="S28" s="229">
        <v>1.555764330374527</v>
      </c>
      <c r="T28" s="229">
        <v>1.284342147408726</v>
      </c>
      <c r="U28" s="229">
        <v>1.430336344368123</v>
      </c>
      <c r="V28" s="229">
        <v>0.82834204810916889</v>
      </c>
      <c r="W28" s="229">
        <v>0.47067844482562737</v>
      </c>
      <c r="X28" s="229">
        <v>0.34703323888214832</v>
      </c>
      <c r="Y28" s="229">
        <v>0.3068673370445838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0.74798108401490526</v>
      </c>
      <c r="C30" s="229">
        <v>0.71329557287513445</v>
      </c>
      <c r="D30" s="229">
        <v>1.421267159408369</v>
      </c>
      <c r="E30" s="229">
        <v>0.70419224362818567</v>
      </c>
      <c r="F30" s="229">
        <v>0</v>
      </c>
      <c r="G30" s="229">
        <v>0</v>
      </c>
      <c r="H30" s="229">
        <v>0.73361011945193311</v>
      </c>
      <c r="I30" s="229">
        <v>0.7386034276060639</v>
      </c>
      <c r="J30" s="229">
        <v>0.703389569286616</v>
      </c>
      <c r="K30" s="229">
        <v>0.68910795559102078</v>
      </c>
      <c r="L30" s="229">
        <v>0.69646644787508749</v>
      </c>
      <c r="M30" s="229">
        <v>0.6962857670270366</v>
      </c>
      <c r="N30" s="229">
        <v>0.6994515037141612</v>
      </c>
      <c r="O30" s="229">
        <v>0.70542585252284418</v>
      </c>
      <c r="P30" s="229">
        <v>0.71336003340068044</v>
      </c>
      <c r="Q30" s="229">
        <v>0.71304478405308902</v>
      </c>
      <c r="R30" s="229">
        <v>0.71252134795884248</v>
      </c>
      <c r="S30" s="229">
        <v>0.71327849150903833</v>
      </c>
      <c r="T30" s="229">
        <v>0.70949334426887434</v>
      </c>
      <c r="U30" s="229">
        <v>0.70945382396766998</v>
      </c>
      <c r="V30" s="229">
        <v>1.4272799218694521</v>
      </c>
      <c r="W30" s="229">
        <v>1.442264021904293</v>
      </c>
      <c r="X30" s="229">
        <v>1.441509013608623</v>
      </c>
      <c r="Y30" s="229">
        <v>2.1677293985150601</v>
      </c>
      <c r="DA30" s="73" t="s">
        <v>2723</v>
      </c>
    </row>
    <row r="31" spans="1:105" ht="12" customHeight="1" x14ac:dyDescent="0.25">
      <c r="A31" s="46" t="s">
        <v>159</v>
      </c>
      <c r="B31" s="229">
        <v>0.50969981236468287</v>
      </c>
      <c r="C31" s="229">
        <v>0.52572829440648539</v>
      </c>
      <c r="D31" s="229">
        <v>1.06372359457934</v>
      </c>
      <c r="E31" s="229">
        <v>0.52384614445953137</v>
      </c>
      <c r="F31" s="229">
        <v>0.5144323541969632</v>
      </c>
      <c r="G31" s="229">
        <v>0.53490965273339486</v>
      </c>
      <c r="H31" s="229">
        <v>0</v>
      </c>
      <c r="I31" s="229">
        <v>0</v>
      </c>
      <c r="J31" s="229">
        <v>0</v>
      </c>
      <c r="K31" s="229">
        <v>0.57228410147086439</v>
      </c>
      <c r="L31" s="229">
        <v>0.57932015955379246</v>
      </c>
      <c r="M31" s="229">
        <v>0.58688440418596877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2724</v>
      </c>
    </row>
    <row r="32" spans="1:105" ht="12" customHeight="1" x14ac:dyDescent="0.25">
      <c r="A32" s="46" t="s">
        <v>32</v>
      </c>
      <c r="B32" s="229">
        <v>3.966734869171237</v>
      </c>
      <c r="C32" s="229">
        <v>13.3539986135841</v>
      </c>
      <c r="D32" s="229">
        <v>9.5369663180663338</v>
      </c>
      <c r="E32" s="229">
        <v>5.1021939313771201</v>
      </c>
      <c r="F32" s="229">
        <v>4.4314016505227087</v>
      </c>
      <c r="G32" s="229">
        <v>4.4421465467100543</v>
      </c>
      <c r="H32" s="229">
        <v>5.0776683438792842</v>
      </c>
      <c r="I32" s="229">
        <v>3.927665810071796</v>
      </c>
      <c r="J32" s="229">
        <v>2.549281631022184</v>
      </c>
      <c r="K32" s="229">
        <v>1.8730646115242919</v>
      </c>
      <c r="L32" s="229">
        <v>1.888234796617227</v>
      </c>
      <c r="M32" s="229">
        <v>1.2548132457457091</v>
      </c>
      <c r="N32" s="229">
        <v>0.63092629680799872</v>
      </c>
      <c r="O32" s="229">
        <v>0</v>
      </c>
      <c r="P32" s="229">
        <v>1.286592633594521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38.986426755982272</v>
      </c>
      <c r="C34" s="229">
        <v>39.732128055454048</v>
      </c>
      <c r="D34" s="229">
        <v>36.852407187275681</v>
      </c>
      <c r="E34" s="229">
        <v>42.87797857268297</v>
      </c>
      <c r="F34" s="229">
        <v>38.625815623276857</v>
      </c>
      <c r="G34" s="229">
        <v>42.954271750626901</v>
      </c>
      <c r="H34" s="229">
        <v>36.744053105137972</v>
      </c>
      <c r="I34" s="229">
        <v>36.379687591437467</v>
      </c>
      <c r="J34" s="229">
        <v>32.337282310917821</v>
      </c>
      <c r="K34" s="229">
        <v>22.722622222917551</v>
      </c>
      <c r="L34" s="229">
        <v>27.70206755764432</v>
      </c>
      <c r="M34" s="229">
        <v>27.074982999243709</v>
      </c>
      <c r="N34" s="229">
        <v>27.894721956756221</v>
      </c>
      <c r="O34" s="229">
        <v>29.223329921719621</v>
      </c>
      <c r="P34" s="229">
        <v>30.433914395558169</v>
      </c>
      <c r="Q34" s="229">
        <v>30.65833042788686</v>
      </c>
      <c r="R34" s="229">
        <v>29.930047554454429</v>
      </c>
      <c r="S34" s="229">
        <v>32.092911178236271</v>
      </c>
      <c r="T34" s="229">
        <v>29.298422984150381</v>
      </c>
      <c r="U34" s="229">
        <v>29.105339658390459</v>
      </c>
      <c r="V34" s="229">
        <v>30.444671999773121</v>
      </c>
      <c r="W34" s="229">
        <v>58.789616899121498</v>
      </c>
      <c r="X34" s="229">
        <v>57.218512956533012</v>
      </c>
      <c r="Y34" s="229">
        <v>48.649128972922988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5.761641138013357E-2</v>
      </c>
      <c r="C36" s="229">
        <v>0.13446134900700341</v>
      </c>
      <c r="D36" s="229">
        <v>0.2497633391279879</v>
      </c>
      <c r="E36" s="229">
        <v>0.922208418883256</v>
      </c>
      <c r="F36" s="229">
        <v>0.86459200750336163</v>
      </c>
      <c r="G36" s="229">
        <v>1.056669767891051</v>
      </c>
      <c r="H36" s="229">
        <v>0.86459200750371745</v>
      </c>
      <c r="I36" s="229">
        <v>1.0375104090006539</v>
      </c>
      <c r="J36" s="229">
        <v>1.1719717580092459</v>
      </c>
      <c r="K36" s="229">
        <v>1.6523390773702391</v>
      </c>
      <c r="L36" s="229">
        <v>1.460192149621073</v>
      </c>
      <c r="M36" s="229">
        <v>1.786800426377996</v>
      </c>
      <c r="N36" s="229">
        <v>1.82525747887226</v>
      </c>
      <c r="O36" s="229">
        <v>1.8060289526264151</v>
      </c>
      <c r="P36" s="229">
        <v>0.2113062866331025</v>
      </c>
      <c r="Q36" s="229">
        <v>3.845705249362992E-2</v>
      </c>
      <c r="R36" s="229">
        <v>1.922852624681792E-2</v>
      </c>
      <c r="S36" s="229">
        <v>5.0353838516823311E-2</v>
      </c>
      <c r="T36" s="229">
        <v>4.0117069147773077E-2</v>
      </c>
      <c r="U36" s="229">
        <v>0.12249539562267769</v>
      </c>
      <c r="V36" s="229">
        <v>9.0332572943225289E-2</v>
      </c>
      <c r="W36" s="229">
        <v>2.635276438869243E-2</v>
      </c>
      <c r="X36" s="229">
        <v>2.7113605355291621E-2</v>
      </c>
      <c r="Y36" s="229">
        <v>2.739027479755235E-2</v>
      </c>
      <c r="DA36" s="73" t="s">
        <v>2729</v>
      </c>
    </row>
    <row r="37" spans="1:105" ht="12" customHeight="1" x14ac:dyDescent="0.25">
      <c r="A37" s="46" t="s">
        <v>39</v>
      </c>
      <c r="B37" s="229">
        <v>23.632204594257011</v>
      </c>
      <c r="C37" s="229">
        <v>26.283597028117939</v>
      </c>
      <c r="D37" s="229">
        <v>27.2634910257717</v>
      </c>
      <c r="E37" s="229">
        <v>32.451043070741797</v>
      </c>
      <c r="F37" s="229">
        <v>33.87277816788491</v>
      </c>
      <c r="G37" s="229">
        <v>26.667890883616039</v>
      </c>
      <c r="H37" s="229">
        <v>23.45928619272107</v>
      </c>
      <c r="I37" s="229">
        <v>17.1189217485108</v>
      </c>
      <c r="J37" s="229">
        <v>15.60111318753148</v>
      </c>
      <c r="K37" s="229">
        <v>14.17930892297287</v>
      </c>
      <c r="L37" s="229">
        <v>13.545251728328539</v>
      </c>
      <c r="M37" s="229">
        <v>12.33482291786734</v>
      </c>
      <c r="N37" s="229">
        <v>10.586479543986989</v>
      </c>
      <c r="O37" s="229">
        <v>8.3385403244927403</v>
      </c>
      <c r="P37" s="229">
        <v>7.0896544615034358</v>
      </c>
      <c r="Q37" s="229">
        <v>7.1281115139991478</v>
      </c>
      <c r="R37" s="229">
        <v>7.2625728630067687</v>
      </c>
      <c r="S37" s="229">
        <v>7.3332619055365962</v>
      </c>
      <c r="T37" s="229">
        <v>8.169910299304588</v>
      </c>
      <c r="U37" s="229">
        <v>8.1153372518425506</v>
      </c>
      <c r="V37" s="229">
        <v>6.8057916135693661</v>
      </c>
      <c r="W37" s="229">
        <v>7.1741769761783649</v>
      </c>
      <c r="X37" s="229">
        <v>7.2463877006440871</v>
      </c>
      <c r="Y37" s="229">
        <v>5.11056877264331</v>
      </c>
      <c r="DA37" s="73" t="s">
        <v>2730</v>
      </c>
    </row>
    <row r="38" spans="1:105" ht="12" customHeight="1" x14ac:dyDescent="0.25">
      <c r="A38" s="57" t="s">
        <v>2731</v>
      </c>
      <c r="B38" s="261">
        <v>23.49941221150636</v>
      </c>
      <c r="C38" s="261">
        <v>25.065969413972329</v>
      </c>
      <c r="D38" s="261">
        <v>26.707166907067428</v>
      </c>
      <c r="E38" s="261">
        <v>23.7478213060934</v>
      </c>
      <c r="F38" s="261">
        <v>23.472267535759251</v>
      </c>
      <c r="G38" s="261">
        <v>24.105611431792301</v>
      </c>
      <c r="H38" s="261">
        <v>20.988577474227611</v>
      </c>
      <c r="I38" s="261">
        <v>20.106531724412431</v>
      </c>
      <c r="J38" s="261">
        <v>18.573677726551509</v>
      </c>
      <c r="K38" s="261">
        <v>14.47419851530611</v>
      </c>
      <c r="L38" s="261">
        <v>14.969651630226419</v>
      </c>
      <c r="M38" s="261">
        <v>15.484479311748</v>
      </c>
      <c r="N38" s="261">
        <v>14.998051020766249</v>
      </c>
      <c r="O38" s="261">
        <v>14.86444155302202</v>
      </c>
      <c r="P38" s="261">
        <v>15.00703479785486</v>
      </c>
      <c r="Q38" s="261">
        <v>14.72316295893827</v>
      </c>
      <c r="R38" s="261">
        <v>14.69070421858957</v>
      </c>
      <c r="S38" s="261">
        <v>15.202061878410509</v>
      </c>
      <c r="T38" s="261">
        <v>15.526917654956989</v>
      </c>
      <c r="U38" s="261">
        <v>14.47237563691337</v>
      </c>
      <c r="V38" s="261">
        <v>12.71643047075605</v>
      </c>
      <c r="W38" s="261">
        <v>13.681195249149949</v>
      </c>
      <c r="X38" s="261">
        <v>13.26509334412013</v>
      </c>
      <c r="Y38" s="261">
        <v>11.877456742141421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76.674376279166907</v>
      </c>
      <c r="C39" s="261">
        <f t="shared" si="0"/>
        <v>73.127915523498643</v>
      </c>
      <c r="D39" s="261">
        <f t="shared" si="0"/>
        <v>74.327499587133133</v>
      </c>
      <c r="E39" s="261">
        <f t="shared" si="0"/>
        <v>70.196142270800507</v>
      </c>
      <c r="F39" s="261">
        <f t="shared" si="0"/>
        <v>69.783711558682526</v>
      </c>
      <c r="G39" s="261">
        <f t="shared" si="0"/>
        <v>68.867176282603253</v>
      </c>
      <c r="H39" s="261">
        <f t="shared" si="0"/>
        <v>61.020083317689199</v>
      </c>
      <c r="I39" s="261">
        <f t="shared" si="0"/>
        <v>55.85740415011167</v>
      </c>
      <c r="J39" s="261">
        <f t="shared" si="0"/>
        <v>49.440731864571617</v>
      </c>
      <c r="K39" s="261">
        <f t="shared" si="0"/>
        <v>36.70171960214261</v>
      </c>
      <c r="L39" s="261">
        <f t="shared" si="0"/>
        <v>38.727562472444909</v>
      </c>
      <c r="M39" s="261">
        <f t="shared" si="0"/>
        <v>38.68930618829156</v>
      </c>
      <c r="N39" s="261">
        <f t="shared" si="0"/>
        <v>37.247322406497325</v>
      </c>
      <c r="O39" s="261">
        <f t="shared" si="0"/>
        <v>36.625008200115388</v>
      </c>
      <c r="P39" s="261">
        <f t="shared" si="0"/>
        <v>36.709639785908024</v>
      </c>
      <c r="Q39" s="261">
        <f t="shared" si="0"/>
        <v>35.823332679833442</v>
      </c>
      <c r="R39" s="261">
        <f t="shared" si="0"/>
        <v>35.666985205878028</v>
      </c>
      <c r="S39" s="261">
        <f t="shared" si="0"/>
        <v>37.104369105253269</v>
      </c>
      <c r="T39" s="261">
        <f t="shared" si="0"/>
        <v>36.898190249608049</v>
      </c>
      <c r="U39" s="261">
        <f t="shared" si="0"/>
        <v>35.209872975901625</v>
      </c>
      <c r="V39" s="261">
        <f t="shared" si="0"/>
        <v>32.482790182951305</v>
      </c>
      <c r="W39" s="261">
        <f t="shared" si="0"/>
        <v>42.883344126600932</v>
      </c>
      <c r="X39" s="261">
        <f t="shared" si="0"/>
        <v>41.710749248003722</v>
      </c>
      <c r="Y39" s="261">
        <f t="shared" si="0"/>
        <v>36.417849940311555</v>
      </c>
      <c r="DA39" s="70"/>
    </row>
    <row r="40" spans="1:105" ht="12" customHeight="1" x14ac:dyDescent="0.25">
      <c r="A40" s="60" t="s">
        <v>2734</v>
      </c>
      <c r="B40" s="329">
        <v>23.34351438297498</v>
      </c>
      <c r="C40" s="329">
        <v>19.684074036988701</v>
      </c>
      <c r="D40" s="329">
        <v>18.828281237027628</v>
      </c>
      <c r="E40" s="329">
        <v>19.080048512058109</v>
      </c>
      <c r="F40" s="329">
        <v>19.080460762782771</v>
      </c>
      <c r="G40" s="329">
        <v>18.017020289895211</v>
      </c>
      <c r="H40" s="329">
        <v>16.322852173367568</v>
      </c>
      <c r="I40" s="329">
        <v>14.13898973836951</v>
      </c>
      <c r="J40" s="329">
        <v>11.76448876401115</v>
      </c>
      <c r="K40" s="329">
        <v>8.0315074398839261</v>
      </c>
      <c r="L40" s="329">
        <v>8.7858653827205035</v>
      </c>
      <c r="M40" s="329">
        <v>8.2841547004824356</v>
      </c>
      <c r="N40" s="329">
        <v>7.9039296140302966</v>
      </c>
      <c r="O40" s="329">
        <v>7.6855426853088229</v>
      </c>
      <c r="P40" s="329">
        <v>7.6329177311484528</v>
      </c>
      <c r="Q40" s="329">
        <v>7.3730253530501502</v>
      </c>
      <c r="R40" s="329">
        <v>7.3091995343373091</v>
      </c>
      <c r="S40" s="329">
        <v>7.6824441934745904</v>
      </c>
      <c r="T40" s="329">
        <v>7.2409986415091483</v>
      </c>
      <c r="U40" s="329">
        <v>7.2326595740655684</v>
      </c>
      <c r="V40" s="329">
        <v>7.2846765784344614</v>
      </c>
      <c r="W40" s="329">
        <v>12.598284121660029</v>
      </c>
      <c r="X40" s="329">
        <v>12.291231300539071</v>
      </c>
      <c r="Y40" s="329">
        <v>10.46303851994935</v>
      </c>
      <c r="DA40" s="72" t="s">
        <v>2735</v>
      </c>
    </row>
    <row r="41" spans="1:105" ht="12" customHeight="1" x14ac:dyDescent="0.25">
      <c r="A41" s="59" t="s">
        <v>28</v>
      </c>
      <c r="B41" s="230">
        <v>13.36230487194312</v>
      </c>
      <c r="C41" s="230">
        <v>6.597278088913594</v>
      </c>
      <c r="D41" s="230">
        <v>6.7503433098484127</v>
      </c>
      <c r="E41" s="230">
        <v>6.2037596044515819</v>
      </c>
      <c r="F41" s="230">
        <v>7.4943842734290831</v>
      </c>
      <c r="G41" s="230">
        <v>6.0079340967125958</v>
      </c>
      <c r="H41" s="230">
        <v>5.7652025804889258</v>
      </c>
      <c r="I41" s="230">
        <v>4.3696057573166351</v>
      </c>
      <c r="J41" s="230">
        <v>3.0431611363633801</v>
      </c>
      <c r="K41" s="230">
        <v>0.90740894080517176</v>
      </c>
      <c r="L41" s="230">
        <v>0.7693273336152795</v>
      </c>
      <c r="M41" s="230">
        <v>0.5888428970854086</v>
      </c>
      <c r="N41" s="230">
        <v>0.52258794418338472</v>
      </c>
      <c r="O41" s="230">
        <v>0.50559731220816995</v>
      </c>
      <c r="P41" s="230">
        <v>0.38698161183099272</v>
      </c>
      <c r="Q41" s="230">
        <v>0.34411609627776579</v>
      </c>
      <c r="R41" s="230">
        <v>0.4105552067913682</v>
      </c>
      <c r="S41" s="230">
        <v>0.34782866673586099</v>
      </c>
      <c r="T41" s="230">
        <v>0.29719554284659089</v>
      </c>
      <c r="U41" s="230">
        <v>0.33109594719555618</v>
      </c>
      <c r="V41" s="230">
        <v>0.18453057095985201</v>
      </c>
      <c r="W41" s="230">
        <v>9.7685185596806098E-2</v>
      </c>
      <c r="X41" s="230">
        <v>7.2287386533117587E-2</v>
      </c>
      <c r="Y41" s="230">
        <v>6.2803810237152147E-2</v>
      </c>
      <c r="DA41" s="71" t="s">
        <v>2736</v>
      </c>
    </row>
    <row r="42" spans="1:105" ht="12" customHeight="1" x14ac:dyDescent="0.25">
      <c r="A42" s="59" t="s">
        <v>31</v>
      </c>
      <c r="B42" s="295">
        <v>0.16886708065346781</v>
      </c>
      <c r="C42" s="295">
        <v>0.17183115961439169</v>
      </c>
      <c r="D42" s="295">
        <v>0.35122659474789503</v>
      </c>
      <c r="E42" s="295">
        <v>0.18426564614034879</v>
      </c>
      <c r="F42" s="295">
        <v>0</v>
      </c>
      <c r="G42" s="295">
        <v>0</v>
      </c>
      <c r="H42" s="295">
        <v>0.18200301333575</v>
      </c>
      <c r="I42" s="295">
        <v>0.17579564594013991</v>
      </c>
      <c r="J42" s="295">
        <v>0.17236580209871721</v>
      </c>
      <c r="K42" s="295">
        <v>0.18986185457098709</v>
      </c>
      <c r="L42" s="295">
        <v>0.18088620771635411</v>
      </c>
      <c r="M42" s="295">
        <v>0.18093884976713639</v>
      </c>
      <c r="N42" s="295">
        <v>0.1766594664614147</v>
      </c>
      <c r="O42" s="295">
        <v>0.16923253088409351</v>
      </c>
      <c r="P42" s="295">
        <v>0.159369255048324</v>
      </c>
      <c r="Q42" s="295">
        <v>0.15976115325720511</v>
      </c>
      <c r="R42" s="295">
        <v>0.1604118561666851</v>
      </c>
      <c r="S42" s="295">
        <v>0.1594706228116369</v>
      </c>
      <c r="T42" s="295">
        <v>0.16417608035479991</v>
      </c>
      <c r="U42" s="295">
        <v>0.16422520952011119</v>
      </c>
      <c r="V42" s="295">
        <v>0.317956548871695</v>
      </c>
      <c r="W42" s="295">
        <v>0.29932925590317122</v>
      </c>
      <c r="X42" s="295">
        <v>0.30026783484300962</v>
      </c>
      <c r="Y42" s="295">
        <v>0.44364990781034508</v>
      </c>
      <c r="DA42" s="122" t="s">
        <v>2737</v>
      </c>
    </row>
    <row r="43" spans="1:105" ht="12" customHeight="1" x14ac:dyDescent="0.25">
      <c r="A43" s="59" t="s">
        <v>159</v>
      </c>
      <c r="B43" s="295">
        <v>0.1150717861227747</v>
      </c>
      <c r="C43" s="295">
        <v>0.12664666080266909</v>
      </c>
      <c r="D43" s="295">
        <v>0.26286966064326273</v>
      </c>
      <c r="E43" s="295">
        <v>0.13707456899785489</v>
      </c>
      <c r="F43" s="295">
        <v>0.13679198871769599</v>
      </c>
      <c r="G43" s="295">
        <v>0.1340204079455572</v>
      </c>
      <c r="H43" s="295">
        <v>0</v>
      </c>
      <c r="I43" s="295">
        <v>0</v>
      </c>
      <c r="J43" s="295">
        <v>0</v>
      </c>
      <c r="K43" s="295">
        <v>0.15767474452324409</v>
      </c>
      <c r="L43" s="295">
        <v>0.15046098349035339</v>
      </c>
      <c r="M43" s="295">
        <v>0.15250949260830859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2738</v>
      </c>
    </row>
    <row r="44" spans="1:105" ht="12" customHeight="1" x14ac:dyDescent="0.25">
      <c r="A44" s="59" t="s">
        <v>32</v>
      </c>
      <c r="B44" s="295">
        <v>0.89554529038051722</v>
      </c>
      <c r="C44" s="295">
        <v>3.2169456176658748</v>
      </c>
      <c r="D44" s="295">
        <v>2.3567956115401718</v>
      </c>
      <c r="E44" s="295">
        <v>1.335088635249122</v>
      </c>
      <c r="F44" s="295">
        <v>1.1783478228700031</v>
      </c>
      <c r="G44" s="295">
        <v>1.1129698058388811</v>
      </c>
      <c r="H44" s="295">
        <v>1.2597303592213169</v>
      </c>
      <c r="I44" s="295">
        <v>0.93482716477026218</v>
      </c>
      <c r="J44" s="295">
        <v>0.62470214557249892</v>
      </c>
      <c r="K44" s="295">
        <v>0.51606358334708702</v>
      </c>
      <c r="L44" s="295">
        <v>0.49041218378894552</v>
      </c>
      <c r="M44" s="295">
        <v>0.32607942903560672</v>
      </c>
      <c r="N44" s="295">
        <v>0.1593521529065528</v>
      </c>
      <c r="O44" s="295">
        <v>0</v>
      </c>
      <c r="P44" s="295">
        <v>0.28743313329336923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8.8017253538750992</v>
      </c>
      <c r="C45" s="295">
        <v>9.571372509992166</v>
      </c>
      <c r="D45" s="295">
        <v>9.1070460602478889</v>
      </c>
      <c r="E45" s="295">
        <v>11.219860057219201</v>
      </c>
      <c r="F45" s="295">
        <v>10.27093667776599</v>
      </c>
      <c r="G45" s="295">
        <v>10.76209597939817</v>
      </c>
      <c r="H45" s="295">
        <v>9.11591622032158</v>
      </c>
      <c r="I45" s="295">
        <v>8.6587611703424692</v>
      </c>
      <c r="J45" s="295">
        <v>7.9242596799765597</v>
      </c>
      <c r="K45" s="295">
        <v>6.2604983166374364</v>
      </c>
      <c r="L45" s="295">
        <v>7.1947786741095703</v>
      </c>
      <c r="M45" s="295">
        <v>7.0357840319859744</v>
      </c>
      <c r="N45" s="295">
        <v>7.0453300504789453</v>
      </c>
      <c r="O45" s="295">
        <v>7.0107128422165594</v>
      </c>
      <c r="P45" s="295">
        <v>6.7991337309757673</v>
      </c>
      <c r="Q45" s="295">
        <v>6.8691481035151796</v>
      </c>
      <c r="R45" s="295">
        <v>6.7382324713792556</v>
      </c>
      <c r="S45" s="295">
        <v>7.1751449039270927</v>
      </c>
      <c r="T45" s="295">
        <v>6.7796270183077576</v>
      </c>
      <c r="U45" s="295">
        <v>6.7373384173499007</v>
      </c>
      <c r="V45" s="295">
        <v>6.7821894586029154</v>
      </c>
      <c r="W45" s="295">
        <v>12.201269680160051</v>
      </c>
      <c r="X45" s="295">
        <v>11.918676079162941</v>
      </c>
      <c r="Y45" s="295">
        <v>9.9565848019018492</v>
      </c>
      <c r="DA45" s="122" t="s">
        <v>2740</v>
      </c>
    </row>
    <row r="46" spans="1:105" ht="12" customHeight="1" x14ac:dyDescent="0.25">
      <c r="A46" s="60" t="s">
        <v>2741</v>
      </c>
      <c r="B46" s="329">
        <v>15.94826724482372</v>
      </c>
      <c r="C46" s="329">
        <v>13.569185656296909</v>
      </c>
      <c r="D46" s="329">
        <v>13.01376442524163</v>
      </c>
      <c r="E46" s="329">
        <v>13.33833277695364</v>
      </c>
      <c r="F46" s="329">
        <v>13.363837582486839</v>
      </c>
      <c r="G46" s="329">
        <v>12.50322659432735</v>
      </c>
      <c r="H46" s="329">
        <v>11.30884351291909</v>
      </c>
      <c r="I46" s="329">
        <v>9.7331750136881166</v>
      </c>
      <c r="J46" s="329">
        <v>8.1294502111261675</v>
      </c>
      <c r="K46" s="329">
        <v>5.6448236490861916</v>
      </c>
      <c r="L46" s="329">
        <v>6.128147460132376</v>
      </c>
      <c r="M46" s="329">
        <v>5.7726199040981951</v>
      </c>
      <c r="N46" s="329">
        <v>5.4846657390594196</v>
      </c>
      <c r="O46" s="329">
        <v>5.2932828658850344</v>
      </c>
      <c r="P46" s="329">
        <v>5.2037037120925058</v>
      </c>
      <c r="Q46" s="329">
        <v>5.0288690403169793</v>
      </c>
      <c r="R46" s="329">
        <v>4.9879823758745614</v>
      </c>
      <c r="S46" s="329">
        <v>5.2386597326021347</v>
      </c>
      <c r="T46" s="329">
        <v>4.9571495961449834</v>
      </c>
      <c r="U46" s="329">
        <v>4.9547247026436398</v>
      </c>
      <c r="V46" s="329">
        <v>4.9689622784331711</v>
      </c>
      <c r="W46" s="329">
        <v>8.5211719662956575</v>
      </c>
      <c r="X46" s="329">
        <v>8.317560033257811</v>
      </c>
      <c r="Y46" s="329">
        <v>7.0602898517237316</v>
      </c>
      <c r="DA46" s="72" t="s">
        <v>2742</v>
      </c>
    </row>
    <row r="47" spans="1:105" ht="12" customHeight="1" x14ac:dyDescent="0.25">
      <c r="A47" s="64" t="s">
        <v>28</v>
      </c>
      <c r="B47" s="229">
        <v>7.4273996649435281</v>
      </c>
      <c r="C47" s="229">
        <v>3.4367045377469889</v>
      </c>
      <c r="D47" s="229">
        <v>3.4278671861226382</v>
      </c>
      <c r="E47" s="229">
        <v>2.975168870221355</v>
      </c>
      <c r="F47" s="229">
        <v>3.5368233326503118</v>
      </c>
      <c r="G47" s="229">
        <v>3.0091542992274358</v>
      </c>
      <c r="H47" s="229">
        <v>2.916158365475142</v>
      </c>
      <c r="I47" s="229">
        <v>2.3038556114447521</v>
      </c>
      <c r="J47" s="229">
        <v>1.558402247923991</v>
      </c>
      <c r="K47" s="229">
        <v>0.41329713716815492</v>
      </c>
      <c r="L47" s="229">
        <v>0.37171980966774132</v>
      </c>
      <c r="M47" s="229">
        <v>0.28435765964984738</v>
      </c>
      <c r="N47" s="229">
        <v>0.25965092743430512</v>
      </c>
      <c r="O47" s="229">
        <v>0.26447344767494629</v>
      </c>
      <c r="P47" s="229">
        <v>0.21737237898631989</v>
      </c>
      <c r="Q47" s="229">
        <v>0.19273491910189031</v>
      </c>
      <c r="R47" s="229">
        <v>0.2288457118222475</v>
      </c>
      <c r="S47" s="229">
        <v>0.19523317087052891</v>
      </c>
      <c r="T47" s="229">
        <v>0.16117234791011459</v>
      </c>
      <c r="U47" s="229">
        <v>0.17949318831286259</v>
      </c>
      <c r="V47" s="229">
        <v>0.103948806037229</v>
      </c>
      <c r="W47" s="229">
        <v>5.9065530331059157E-2</v>
      </c>
      <c r="X47" s="229">
        <v>4.3549269193053908E-2</v>
      </c>
      <c r="Y47" s="229">
        <v>3.8508842295790907E-2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9.3864292895988119E-2</v>
      </c>
      <c r="C49" s="229">
        <v>8.9511601301977675E-2</v>
      </c>
      <c r="D49" s="229">
        <v>0.17835509451399151</v>
      </c>
      <c r="E49" s="229">
        <v>8.836922272981157E-2</v>
      </c>
      <c r="F49" s="229">
        <v>0</v>
      </c>
      <c r="G49" s="229">
        <v>0</v>
      </c>
      <c r="H49" s="229">
        <v>9.206087773514457E-2</v>
      </c>
      <c r="I49" s="229">
        <v>9.2687488954486488E-2</v>
      </c>
      <c r="J49" s="229">
        <v>8.8268494969300865E-2</v>
      </c>
      <c r="K49" s="229">
        <v>8.6476292466324212E-2</v>
      </c>
      <c r="L49" s="229">
        <v>8.7399711105893341E-2</v>
      </c>
      <c r="M49" s="229">
        <v>8.7377037430843824E-2</v>
      </c>
      <c r="N49" s="229">
        <v>8.7774306348443784E-2</v>
      </c>
      <c r="O49" s="229">
        <v>8.8524028551886319E-2</v>
      </c>
      <c r="P49" s="229">
        <v>8.9519690465967763E-2</v>
      </c>
      <c r="Q49" s="229">
        <v>8.9480129763524929E-2</v>
      </c>
      <c r="R49" s="229">
        <v>8.9414443665423393E-2</v>
      </c>
      <c r="S49" s="229">
        <v>8.9509457757997013E-2</v>
      </c>
      <c r="T49" s="229">
        <v>8.9034458888643045E-2</v>
      </c>
      <c r="U49" s="229">
        <v>8.9029499478295873E-2</v>
      </c>
      <c r="V49" s="229">
        <v>0.1791096372542057</v>
      </c>
      <c r="W49" s="229">
        <v>0.18098999490563689</v>
      </c>
      <c r="X49" s="229">
        <v>0.18089524876657229</v>
      </c>
      <c r="Y49" s="229">
        <v>0.27202878726463492</v>
      </c>
      <c r="DA49" s="73" t="s">
        <v>2745</v>
      </c>
    </row>
    <row r="50" spans="1:105" ht="12" customHeight="1" x14ac:dyDescent="0.25">
      <c r="A50" s="64" t="s">
        <v>159</v>
      </c>
      <c r="B50" s="229">
        <v>6.3962329394783746E-2</v>
      </c>
      <c r="C50" s="229">
        <v>6.5973746749049142E-2</v>
      </c>
      <c r="D50" s="229">
        <v>0.13348688245701529</v>
      </c>
      <c r="E50" s="229">
        <v>6.5737555383156898E-2</v>
      </c>
      <c r="F50" s="229">
        <v>6.4556216997265992E-2</v>
      </c>
      <c r="G50" s="229">
        <v>6.7125917205759361E-2</v>
      </c>
      <c r="H50" s="229">
        <v>0</v>
      </c>
      <c r="I50" s="229">
        <v>0</v>
      </c>
      <c r="J50" s="229">
        <v>0</v>
      </c>
      <c r="K50" s="229">
        <v>7.1816044106147711E-2</v>
      </c>
      <c r="L50" s="229">
        <v>7.2699000414593581E-2</v>
      </c>
      <c r="M50" s="229">
        <v>7.3648238956670595E-2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2746</v>
      </c>
    </row>
    <row r="51" spans="1:105" ht="12" customHeight="1" x14ac:dyDescent="0.25">
      <c r="A51" s="64" t="s">
        <v>32</v>
      </c>
      <c r="B51" s="229">
        <v>0.4977863365234495</v>
      </c>
      <c r="C51" s="229">
        <v>1.6757959044497699</v>
      </c>
      <c r="D51" s="229">
        <v>1.1967957732475401</v>
      </c>
      <c r="E51" s="229">
        <v>0.64027531687869776</v>
      </c>
      <c r="F51" s="229">
        <v>0.55609746202637933</v>
      </c>
      <c r="G51" s="229">
        <v>0.55744584115577167</v>
      </c>
      <c r="H51" s="229">
        <v>0.63719759609465543</v>
      </c>
      <c r="I51" s="229">
        <v>0.492883552636461</v>
      </c>
      <c r="J51" s="229">
        <v>0.31990985173611719</v>
      </c>
      <c r="K51" s="229">
        <v>0.2350512453677544</v>
      </c>
      <c r="L51" s="229">
        <v>0.2369549548696129</v>
      </c>
      <c r="M51" s="229">
        <v>0.1574667602504419</v>
      </c>
      <c r="N51" s="229">
        <v>7.9175064697474373E-2</v>
      </c>
      <c r="O51" s="229">
        <v>0</v>
      </c>
      <c r="P51" s="229">
        <v>0.16145476186284191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4.8924143380056178</v>
      </c>
      <c r="C53" s="229">
        <v>4.9859925402922727</v>
      </c>
      <c r="D53" s="229">
        <v>4.6246158038934206</v>
      </c>
      <c r="E53" s="229">
        <v>5.3807659385327673</v>
      </c>
      <c r="F53" s="229">
        <v>4.8471611762543514</v>
      </c>
      <c r="G53" s="229">
        <v>5.3903399843923969</v>
      </c>
      <c r="H53" s="229">
        <v>4.6110184288800591</v>
      </c>
      <c r="I53" s="229">
        <v>4.5652941291215674</v>
      </c>
      <c r="J53" s="229">
        <v>4.0580118978406681</v>
      </c>
      <c r="K53" s="229">
        <v>2.8514663181700461</v>
      </c>
      <c r="L53" s="229">
        <v>3.4763378895867389</v>
      </c>
      <c r="M53" s="229">
        <v>3.397644925395289</v>
      </c>
      <c r="N53" s="229">
        <v>3.5005141279066629</v>
      </c>
      <c r="O53" s="229">
        <v>3.667241401941288</v>
      </c>
      <c r="P53" s="229">
        <v>3.8191578849327898</v>
      </c>
      <c r="Q53" s="229">
        <v>3.8473198968328628</v>
      </c>
      <c r="R53" s="229">
        <v>3.7559275362452631</v>
      </c>
      <c r="S53" s="229">
        <v>4.0273457164845521</v>
      </c>
      <c r="T53" s="229">
        <v>3.6766648450698511</v>
      </c>
      <c r="U53" s="229">
        <v>3.6524347806607662</v>
      </c>
      <c r="V53" s="229">
        <v>3.8205078587950592</v>
      </c>
      <c r="W53" s="229">
        <v>7.3775205520466249</v>
      </c>
      <c r="X53" s="229">
        <v>7.1803624102315959</v>
      </c>
      <c r="Y53" s="229">
        <v>6.1049887338570024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7.2302947614285278E-3</v>
      </c>
      <c r="C55" s="229">
        <v>1.6873581051859241E-2</v>
      </c>
      <c r="D55" s="229">
        <v>3.1342850400374961E-2</v>
      </c>
      <c r="E55" s="229">
        <v>0.11572811531084</v>
      </c>
      <c r="F55" s="229">
        <v>0.1084978205494415</v>
      </c>
      <c r="G55" s="229">
        <v>0.13260169636279859</v>
      </c>
      <c r="H55" s="229">
        <v>0.1084978205494861</v>
      </c>
      <c r="I55" s="229">
        <v>0.13019738465890571</v>
      </c>
      <c r="J55" s="229">
        <v>0.1470709657109642</v>
      </c>
      <c r="K55" s="229">
        <v>0.2073523548072457</v>
      </c>
      <c r="L55" s="229">
        <v>0.18323979916813471</v>
      </c>
      <c r="M55" s="229">
        <v>0.2242259358591995</v>
      </c>
      <c r="N55" s="229">
        <v>0.22905191891730331</v>
      </c>
      <c r="O55" s="229">
        <v>0.2266389273884129</v>
      </c>
      <c r="P55" s="229">
        <v>2.6516867342193259E-2</v>
      </c>
      <c r="Q55" s="229">
        <v>4.8259830580241487E-3</v>
      </c>
      <c r="R55" s="229">
        <v>2.412991529012446E-3</v>
      </c>
      <c r="S55" s="229">
        <v>6.3189130687778296E-3</v>
      </c>
      <c r="T55" s="229">
        <v>5.0342988734460338E-3</v>
      </c>
      <c r="U55" s="229">
        <v>1.537197121539486E-2</v>
      </c>
      <c r="V55" s="229">
        <v>1.133585229091455E-2</v>
      </c>
      <c r="W55" s="229">
        <v>3.30701357034572E-3</v>
      </c>
      <c r="X55" s="229">
        <v>3.4024916524287539E-3</v>
      </c>
      <c r="Y55" s="229">
        <v>3.4372109549869619E-3</v>
      </c>
      <c r="DA55" s="73" t="s">
        <v>2751</v>
      </c>
    </row>
    <row r="56" spans="1:105" ht="12" customHeight="1" x14ac:dyDescent="0.25">
      <c r="A56" s="64" t="s">
        <v>39</v>
      </c>
      <c r="B56" s="229">
        <v>2.9656099882989202</v>
      </c>
      <c r="C56" s="229">
        <v>3.2983337447049959</v>
      </c>
      <c r="D56" s="229">
        <v>3.4213008346066469</v>
      </c>
      <c r="E56" s="229">
        <v>4.072287757897012</v>
      </c>
      <c r="F56" s="229">
        <v>4.2507015740090877</v>
      </c>
      <c r="G56" s="229">
        <v>3.34655885598319</v>
      </c>
      <c r="H56" s="229">
        <v>2.943910424184605</v>
      </c>
      <c r="I56" s="229">
        <v>2.148256846871945</v>
      </c>
      <c r="J56" s="229">
        <v>1.9577867529451269</v>
      </c>
      <c r="K56" s="229">
        <v>1.7793642570005179</v>
      </c>
      <c r="L56" s="229">
        <v>1.6997962953196599</v>
      </c>
      <c r="M56" s="229">
        <v>1.5478993465559019</v>
      </c>
      <c r="N56" s="229">
        <v>1.3284993937552301</v>
      </c>
      <c r="O56" s="229">
        <v>1.0464050603285009</v>
      </c>
      <c r="P56" s="229">
        <v>0.88968212850239203</v>
      </c>
      <c r="Q56" s="229">
        <v>0.89450811156067755</v>
      </c>
      <c r="R56" s="229">
        <v>0.91138169261261448</v>
      </c>
      <c r="S56" s="229">
        <v>0.92025247442027891</v>
      </c>
      <c r="T56" s="229">
        <v>1.0252436454029279</v>
      </c>
      <c r="U56" s="229">
        <v>1.0183952629763211</v>
      </c>
      <c r="V56" s="229">
        <v>0.85406012405576359</v>
      </c>
      <c r="W56" s="229">
        <v>0.90028887544199154</v>
      </c>
      <c r="X56" s="229">
        <v>0.90935061341416024</v>
      </c>
      <c r="Y56" s="229">
        <v>0.6413262773513172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37.382594651368208</v>
      </c>
      <c r="C58" s="329">
        <v>39.87465583021303</v>
      </c>
      <c r="D58" s="329">
        <v>42.485453924863883</v>
      </c>
      <c r="E58" s="329">
        <v>37.777760981788759</v>
      </c>
      <c r="F58" s="329">
        <v>37.339413213412918</v>
      </c>
      <c r="G58" s="329">
        <v>38.346929398380688</v>
      </c>
      <c r="H58" s="329">
        <v>33.388387631402537</v>
      </c>
      <c r="I58" s="329">
        <v>31.985239398054041</v>
      </c>
      <c r="J58" s="329">
        <v>29.5467928894343</v>
      </c>
      <c r="K58" s="329">
        <v>23.025388513172491</v>
      </c>
      <c r="L58" s="329">
        <v>23.813549629592028</v>
      </c>
      <c r="M58" s="329">
        <v>24.632531583710929</v>
      </c>
      <c r="N58" s="329">
        <v>23.858727053407609</v>
      </c>
      <c r="O58" s="329">
        <v>23.646182648921531</v>
      </c>
      <c r="P58" s="329">
        <v>23.87301834266707</v>
      </c>
      <c r="Q58" s="329">
        <v>23.421438286466309</v>
      </c>
      <c r="R58" s="329">
        <v>23.369803295666159</v>
      </c>
      <c r="S58" s="329">
        <v>24.183265179176541</v>
      </c>
      <c r="T58" s="329">
        <v>24.700042011953919</v>
      </c>
      <c r="U58" s="329">
        <v>23.022488699192419</v>
      </c>
      <c r="V58" s="329">
        <v>20.22915132608367</v>
      </c>
      <c r="W58" s="329">
        <v>21.763888038645241</v>
      </c>
      <c r="X58" s="329">
        <v>21.101957914206839</v>
      </c>
      <c r="Y58" s="329">
        <v>18.894521568638471</v>
      </c>
      <c r="DA58" s="72" t="s">
        <v>2756</v>
      </c>
    </row>
    <row r="59" spans="1:105" ht="12" customHeight="1" x14ac:dyDescent="0.25">
      <c r="A59" s="132" t="s">
        <v>2757</v>
      </c>
      <c r="B59" s="316">
        <v>8.6232968612991616</v>
      </c>
      <c r="C59" s="316">
        <v>9.198157529535619</v>
      </c>
      <c r="D59" s="316">
        <v>9.8004080481272844</v>
      </c>
      <c r="E59" s="316">
        <v>8.7144525611264889</v>
      </c>
      <c r="F59" s="316">
        <v>8.6133359058903984</v>
      </c>
      <c r="G59" s="316">
        <v>8.8457465032971978</v>
      </c>
      <c r="H59" s="316">
        <v>7.7019260153247684</v>
      </c>
      <c r="I59" s="316">
        <v>7.3782522877674754</v>
      </c>
      <c r="J59" s="316">
        <v>6.8157592794482458</v>
      </c>
      <c r="K59" s="316">
        <v>5.3114226646803138</v>
      </c>
      <c r="L59" s="316">
        <v>5.4932331394427951</v>
      </c>
      <c r="M59" s="316">
        <v>5.6821532660492471</v>
      </c>
      <c r="N59" s="316">
        <v>5.5036545224587048</v>
      </c>
      <c r="O59" s="316">
        <v>5.4546254619243966</v>
      </c>
      <c r="P59" s="316">
        <v>5.5069511911614626</v>
      </c>
      <c r="Q59" s="316">
        <v>5.4027821542720238</v>
      </c>
      <c r="R59" s="316">
        <v>5.3908711604458128</v>
      </c>
      <c r="S59" s="316">
        <v>5.5785179348947569</v>
      </c>
      <c r="T59" s="316">
        <v>5.6977263547928727</v>
      </c>
      <c r="U59" s="316">
        <v>5.3107537449055924</v>
      </c>
      <c r="V59" s="316">
        <v>4.6663956518753444</v>
      </c>
      <c r="W59" s="316">
        <v>5.0204237871553659</v>
      </c>
      <c r="X59" s="316">
        <v>4.8677318721692</v>
      </c>
      <c r="Y59" s="316">
        <v>4.3585275462581112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1.0000000000000002</v>
      </c>
      <c r="D63" s="232">
        <f t="shared" si="1"/>
        <v>1</v>
      </c>
      <c r="E63" s="232">
        <f t="shared" si="1"/>
        <v>1.0000000000000002</v>
      </c>
      <c r="F63" s="232">
        <f t="shared" si="1"/>
        <v>1.0000000000000002</v>
      </c>
      <c r="G63" s="232">
        <f t="shared" si="1"/>
        <v>0.99999999999999944</v>
      </c>
      <c r="H63" s="232">
        <f t="shared" si="1"/>
        <v>1.0000000000000002</v>
      </c>
      <c r="I63" s="232">
        <f t="shared" si="1"/>
        <v>0.99999999999999978</v>
      </c>
      <c r="J63" s="232">
        <f t="shared" si="1"/>
        <v>0.99999999999999978</v>
      </c>
      <c r="K63" s="232">
        <f t="shared" si="1"/>
        <v>1</v>
      </c>
      <c r="L63" s="232">
        <f t="shared" si="1"/>
        <v>0.99999999999999989</v>
      </c>
      <c r="M63" s="232">
        <f t="shared" si="1"/>
        <v>1.0000000000000002</v>
      </c>
      <c r="N63" s="232">
        <f t="shared" si="1"/>
        <v>1</v>
      </c>
      <c r="O63" s="232">
        <f t="shared" si="1"/>
        <v>1</v>
      </c>
      <c r="P63" s="232">
        <f t="shared" si="1"/>
        <v>1.0000000000000002</v>
      </c>
      <c r="Q63" s="232">
        <f t="shared" si="1"/>
        <v>1</v>
      </c>
      <c r="R63" s="232">
        <f t="shared" si="1"/>
        <v>1.0000000000000004</v>
      </c>
      <c r="S63" s="232">
        <f t="shared" si="1"/>
        <v>0.99999999999999978</v>
      </c>
      <c r="T63" s="232">
        <f t="shared" si="1"/>
        <v>1</v>
      </c>
      <c r="U63" s="232">
        <f t="shared" si="1"/>
        <v>1.0000000000000002</v>
      </c>
      <c r="V63" s="232">
        <f t="shared" si="1"/>
        <v>1.0000000000000004</v>
      </c>
      <c r="W63" s="232">
        <f t="shared" si="1"/>
        <v>0.99999999999999967</v>
      </c>
      <c r="X63" s="232">
        <f t="shared" si="1"/>
        <v>1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2.163041239190841E-2</v>
      </c>
      <c r="C64" s="299">
        <f t="shared" si="2"/>
        <v>2.5081814055861747E-2</v>
      </c>
      <c r="D64" s="299">
        <f t="shared" si="2"/>
        <v>2.6793655920452478E-2</v>
      </c>
      <c r="E64" s="299">
        <f t="shared" si="2"/>
        <v>2.4482575092566513E-2</v>
      </c>
      <c r="F64" s="299">
        <f t="shared" si="2"/>
        <v>2.4319023679825857E-2</v>
      </c>
      <c r="G64" s="299">
        <f t="shared" si="2"/>
        <v>2.571142784246986E-2</v>
      </c>
      <c r="H64" s="299">
        <f t="shared" si="2"/>
        <v>2.5125019195507317E-2</v>
      </c>
      <c r="I64" s="299">
        <f t="shared" si="2"/>
        <v>2.6784912653938009E-2</v>
      </c>
      <c r="J64" s="299">
        <f t="shared" si="2"/>
        <v>2.8425159691331293E-2</v>
      </c>
      <c r="K64" s="299">
        <f t="shared" si="2"/>
        <v>3.0364828024764024E-2</v>
      </c>
      <c r="L64" s="299">
        <f t="shared" si="2"/>
        <v>2.9495423620661303E-2</v>
      </c>
      <c r="M64" s="299">
        <f t="shared" si="2"/>
        <v>3.1036695689002598E-2</v>
      </c>
      <c r="N64" s="299">
        <f t="shared" si="2"/>
        <v>3.1324502764315171E-2</v>
      </c>
      <c r="O64" s="299">
        <f t="shared" si="2"/>
        <v>3.1717631614173326E-2</v>
      </c>
      <c r="P64" s="299">
        <f t="shared" si="2"/>
        <v>3.2114686539496048E-2</v>
      </c>
      <c r="Q64" s="299">
        <f t="shared" si="2"/>
        <v>3.2351013959606038E-2</v>
      </c>
      <c r="R64" s="299">
        <f t="shared" si="2"/>
        <v>3.2452250484460016E-2</v>
      </c>
      <c r="S64" s="299">
        <f t="shared" si="2"/>
        <v>3.2193986326442513E-2</v>
      </c>
      <c r="T64" s="299">
        <f t="shared" si="2"/>
        <v>3.3480921148536652E-2</v>
      </c>
      <c r="U64" s="299">
        <f t="shared" si="2"/>
        <v>3.2316638194091363E-2</v>
      </c>
      <c r="V64" s="299">
        <f t="shared" si="2"/>
        <v>3.0068803153506674E-2</v>
      </c>
      <c r="W64" s="299">
        <f t="shared" si="2"/>
        <v>2.2405089835333892E-2</v>
      </c>
      <c r="X64" s="299">
        <f t="shared" si="2"/>
        <v>2.2283693557859939E-2</v>
      </c>
      <c r="Y64" s="299">
        <f t="shared" si="2"/>
        <v>2.3081933830598474E-2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1.7748030680540233E-2</v>
      </c>
      <c r="C65" s="233">
        <f t="shared" si="3"/>
        <v>2.0579949994553232E-2</v>
      </c>
      <c r="D65" s="233">
        <f t="shared" si="3"/>
        <v>2.198453819114049E-2</v>
      </c>
      <c r="E65" s="233">
        <f t="shared" si="3"/>
        <v>2.0088266742618679E-2</v>
      </c>
      <c r="F65" s="233">
        <f t="shared" si="3"/>
        <v>1.9954070711651988E-2</v>
      </c>
      <c r="G65" s="233">
        <f t="shared" si="3"/>
        <v>2.1096556178436809E-2</v>
      </c>
      <c r="H65" s="233">
        <f t="shared" si="3"/>
        <v>2.0615400365544465E-2</v>
      </c>
      <c r="I65" s="233">
        <f t="shared" si="3"/>
        <v>2.1977364228872212E-2</v>
      </c>
      <c r="J65" s="233">
        <f t="shared" si="3"/>
        <v>2.3323207951861567E-2</v>
      </c>
      <c r="K65" s="233">
        <f t="shared" si="3"/>
        <v>2.4914730686985881E-2</v>
      </c>
      <c r="L65" s="233">
        <f t="shared" si="3"/>
        <v>2.4201373227209267E-2</v>
      </c>
      <c r="M65" s="233">
        <f t="shared" si="3"/>
        <v>2.5466006719181616E-2</v>
      </c>
      <c r="N65" s="233">
        <f t="shared" si="3"/>
        <v>2.5702156114309878E-2</v>
      </c>
      <c r="O65" s="233">
        <f t="shared" si="3"/>
        <v>2.6024723375731969E-2</v>
      </c>
      <c r="P65" s="233">
        <f t="shared" si="3"/>
        <v>2.6350512032406993E-2</v>
      </c>
      <c r="Q65" s="233">
        <f t="shared" si="3"/>
        <v>2.6544421710445985E-2</v>
      </c>
      <c r="R65" s="233">
        <f t="shared" si="3"/>
        <v>2.6627487576992823E-2</v>
      </c>
      <c r="S65" s="233">
        <f t="shared" si="3"/>
        <v>2.6415578524260516E-2</v>
      </c>
      <c r="T65" s="233">
        <f t="shared" si="3"/>
        <v>2.7471525044953149E-2</v>
      </c>
      <c r="U65" s="233">
        <f t="shared" si="3"/>
        <v>2.6516215954126243E-2</v>
      </c>
      <c r="V65" s="233">
        <f t="shared" si="3"/>
        <v>2.467183848492855E-2</v>
      </c>
      <c r="W65" s="233">
        <f t="shared" si="3"/>
        <v>1.838366345463294E-2</v>
      </c>
      <c r="X65" s="233">
        <f t="shared" si="3"/>
        <v>1.8284056252603025E-2</v>
      </c>
      <c r="Y65" s="233">
        <f t="shared" si="3"/>
        <v>1.8939022630234656E-2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1.2756397051638295E-2</v>
      </c>
      <c r="C66" s="233">
        <f t="shared" si="4"/>
        <v>1.4791839058585131E-2</v>
      </c>
      <c r="D66" s="233">
        <f t="shared" si="4"/>
        <v>1.5801386824882229E-2</v>
      </c>
      <c r="E66" s="233">
        <f t="shared" si="4"/>
        <v>1.4438441721257175E-2</v>
      </c>
      <c r="F66" s="233">
        <f t="shared" si="4"/>
        <v>1.4341988323999867E-2</v>
      </c>
      <c r="G66" s="233">
        <f t="shared" si="4"/>
        <v>1.5163149753251457E-2</v>
      </c>
      <c r="H66" s="233">
        <f t="shared" si="4"/>
        <v>1.4817319012735083E-2</v>
      </c>
      <c r="I66" s="233">
        <f t="shared" si="4"/>
        <v>1.5796230539501896E-2</v>
      </c>
      <c r="J66" s="233">
        <f t="shared" si="4"/>
        <v>1.6763555715400502E-2</v>
      </c>
      <c r="K66" s="233">
        <f t="shared" si="4"/>
        <v>1.7907462681271101E-2</v>
      </c>
      <c r="L66" s="233">
        <f t="shared" si="4"/>
        <v>1.7394737007056665E-2</v>
      </c>
      <c r="M66" s="233">
        <f t="shared" si="4"/>
        <v>1.8303692329411786E-2</v>
      </c>
      <c r="N66" s="233">
        <f t="shared" si="4"/>
        <v>1.8473424707160228E-2</v>
      </c>
      <c r="O66" s="233">
        <f t="shared" si="4"/>
        <v>1.8705269926307347E-2</v>
      </c>
      <c r="P66" s="233">
        <f t="shared" si="4"/>
        <v>1.8939430523292531E-2</v>
      </c>
      <c r="Q66" s="233">
        <f t="shared" si="4"/>
        <v>1.9078803104383049E-2</v>
      </c>
      <c r="R66" s="233">
        <f t="shared" si="4"/>
        <v>1.9138506695963592E-2</v>
      </c>
      <c r="S66" s="233">
        <f t="shared" si="4"/>
        <v>1.8986197064312257E-2</v>
      </c>
      <c r="T66" s="233">
        <f t="shared" si="4"/>
        <v>1.9745158626060081E-2</v>
      </c>
      <c r="U66" s="233">
        <f t="shared" si="4"/>
        <v>1.9058530217028247E-2</v>
      </c>
      <c r="V66" s="233">
        <f t="shared" si="4"/>
        <v>1.7732883911042399E-2</v>
      </c>
      <c r="W66" s="233">
        <f t="shared" si="4"/>
        <v>1.3213258108017422E-2</v>
      </c>
      <c r="X66" s="233">
        <f t="shared" si="4"/>
        <v>1.3141665431558425E-2</v>
      </c>
      <c r="Y66" s="233">
        <f t="shared" si="4"/>
        <v>1.3612422515481159E-2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2.4958168144509702E-2</v>
      </c>
      <c r="C67" s="233">
        <f t="shared" si="5"/>
        <v>2.894055467984049E-2</v>
      </c>
      <c r="D67" s="233">
        <f t="shared" si="5"/>
        <v>3.091575683129132E-2</v>
      </c>
      <c r="E67" s="233">
        <f t="shared" si="5"/>
        <v>2.8249125106807521E-2</v>
      </c>
      <c r="F67" s="233">
        <f t="shared" si="5"/>
        <v>2.8060411938260602E-2</v>
      </c>
      <c r="G67" s="233">
        <f t="shared" si="5"/>
        <v>2.9667032125926768E-2</v>
      </c>
      <c r="H67" s="233">
        <f t="shared" si="5"/>
        <v>2.8990406764046902E-2</v>
      </c>
      <c r="I67" s="233">
        <f t="shared" si="5"/>
        <v>3.0905668446851536E-2</v>
      </c>
      <c r="J67" s="233">
        <f t="shared" si="5"/>
        <v>3.2798261182305333E-2</v>
      </c>
      <c r="K67" s="233">
        <f t="shared" si="5"/>
        <v>3.5036340028573892E-2</v>
      </c>
      <c r="L67" s="233">
        <f t="shared" si="5"/>
        <v>3.4033181100763039E-2</v>
      </c>
      <c r="M67" s="233">
        <f t="shared" si="5"/>
        <v>3.5811571948849159E-2</v>
      </c>
      <c r="N67" s="233">
        <f t="shared" si="5"/>
        <v>3.6143657035748268E-2</v>
      </c>
      <c r="O67" s="233">
        <f t="shared" si="5"/>
        <v>3.6597267247123075E-2</v>
      </c>
      <c r="P67" s="233">
        <f t="shared" si="5"/>
        <v>3.7055407545572357E-2</v>
      </c>
      <c r="Q67" s="233">
        <f t="shared" si="5"/>
        <v>3.7328093030314667E-2</v>
      </c>
      <c r="R67" s="233">
        <f t="shared" si="5"/>
        <v>3.7444904405146161E-2</v>
      </c>
      <c r="S67" s="233">
        <f t="shared" si="5"/>
        <v>3.7146907299741357E-2</v>
      </c>
      <c r="T67" s="233">
        <f t="shared" si="5"/>
        <v>3.863183209446535E-2</v>
      </c>
      <c r="U67" s="233">
        <f t="shared" si="5"/>
        <v>3.7288428685490024E-2</v>
      </c>
      <c r="V67" s="233">
        <f t="shared" si="5"/>
        <v>3.4694772869430769E-2</v>
      </c>
      <c r="W67" s="233">
        <f t="shared" si="5"/>
        <v>2.5852026733077568E-2</v>
      </c>
      <c r="X67" s="233">
        <f t="shared" si="5"/>
        <v>2.5711954105223013E-2</v>
      </c>
      <c r="Y67" s="233">
        <f t="shared" si="5"/>
        <v>2.6633000573767475E-2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8.2243875052194007E-2</v>
      </c>
      <c r="C68" s="300">
        <f t="shared" si="6"/>
        <v>7.9043361891534325E-2</v>
      </c>
      <c r="D68" s="300">
        <f t="shared" si="6"/>
        <v>7.6268945878188985E-2</v>
      </c>
      <c r="E68" s="300">
        <f t="shared" si="6"/>
        <v>8.1478466700177749E-2</v>
      </c>
      <c r="F68" s="300">
        <f t="shared" si="6"/>
        <v>8.0040904671780794E-2</v>
      </c>
      <c r="G68" s="300">
        <f t="shared" si="6"/>
        <v>8.0479035002358895E-2</v>
      </c>
      <c r="H68" s="300">
        <f t="shared" si="6"/>
        <v>8.0443538548448143E-2</v>
      </c>
      <c r="I68" s="300">
        <f t="shared" si="6"/>
        <v>7.9832082120859085E-2</v>
      </c>
      <c r="J68" s="300">
        <f t="shared" si="6"/>
        <v>7.8273749848757554E-2</v>
      </c>
      <c r="K68" s="300">
        <f t="shared" si="6"/>
        <v>7.6293633711651224E-2</v>
      </c>
      <c r="L68" s="300">
        <f t="shared" si="6"/>
        <v>7.8684631758909385E-2</v>
      </c>
      <c r="M68" s="300">
        <f t="shared" si="6"/>
        <v>7.7348062865208983E-2</v>
      </c>
      <c r="N68" s="300">
        <f t="shared" si="6"/>
        <v>7.7736109023876482E-2</v>
      </c>
      <c r="O68" s="300">
        <f t="shared" si="6"/>
        <v>7.8280233846889605E-2</v>
      </c>
      <c r="P68" s="300">
        <f t="shared" si="6"/>
        <v>7.8559933224785605E-2</v>
      </c>
      <c r="Q68" s="300">
        <f t="shared" si="6"/>
        <v>7.8758432073563187E-2</v>
      </c>
      <c r="R68" s="300">
        <f t="shared" si="6"/>
        <v>7.8632585922569331E-2</v>
      </c>
      <c r="S68" s="300">
        <f t="shared" si="6"/>
        <v>7.9163099877684148E-2</v>
      </c>
      <c r="T68" s="300">
        <f t="shared" si="6"/>
        <v>7.770940708797483E-2</v>
      </c>
      <c r="U68" s="300">
        <f t="shared" si="6"/>
        <v>7.8930039497147275E-2</v>
      </c>
      <c r="V68" s="300">
        <f t="shared" si="6"/>
        <v>8.2507907886619644E-2</v>
      </c>
      <c r="W68" s="300">
        <f t="shared" si="6"/>
        <v>0.10040746707365625</v>
      </c>
      <c r="X68" s="300">
        <f t="shared" si="6"/>
        <v>0.10145015552627898</v>
      </c>
      <c r="Y68" s="300">
        <f t="shared" si="6"/>
        <v>0.10024010971902403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5.0109067209214792E-2</v>
      </c>
      <c r="C69" s="301">
        <f t="shared" si="7"/>
        <v>4.634717170429356E-2</v>
      </c>
      <c r="D69" s="301">
        <f t="shared" si="7"/>
        <v>4.4565841361925568E-2</v>
      </c>
      <c r="E69" s="301">
        <f t="shared" si="7"/>
        <v>4.6938573297205369E-2</v>
      </c>
      <c r="F69" s="301">
        <f t="shared" si="7"/>
        <v>4.7262565425915302E-2</v>
      </c>
      <c r="G69" s="301">
        <f t="shared" si="7"/>
        <v>4.5522400896133526E-2</v>
      </c>
      <c r="H69" s="301">
        <f t="shared" si="7"/>
        <v>4.6210067803520265E-2</v>
      </c>
      <c r="I69" s="301">
        <f t="shared" si="7"/>
        <v>4.425910396974924E-2</v>
      </c>
      <c r="J69" s="301">
        <f t="shared" si="7"/>
        <v>4.2467940159981919E-2</v>
      </c>
      <c r="K69" s="301">
        <f t="shared" si="7"/>
        <v>4.0422362591936795E-2</v>
      </c>
      <c r="L69" s="301">
        <f t="shared" si="7"/>
        <v>4.1216125633990242E-2</v>
      </c>
      <c r="M69" s="301">
        <f t="shared" si="7"/>
        <v>3.9495430148564763E-2</v>
      </c>
      <c r="N69" s="301">
        <f t="shared" si="7"/>
        <v>3.9101600817777964E-2</v>
      </c>
      <c r="O69" s="301">
        <f t="shared" si="7"/>
        <v>3.855425091320247E-2</v>
      </c>
      <c r="P69" s="301">
        <f t="shared" si="7"/>
        <v>3.8011619417355522E-2</v>
      </c>
      <c r="Q69" s="301">
        <f t="shared" si="7"/>
        <v>3.771830064849855E-2</v>
      </c>
      <c r="R69" s="301">
        <f t="shared" si="7"/>
        <v>3.761162771330688E-2</v>
      </c>
      <c r="S69" s="301">
        <f t="shared" si="7"/>
        <v>3.7869316237879064E-2</v>
      </c>
      <c r="T69" s="301">
        <f t="shared" si="7"/>
        <v>3.6487086580853596E-2</v>
      </c>
      <c r="U69" s="301">
        <f t="shared" si="7"/>
        <v>3.776599162368597E-2</v>
      </c>
      <c r="V69" s="301">
        <f t="shared" si="7"/>
        <v>4.0106211019300057E-2</v>
      </c>
      <c r="W69" s="301">
        <f t="shared" si="7"/>
        <v>4.7633993422862259E-2</v>
      </c>
      <c r="X69" s="301">
        <f t="shared" si="7"/>
        <v>4.7694447804094479E-2</v>
      </c>
      <c r="Y69" s="301">
        <f t="shared" si="7"/>
        <v>4.6834542144792456E-2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0.42592707127832558</v>
      </c>
      <c r="C70" s="301">
        <f t="shared" si="8"/>
        <v>0.39395095948649533</v>
      </c>
      <c r="D70" s="301">
        <f t="shared" si="8"/>
        <v>0.37880965157636742</v>
      </c>
      <c r="E70" s="301">
        <f t="shared" si="8"/>
        <v>0.39897787302624582</v>
      </c>
      <c r="F70" s="301">
        <f t="shared" si="8"/>
        <v>0.40173180612028053</v>
      </c>
      <c r="G70" s="301">
        <f t="shared" si="8"/>
        <v>0.38694040761713494</v>
      </c>
      <c r="H70" s="301">
        <f t="shared" si="8"/>
        <v>0.39278557632992206</v>
      </c>
      <c r="I70" s="301">
        <f t="shared" si="8"/>
        <v>0.3762023837428683</v>
      </c>
      <c r="J70" s="301">
        <f t="shared" si="8"/>
        <v>0.36097749135984636</v>
      </c>
      <c r="K70" s="301">
        <f t="shared" si="8"/>
        <v>0.3435900820314628</v>
      </c>
      <c r="L70" s="301">
        <f t="shared" si="8"/>
        <v>0.35033706788891705</v>
      </c>
      <c r="M70" s="301">
        <f t="shared" si="8"/>
        <v>0.33571115626280063</v>
      </c>
      <c r="N70" s="301">
        <f t="shared" si="8"/>
        <v>0.33236360695111261</v>
      </c>
      <c r="O70" s="301">
        <f t="shared" si="8"/>
        <v>0.32771113276222097</v>
      </c>
      <c r="P70" s="301">
        <f t="shared" si="8"/>
        <v>0.32309876504752183</v>
      </c>
      <c r="Q70" s="301">
        <f t="shared" si="8"/>
        <v>0.32060555551223768</v>
      </c>
      <c r="R70" s="301">
        <f t="shared" si="8"/>
        <v>0.31969883556310857</v>
      </c>
      <c r="S70" s="301">
        <f t="shared" si="8"/>
        <v>0.32188918802197208</v>
      </c>
      <c r="T70" s="301">
        <f t="shared" si="8"/>
        <v>0.31014023593725559</v>
      </c>
      <c r="U70" s="301">
        <f t="shared" si="8"/>
        <v>0.32101092880133075</v>
      </c>
      <c r="V70" s="301">
        <f t="shared" si="8"/>
        <v>0.34090279366405057</v>
      </c>
      <c r="W70" s="301">
        <f t="shared" si="8"/>
        <v>0.40488894409432924</v>
      </c>
      <c r="X70" s="301">
        <f t="shared" si="8"/>
        <v>0.40540280633480313</v>
      </c>
      <c r="Y70" s="301">
        <f t="shared" si="8"/>
        <v>0.39809360823073603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7.8756886144897301E-2</v>
      </c>
      <c r="C71" s="301">
        <f t="shared" si="9"/>
        <v>9.1323528100829943E-2</v>
      </c>
      <c r="D71" s="301">
        <f t="shared" si="9"/>
        <v>9.7556388223185922E-2</v>
      </c>
      <c r="E71" s="301">
        <f t="shared" si="9"/>
        <v>8.9141683670370397E-2</v>
      </c>
      <c r="F71" s="301">
        <f t="shared" si="9"/>
        <v>8.8546188782955684E-2</v>
      </c>
      <c r="G71" s="301">
        <f t="shared" si="9"/>
        <v>9.3615968041813324E-2</v>
      </c>
      <c r="H71" s="301">
        <f t="shared" si="9"/>
        <v>9.148083912210353E-2</v>
      </c>
      <c r="I71" s="301">
        <f t="shared" si="9"/>
        <v>9.7524553765620428E-2</v>
      </c>
      <c r="J71" s="301">
        <f t="shared" si="9"/>
        <v>0.10349673528638567</v>
      </c>
      <c r="K71" s="301">
        <f t="shared" si="9"/>
        <v>0.11055911742349982</v>
      </c>
      <c r="L71" s="301">
        <f t="shared" si="9"/>
        <v>0.10739359369574115</v>
      </c>
      <c r="M71" s="301">
        <f t="shared" si="9"/>
        <v>0.11300540481636841</v>
      </c>
      <c r="N71" s="301">
        <f t="shared" si="9"/>
        <v>0.11405331775725011</v>
      </c>
      <c r="O71" s="301">
        <f t="shared" si="9"/>
        <v>0.11548470997981058</v>
      </c>
      <c r="P71" s="301">
        <f t="shared" si="9"/>
        <v>0.11693039714380607</v>
      </c>
      <c r="Q71" s="301">
        <f t="shared" si="9"/>
        <v>0.11779087134010395</v>
      </c>
      <c r="R71" s="301">
        <f t="shared" si="9"/>
        <v>0.11815947612290569</v>
      </c>
      <c r="S71" s="301">
        <f t="shared" si="9"/>
        <v>0.11721912970140599</v>
      </c>
      <c r="T71" s="301">
        <f t="shared" si="9"/>
        <v>0.12190489238697956</v>
      </c>
      <c r="U71" s="301">
        <f t="shared" si="9"/>
        <v>0.11766570829643518</v>
      </c>
      <c r="V71" s="301">
        <f t="shared" si="9"/>
        <v>0.10948128327687051</v>
      </c>
      <c r="W71" s="301">
        <f t="shared" si="9"/>
        <v>8.1577506579933678E-2</v>
      </c>
      <c r="X71" s="301">
        <f t="shared" si="9"/>
        <v>8.1135499620925894E-2</v>
      </c>
      <c r="Y71" s="301">
        <f t="shared" si="9"/>
        <v>8.4041912921666267E-2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0.25696962411223961</v>
      </c>
      <c r="C72" s="301">
        <f t="shared" si="10"/>
        <v>0.26642892353258496</v>
      </c>
      <c r="D72" s="301">
        <f t="shared" si="10"/>
        <v>0.27150473993039714</v>
      </c>
      <c r="E72" s="301">
        <f t="shared" si="10"/>
        <v>0.26349374237452433</v>
      </c>
      <c r="F72" s="301">
        <f t="shared" si="10"/>
        <v>0.26325030967872176</v>
      </c>
      <c r="G72" s="301">
        <f t="shared" si="10"/>
        <v>0.26745089591460147</v>
      </c>
      <c r="H72" s="301">
        <f t="shared" si="10"/>
        <v>0.2659622088279856</v>
      </c>
      <c r="I72" s="301">
        <f t="shared" si="10"/>
        <v>0.27093028717784717</v>
      </c>
      <c r="J72" s="301">
        <f t="shared" si="10"/>
        <v>0.27549494577683642</v>
      </c>
      <c r="K72" s="301">
        <f t="shared" si="10"/>
        <v>0.28034089230203119</v>
      </c>
      <c r="L72" s="301">
        <f t="shared" si="10"/>
        <v>0.2778349297450734</v>
      </c>
      <c r="M72" s="301">
        <f t="shared" si="10"/>
        <v>0.28235374402000224</v>
      </c>
      <c r="N72" s="301">
        <f t="shared" si="10"/>
        <v>0.28324884961072377</v>
      </c>
      <c r="O72" s="301">
        <f t="shared" si="10"/>
        <v>0.28454674431671495</v>
      </c>
      <c r="P72" s="301">
        <f t="shared" si="10"/>
        <v>0.28603070606498926</v>
      </c>
      <c r="Q72" s="301">
        <f t="shared" si="10"/>
        <v>0.28660020828624272</v>
      </c>
      <c r="R72" s="301">
        <f t="shared" si="10"/>
        <v>0.28687476271403634</v>
      </c>
      <c r="S72" s="301">
        <f t="shared" si="10"/>
        <v>0.28610210176912404</v>
      </c>
      <c r="T72" s="301">
        <f t="shared" si="10"/>
        <v>0.28969496790090549</v>
      </c>
      <c r="U72" s="301">
        <f t="shared" si="10"/>
        <v>0.28626914797386949</v>
      </c>
      <c r="V72" s="301">
        <f t="shared" si="10"/>
        <v>0.27965847505879565</v>
      </c>
      <c r="W72" s="301">
        <f t="shared" si="10"/>
        <v>0.25570253358343875</v>
      </c>
      <c r="X72" s="301">
        <f t="shared" si="10"/>
        <v>0.25512240223322874</v>
      </c>
      <c r="Y72" s="301">
        <f t="shared" si="10"/>
        <v>0.2576835967433011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7.8234403819749151E-2</v>
      </c>
      <c r="C73" s="302">
        <f t="shared" si="11"/>
        <v>7.1715522299078599E-2</v>
      </c>
      <c r="D73" s="302">
        <f t="shared" si="11"/>
        <v>6.877626220431203E-2</v>
      </c>
      <c r="E73" s="302">
        <f t="shared" si="11"/>
        <v>7.1620365799232019E-2</v>
      </c>
      <c r="F73" s="302">
        <f t="shared" si="11"/>
        <v>7.1978647916876345E-2</v>
      </c>
      <c r="G73" s="302">
        <f t="shared" si="11"/>
        <v>6.9970463119761822E-2</v>
      </c>
      <c r="H73" s="302">
        <f t="shared" si="11"/>
        <v>7.1144803192083314E-2</v>
      </c>
      <c r="I73" s="302">
        <f t="shared" si="11"/>
        <v>6.8579637892346043E-2</v>
      </c>
      <c r="J73" s="302">
        <f t="shared" si="11"/>
        <v>6.5554393551684839E-2</v>
      </c>
      <c r="K73" s="302">
        <f t="shared" si="11"/>
        <v>6.1347533211932065E-2</v>
      </c>
      <c r="L73" s="302">
        <f t="shared" si="11"/>
        <v>6.3030568812448159E-2</v>
      </c>
      <c r="M73" s="302">
        <f t="shared" si="11"/>
        <v>6.04575870225861E-2</v>
      </c>
      <c r="N73" s="302">
        <f t="shared" si="11"/>
        <v>6.0105769379752427E-2</v>
      </c>
      <c r="O73" s="302">
        <f t="shared" si="11"/>
        <v>5.9710461700453042E-2</v>
      </c>
      <c r="P73" s="302">
        <f t="shared" si="11"/>
        <v>5.9473447865714721E-2</v>
      </c>
      <c r="Q73" s="302">
        <f t="shared" si="11"/>
        <v>5.8986990986282135E-2</v>
      </c>
      <c r="R73" s="302">
        <f t="shared" si="11"/>
        <v>5.8788957629561503E-2</v>
      </c>
      <c r="S73" s="302">
        <f t="shared" si="11"/>
        <v>5.9237321196384224E-2</v>
      </c>
      <c r="T73" s="302">
        <f t="shared" si="11"/>
        <v>5.6850508245313618E-2</v>
      </c>
      <c r="U73" s="302">
        <f t="shared" si="11"/>
        <v>5.8804168230595005E-2</v>
      </c>
      <c r="V73" s="302">
        <f t="shared" si="11"/>
        <v>6.2716950475847633E-2</v>
      </c>
      <c r="W73" s="302">
        <f t="shared" si="11"/>
        <v>7.5120381451646276E-2</v>
      </c>
      <c r="X73" s="302">
        <f t="shared" si="11"/>
        <v>7.5178905014463573E-2</v>
      </c>
      <c r="Y73" s="302">
        <f t="shared" si="11"/>
        <v>7.4033843379090733E-2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5.3449671689829135E-2</v>
      </c>
      <c r="C74" s="302">
        <f t="shared" si="12"/>
        <v>4.9436983151246471E-2</v>
      </c>
      <c r="D74" s="302">
        <f t="shared" si="12"/>
        <v>4.753689745272064E-2</v>
      </c>
      <c r="E74" s="302">
        <f t="shared" si="12"/>
        <v>5.0067811517019091E-2</v>
      </c>
      <c r="F74" s="302">
        <f t="shared" si="12"/>
        <v>5.0413403120976377E-2</v>
      </c>
      <c r="G74" s="302">
        <f t="shared" si="12"/>
        <v>4.8557227622542422E-2</v>
      </c>
      <c r="H74" s="302">
        <f t="shared" si="12"/>
        <v>4.9290738990421593E-2</v>
      </c>
      <c r="I74" s="302">
        <f t="shared" si="12"/>
        <v>4.7209710901065856E-2</v>
      </c>
      <c r="J74" s="302">
        <f t="shared" si="12"/>
        <v>4.5299136170647382E-2</v>
      </c>
      <c r="K74" s="302">
        <f t="shared" si="12"/>
        <v>4.3117186764732605E-2</v>
      </c>
      <c r="L74" s="302">
        <f t="shared" si="12"/>
        <v>4.3963867342922944E-2</v>
      </c>
      <c r="M74" s="302">
        <f t="shared" si="12"/>
        <v>4.2128458825135773E-2</v>
      </c>
      <c r="N74" s="302">
        <f t="shared" si="12"/>
        <v>4.1708374205629818E-2</v>
      </c>
      <c r="O74" s="302">
        <f t="shared" si="12"/>
        <v>4.1124534307415986E-2</v>
      </c>
      <c r="P74" s="302">
        <f t="shared" si="12"/>
        <v>4.0545727378512565E-2</v>
      </c>
      <c r="Q74" s="302">
        <f t="shared" si="12"/>
        <v>4.0232854025065129E-2</v>
      </c>
      <c r="R74" s="302">
        <f t="shared" si="12"/>
        <v>4.0119069560860698E-2</v>
      </c>
      <c r="S74" s="302">
        <f t="shared" si="12"/>
        <v>4.0393937320404347E-2</v>
      </c>
      <c r="T74" s="302">
        <f t="shared" si="12"/>
        <v>3.8919559019577173E-2</v>
      </c>
      <c r="U74" s="302">
        <f t="shared" si="12"/>
        <v>4.0283724398598397E-2</v>
      </c>
      <c r="V74" s="302">
        <f t="shared" si="12"/>
        <v>4.2779958420586725E-2</v>
      </c>
      <c r="W74" s="302">
        <f t="shared" si="12"/>
        <v>5.0809592984386448E-2</v>
      </c>
      <c r="X74" s="302">
        <f t="shared" si="12"/>
        <v>5.08740776577008E-2</v>
      </c>
      <c r="Y74" s="302">
        <f t="shared" si="12"/>
        <v>4.9956844954445294E-2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0.12528554860266131</v>
      </c>
      <c r="C76" s="302">
        <f t="shared" si="14"/>
        <v>0.14527641808225986</v>
      </c>
      <c r="D76" s="302">
        <f t="shared" si="14"/>
        <v>0.15519158027336452</v>
      </c>
      <c r="E76" s="302">
        <f t="shared" si="14"/>
        <v>0.14180556505827324</v>
      </c>
      <c r="F76" s="302">
        <f t="shared" si="14"/>
        <v>0.14085825864086904</v>
      </c>
      <c r="G76" s="302">
        <f t="shared" si="14"/>
        <v>0.14892320517229721</v>
      </c>
      <c r="H76" s="302">
        <f t="shared" si="14"/>
        <v>0.1455266666454807</v>
      </c>
      <c r="I76" s="302">
        <f t="shared" si="14"/>
        <v>0.15514093838443527</v>
      </c>
      <c r="J76" s="302">
        <f t="shared" si="14"/>
        <v>0.16464141605450416</v>
      </c>
      <c r="K76" s="302">
        <f t="shared" si="14"/>
        <v>0.17587617232536648</v>
      </c>
      <c r="L76" s="302">
        <f t="shared" si="14"/>
        <v>0.17084049358970232</v>
      </c>
      <c r="M76" s="302">
        <f t="shared" si="14"/>
        <v>0.17976769817228036</v>
      </c>
      <c r="N76" s="302">
        <f t="shared" si="14"/>
        <v>0.18143470602534151</v>
      </c>
      <c r="O76" s="302">
        <f t="shared" si="14"/>
        <v>0.18371174830884593</v>
      </c>
      <c r="P76" s="302">
        <f t="shared" si="14"/>
        <v>0.18601153082076202</v>
      </c>
      <c r="Q76" s="302">
        <f t="shared" si="14"/>
        <v>0.18738036327489546</v>
      </c>
      <c r="R76" s="302">
        <f t="shared" si="14"/>
        <v>0.18796673552361415</v>
      </c>
      <c r="S76" s="302">
        <f t="shared" si="14"/>
        <v>0.18647084325233546</v>
      </c>
      <c r="T76" s="302">
        <f t="shared" si="14"/>
        <v>0.1939249006360147</v>
      </c>
      <c r="U76" s="302">
        <f t="shared" si="14"/>
        <v>0.18718125534467608</v>
      </c>
      <c r="V76" s="302">
        <f t="shared" si="14"/>
        <v>0.17416156616236128</v>
      </c>
      <c r="W76" s="302">
        <f t="shared" si="14"/>
        <v>0.12977255914740601</v>
      </c>
      <c r="X76" s="302">
        <f t="shared" si="14"/>
        <v>0.12906941956106432</v>
      </c>
      <c r="Y76" s="302">
        <f t="shared" si="14"/>
        <v>0.13369290840976505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2.8900467934531958E-2</v>
      </c>
      <c r="C77" s="235">
        <f t="shared" si="15"/>
        <v>3.3511897495421321E-2</v>
      </c>
      <c r="D77" s="235">
        <f t="shared" si="15"/>
        <v>3.5799095262168512E-2</v>
      </c>
      <c r="E77" s="235">
        <f t="shared" si="15"/>
        <v>3.2711252268226555E-2</v>
      </c>
      <c r="F77" s="235">
        <f t="shared" si="15"/>
        <v>3.2492730666607572E-2</v>
      </c>
      <c r="G77" s="235">
        <f t="shared" si="15"/>
        <v>3.4353126627872523E-2</v>
      </c>
      <c r="H77" s="235">
        <f t="shared" si="15"/>
        <v>3.3569624030186818E-2</v>
      </c>
      <c r="I77" s="235">
        <f t="shared" si="15"/>
        <v>3.5787413353892024E-2</v>
      </c>
      <c r="J77" s="235">
        <f t="shared" si="15"/>
        <v>3.7978953027293205E-2</v>
      </c>
      <c r="K77" s="235">
        <f t="shared" si="15"/>
        <v>4.0570550517823267E-2</v>
      </c>
      <c r="L77" s="235">
        <f t="shared" si="15"/>
        <v>3.9408936321678259E-2</v>
      </c>
      <c r="M77" s="235">
        <f t="shared" si="15"/>
        <v>4.1468235200609958E-2</v>
      </c>
      <c r="N77" s="235">
        <f t="shared" si="15"/>
        <v>4.1852775217725562E-2</v>
      </c>
      <c r="O77" s="235">
        <f t="shared" si="15"/>
        <v>4.2378036017825506E-2</v>
      </c>
      <c r="P77" s="235">
        <f t="shared" si="15"/>
        <v>4.290854246077383E-2</v>
      </c>
      <c r="Q77" s="235">
        <f t="shared" si="15"/>
        <v>4.322430033460406E-2</v>
      </c>
      <c r="R77" s="235">
        <f t="shared" si="15"/>
        <v>4.3359562801511056E-2</v>
      </c>
      <c r="S77" s="235">
        <f t="shared" si="15"/>
        <v>4.3014495177177849E-2</v>
      </c>
      <c r="T77" s="235">
        <f t="shared" si="15"/>
        <v>4.4733973192015782E-2</v>
      </c>
      <c r="U77" s="235">
        <f t="shared" si="15"/>
        <v>4.3178370756795662E-2</v>
      </c>
      <c r="V77" s="235">
        <f t="shared" si="15"/>
        <v>4.0175030675455504E-2</v>
      </c>
      <c r="W77" s="235">
        <f t="shared" si="15"/>
        <v>2.9935517114717675E-2</v>
      </c>
      <c r="X77" s="235">
        <f t="shared" si="15"/>
        <v>2.9773319133424438E-2</v>
      </c>
      <c r="Y77" s="235">
        <f t="shared" si="15"/>
        <v>3.0839850690398459E-2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82.290019057455055</v>
      </c>
      <c r="C81" s="322">
        <f t="shared" si="16"/>
        <v>81.214267110169686</v>
      </c>
      <c r="D81" s="322">
        <f t="shared" si="16"/>
        <v>84.416559249822683</v>
      </c>
      <c r="E81" s="322">
        <f t="shared" si="16"/>
        <v>88.086890818019725</v>
      </c>
      <c r="F81" s="322">
        <f t="shared" si="16"/>
        <v>86.063464907372762</v>
      </c>
      <c r="G81" s="322">
        <f t="shared" si="16"/>
        <v>74.422734224133734</v>
      </c>
      <c r="H81" s="322">
        <f t="shared" si="16"/>
        <v>69.184207572026452</v>
      </c>
      <c r="I81" s="322">
        <f t="shared" si="16"/>
        <v>62.686046444090877</v>
      </c>
      <c r="J81" s="322">
        <f t="shared" si="16"/>
        <v>58.778615280905854</v>
      </c>
      <c r="K81" s="322">
        <f t="shared" si="16"/>
        <v>58.584497493210357</v>
      </c>
      <c r="L81" s="322">
        <f t="shared" si="16"/>
        <v>54.972130712265859</v>
      </c>
      <c r="M81" s="322">
        <f t="shared" si="16"/>
        <v>48.836122411789233</v>
      </c>
      <c r="N81" s="322">
        <f t="shared" si="16"/>
        <v>49.677746196368744</v>
      </c>
      <c r="O81" s="322">
        <f t="shared" si="16"/>
        <v>48.506780718545933</v>
      </c>
      <c r="P81" s="322">
        <f t="shared" si="16"/>
        <v>45.656087741848076</v>
      </c>
      <c r="Q81" s="322">
        <f t="shared" si="16"/>
        <v>45.316254286959342</v>
      </c>
      <c r="R81" s="322">
        <f t="shared" si="16"/>
        <v>44.78211755065923</v>
      </c>
      <c r="S81" s="322">
        <f t="shared" si="16"/>
        <v>44.567239448558674</v>
      </c>
      <c r="T81" s="322">
        <f t="shared" si="16"/>
        <v>44.653240672446991</v>
      </c>
      <c r="U81" s="322">
        <f t="shared" si="16"/>
        <v>44.271085391808946</v>
      </c>
      <c r="V81" s="322">
        <f t="shared" si="16"/>
        <v>46.38864243655361</v>
      </c>
      <c r="W81" s="322">
        <f t="shared" si="16"/>
        <v>44.934769899421759</v>
      </c>
      <c r="X81" s="322">
        <f t="shared" si="16"/>
        <v>41.075085611101805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1.7799670479507554</v>
      </c>
      <c r="C82" s="334">
        <f>IF(C$6=0,0,C$6/TEL!C$5*1000)</f>
        <v>2.0370011463403639</v>
      </c>
      <c r="D82" s="334">
        <f>IF(D$6=0,0,D$6/TEL!D$5*1000)</f>
        <v>2.2618282425282388</v>
      </c>
      <c r="E82" s="334">
        <f>IF(E$6=0,0,E$6/TEL!E$5*1000)</f>
        <v>2.1565939191228751</v>
      </c>
      <c r="F82" s="334">
        <f>IF(F$6=0,0,F$6/TEL!F$5*1000)</f>
        <v>2.09297944105026</v>
      </c>
      <c r="G82" s="334">
        <f>IF(G$6=0,0,G$6/TEL!G$5*1000)</f>
        <v>1.9135147608431273</v>
      </c>
      <c r="H82" s="334">
        <f>IF(H$6=0,0,H$6/TEL!H$5*1000)</f>
        <v>1.7382545432731267</v>
      </c>
      <c r="I82" s="334">
        <f>IF(I$6=0,0,I$6/TEL!I$5*1000)</f>
        <v>1.6790402786256755</v>
      </c>
      <c r="J82" s="334">
        <f>IF(J$6=0,0,J$6/TEL!J$5*1000)</f>
        <v>1.6707915257950747</v>
      </c>
      <c r="K82" s="334">
        <f>IF(K$6=0,0,K$6/TEL!K$5*1000)</f>
        <v>1.7789081912985516</v>
      </c>
      <c r="L82" s="334">
        <f>IF(L$6=0,0,L$6/TEL!L$5*1000)</f>
        <v>1.6214262826886474</v>
      </c>
      <c r="M82" s="334">
        <f>IF(M$6=0,0,M$6/TEL!M$5*1000)</f>
        <v>1.515711869925582</v>
      </c>
      <c r="N82" s="334">
        <f>IF(N$6=0,0,N$6/TEL!N$5*1000)</f>
        <v>1.5561306980531002</v>
      </c>
      <c r="O82" s="334">
        <f>IF(O$6=0,0,O$6/TEL!O$5*1000)</f>
        <v>1.5385202016203259</v>
      </c>
      <c r="P82" s="334">
        <f>IF(P$6=0,0,P$6/TEL!P$5*1000)</f>
        <v>1.466230946449179</v>
      </c>
      <c r="Q82" s="334">
        <f>IF(Q$6=0,0,Q$6/TEL!Q$5*1000)</f>
        <v>1.4660267750344789</v>
      </c>
      <c r="R82" s="334">
        <f>IF(R$6=0,0,R$6/TEL!R$5*1000)</f>
        <v>1.4532804959785257</v>
      </c>
      <c r="S82" s="334">
        <f>IF(S$6=0,0,S$6/TEL!S$5*1000)</f>
        <v>1.4347970974141873</v>
      </c>
      <c r="T82" s="334">
        <f>IF(T$6=0,0,T$6/TEL!T$5*1000)</f>
        <v>1.4950316299808273</v>
      </c>
      <c r="U82" s="334">
        <f>IF(U$6=0,0,U$6/TEL!U$5*1000)</f>
        <v>1.4306926490668128</v>
      </c>
      <c r="V82" s="334">
        <f>IF(V$6=0,0,V$6/TEL!V$5*1000)</f>
        <v>1.3948509579831359</v>
      </c>
      <c r="W82" s="334">
        <f>IF(W$6=0,0,W$6/TEL!W$5*1000)</f>
        <v>1.0067675563266023</v>
      </c>
      <c r="X82" s="334">
        <f>IF(X$6=0,0,X$6/TEL!X$5*1000)</f>
        <v>0.91530462062065476</v>
      </c>
      <c r="Y82" s="334">
        <f>IF(Y$6=0,0,Y$6/TEL!Y$5*1000)</f>
        <v>0.90214079974698613</v>
      </c>
      <c r="DA82" s="67"/>
    </row>
    <row r="83" spans="1:105" ht="12" customHeight="1" x14ac:dyDescent="0.25">
      <c r="A83" s="173" t="s">
        <v>92</v>
      </c>
      <c r="B83" s="335">
        <f>IF(B$7=0,0,B$7/TEL!B$5*1000)</f>
        <v>1.4604857829339533</v>
      </c>
      <c r="C83" s="335">
        <f>IF(C$7=0,0,C$7/TEL!C$5*1000)</f>
        <v>1.6713855559715813</v>
      </c>
      <c r="D83" s="335">
        <f>IF(D$7=0,0,D$7/TEL!D$5*1000)</f>
        <v>1.855859070792401</v>
      </c>
      <c r="E83" s="335">
        <f>IF(E$7=0,0,E$7/TEL!E$5*1000)</f>
        <v>1.7695129592803078</v>
      </c>
      <c r="F83" s="335">
        <f>IF(F$7=0,0,F$7/TEL!F$5*1000)</f>
        <v>1.7173164644514958</v>
      </c>
      <c r="G83" s="335">
        <f>IF(G$7=0,0,G$7/TEL!G$5*1000)</f>
        <v>1.5700633935123098</v>
      </c>
      <c r="H83" s="335">
        <f>IF(H$7=0,0,H$7/TEL!H$5*1000)</f>
        <v>1.4262601380702578</v>
      </c>
      <c r="I83" s="335">
        <f>IF(I$7=0,0,I$7/TEL!I$5*1000)</f>
        <v>1.3776740747697851</v>
      </c>
      <c r="J83" s="335">
        <f>IF(J$7=0,0,J$7/TEL!J$5*1000)</f>
        <v>1.3709058673190355</v>
      </c>
      <c r="K83" s="335">
        <f>IF(K$7=0,0,K$7/TEL!K$5*1000)</f>
        <v>1.4596169774757357</v>
      </c>
      <c r="L83" s="335">
        <f>IF(L$7=0,0,L$7/TEL!L$5*1000)</f>
        <v>1.3304010524624796</v>
      </c>
      <c r="M83" s="335">
        <f>IF(M$7=0,0,M$7/TEL!M$5*1000)</f>
        <v>1.2436610214774004</v>
      </c>
      <c r="N83" s="335">
        <f>IF(N$7=0,0,N$7/TEL!N$5*1000)</f>
        <v>1.2768251881461332</v>
      </c>
      <c r="O83" s="335">
        <f>IF(O$7=0,0,O$7/TEL!O$5*1000)</f>
        <v>1.2623755500474474</v>
      </c>
      <c r="P83" s="335">
        <f>IF(P$7=0,0,P$7/TEL!P$5*1000)</f>
        <v>1.2030612893941972</v>
      </c>
      <c r="Q83" s="335">
        <f>IF(Q$7=0,0,Q$7/TEL!Q$5*1000)</f>
        <v>1.2028937641308548</v>
      </c>
      <c r="R83" s="335">
        <f>IF(R$7=0,0,R$7/TEL!R$5*1000)</f>
        <v>1.1924352787516106</v>
      </c>
      <c r="S83" s="335">
        <f>IF(S$7=0,0,S$7/TEL!S$5*1000)</f>
        <v>1.1772694132629227</v>
      </c>
      <c r="T83" s="335">
        <f>IF(T$7=0,0,T$7/TEL!T$5*1000)</f>
        <v>1.226692619471448</v>
      </c>
      <c r="U83" s="335">
        <f>IF(U$7=0,0,U$7/TEL!U$5*1000)</f>
        <v>1.1739016607727693</v>
      </c>
      <c r="V83" s="335">
        <f>IF(V$7=0,0,V$7/TEL!V$5*1000)</f>
        <v>1.1444930937297526</v>
      </c>
      <c r="W83" s="335">
        <f>IF(W$7=0,0,W$7/TEL!W$5*1000)</f>
        <v>0.82606568724234053</v>
      </c>
      <c r="X83" s="335">
        <f>IF(X$7=0,0,X$7/TEL!X$5*1000)</f>
        <v>0.75101917589387057</v>
      </c>
      <c r="Y83" s="335">
        <f>IF(Y$7=0,0,Y$7/TEL!Y$5*1000)</f>
        <v>0.74021809210009148</v>
      </c>
      <c r="DA83" s="177"/>
    </row>
    <row r="84" spans="1:105" ht="12" customHeight="1" x14ac:dyDescent="0.25">
      <c r="A84" s="173" t="s">
        <v>93</v>
      </c>
      <c r="B84" s="335">
        <f>IF(B$8=0,0,B$8/TEL!B$5*1000)</f>
        <v>1.0497241564837789</v>
      </c>
      <c r="C84" s="335">
        <f>IF(C$8=0,0,C$8/TEL!C$5*1000)</f>
        <v>1.2013083683545736</v>
      </c>
      <c r="D84" s="335">
        <f>IF(D$8=0,0,D$8/TEL!D$5*1000)</f>
        <v>1.3338987071320385</v>
      </c>
      <c r="E84" s="335">
        <f>IF(E$8=0,0,E$8/TEL!E$5*1000)</f>
        <v>1.2718374394827212</v>
      </c>
      <c r="F84" s="335">
        <f>IF(F$8=0,0,F$8/TEL!F$5*1000)</f>
        <v>1.2343212088245126</v>
      </c>
      <c r="G84" s="335">
        <f>IF(G$8=0,0,G$8/TEL!G$5*1000)</f>
        <v>1.1284830640869727</v>
      </c>
      <c r="H84" s="335">
        <f>IF(H$8=0,0,H$8/TEL!H$5*1000)</f>
        <v>1.0251244742379977</v>
      </c>
      <c r="I84" s="335">
        <f>IF(I$8=0,0,I$8/TEL!I$5*1000)</f>
        <v>0.99020324124078285</v>
      </c>
      <c r="J84" s="335">
        <f>IF(J$8=0,0,J$8/TEL!J$5*1000)</f>
        <v>0.98533859213555686</v>
      </c>
      <c r="K84" s="335">
        <f>IF(K$8=0,0,K$8/TEL!K$5*1000)</f>
        <v>1.049099702560685</v>
      </c>
      <c r="L84" s="335">
        <f>IF(L$8=0,0,L$8/TEL!L$5*1000)</f>
        <v>0.95622575645740759</v>
      </c>
      <c r="M84" s="335">
        <f>IF(M$8=0,0,M$8/TEL!M$5*1000)</f>
        <v>0.89388135918688139</v>
      </c>
      <c r="N84" s="335">
        <f>IF(N$8=0,0,N$8/TEL!N$5*1000)</f>
        <v>0.9177181039800334</v>
      </c>
      <c r="O84" s="335">
        <f>IF(O$8=0,0,O$8/TEL!O$5*1000)</f>
        <v>0.90733242659660251</v>
      </c>
      <c r="P84" s="335">
        <f>IF(P$8=0,0,P$8/TEL!P$5*1000)</f>
        <v>0.86470030175207957</v>
      </c>
      <c r="Q84" s="335">
        <f>IF(Q$8=0,0,Q$8/TEL!Q$5*1000)</f>
        <v>0.8645798929690518</v>
      </c>
      <c r="R84" s="335">
        <f>IF(R$8=0,0,R$8/TEL!R$5*1000)</f>
        <v>0.85706285660272008</v>
      </c>
      <c r="S84" s="335">
        <f>IF(S$8=0,0,S$8/TEL!S$5*1000)</f>
        <v>0.84616239078272604</v>
      </c>
      <c r="T84" s="335">
        <f>IF(T$8=0,0,T$8/TEL!T$5*1000)</f>
        <v>0.88168532024510349</v>
      </c>
      <c r="U84" s="335">
        <f>IF(U$8=0,0,U$8/TEL!U$5*1000)</f>
        <v>0.84374181868042841</v>
      </c>
      <c r="V84" s="335">
        <f>IF(V$8=0,0,V$8/TEL!V$5*1000)</f>
        <v>0.82260441111825977</v>
      </c>
      <c r="W84" s="335">
        <f>IF(W$8=0,0,W$8/TEL!W$5*1000)</f>
        <v>0.5937347127054321</v>
      </c>
      <c r="X84" s="335">
        <f>IF(X$8=0,0,X$8/TEL!X$5*1000)</f>
        <v>0.53979503267371942</v>
      </c>
      <c r="Y84" s="335">
        <f>IF(Y$8=0,0,Y$8/TEL!Y$5*1000)</f>
        <v>0.53203175369694078</v>
      </c>
      <c r="DA84" s="177"/>
    </row>
    <row r="85" spans="1:105" ht="12" customHeight="1" x14ac:dyDescent="0.25">
      <c r="A85" s="173" t="s">
        <v>94</v>
      </c>
      <c r="B85" s="335">
        <f>IF(B$9=0,0,B$9/TEL!B$5*1000)</f>
        <v>2.0538081322508717</v>
      </c>
      <c r="C85" s="335">
        <f>IF(C$9=0,0,C$9/TEL!C$5*1000)</f>
        <v>2.3503859380850365</v>
      </c>
      <c r="D85" s="335">
        <f>IF(D$9=0,0,D$9/TEL!D$5*1000)</f>
        <v>2.6098018183018139</v>
      </c>
      <c r="E85" s="335">
        <f>IF(E$9=0,0,E$9/TEL!E$5*1000)</f>
        <v>2.4883775989879329</v>
      </c>
      <c r="F85" s="335">
        <f>IF(F$9=0,0,F$9/TEL!F$5*1000)</f>
        <v>2.4149762781349153</v>
      </c>
      <c r="G85" s="335">
        <f>IF(G$9=0,0,G$9/TEL!G$5*1000)</f>
        <v>2.2079016471266861</v>
      </c>
      <c r="H85" s="335">
        <f>IF(H$9=0,0,H$9/TEL!H$5*1000)</f>
        <v>2.0056783191613001</v>
      </c>
      <c r="I85" s="335">
        <f>IF(I$9=0,0,I$9/TEL!I$5*1000)</f>
        <v>1.9373541676450095</v>
      </c>
      <c r="J85" s="335">
        <f>IF(J$9=0,0,J$9/TEL!J$5*1000)</f>
        <v>1.927836375917394</v>
      </c>
      <c r="K85" s="335">
        <f>IF(K$9=0,0,K$9/TEL!K$5*1000)</f>
        <v>2.0525863745752533</v>
      </c>
      <c r="L85" s="335">
        <f>IF(L$9=0,0,L$9/TEL!L$5*1000)</f>
        <v>1.8708764800253623</v>
      </c>
      <c r="M85" s="335">
        <f>IF(M$9=0,0,M$9/TEL!M$5*1000)</f>
        <v>1.7488983114525949</v>
      </c>
      <c r="N85" s="335">
        <f>IF(N$9=0,0,N$9/TEL!N$5*1000)</f>
        <v>1.7955354208305001</v>
      </c>
      <c r="O85" s="335">
        <f>IF(O$9=0,0,O$9/TEL!O$5*1000)</f>
        <v>1.7752156172542224</v>
      </c>
      <c r="P85" s="335">
        <f>IF(P$9=0,0,P$9/TEL!P$5*1000)</f>
        <v>1.6918049382105909</v>
      </c>
      <c r="Q85" s="335">
        <f>IF(Q$9=0,0,Q$9/TEL!Q$5*1000)</f>
        <v>1.6915693558090146</v>
      </c>
      <c r="R85" s="335">
        <f>IF(R$9=0,0,R$9/TEL!R$5*1000)</f>
        <v>1.6768621107444523</v>
      </c>
      <c r="S85" s="335">
        <f>IF(S$9=0,0,S$9/TEL!S$5*1000)</f>
        <v>1.6555351124009852</v>
      </c>
      <c r="T85" s="335">
        <f>IF(T$9=0,0,T$9/TEL!T$5*1000)</f>
        <v>1.7250364961317231</v>
      </c>
      <c r="U85" s="335">
        <f>IF(U$9=0,0,U$9/TEL!U$5*1000)</f>
        <v>1.6507992104617066</v>
      </c>
      <c r="V85" s="335">
        <f>IF(V$9=0,0,V$9/TEL!V$5*1000)</f>
        <v>1.6094434130574644</v>
      </c>
      <c r="W85" s="335">
        <f>IF(W$9=0,0,W$9/TEL!W$5*1000)</f>
        <v>1.1616548726845413</v>
      </c>
      <c r="X85" s="335">
        <f>IF(X$9=0,0,X$9/TEL!X$5*1000)</f>
        <v>1.0561207161007558</v>
      </c>
      <c r="Y85" s="335">
        <f>IF(Y$9=0,0,Y$9/TEL!Y$5*1000)</f>
        <v>1.0409316920157534</v>
      </c>
      <c r="DA85" s="177"/>
    </row>
    <row r="86" spans="1:105" ht="12" customHeight="1" x14ac:dyDescent="0.25">
      <c r="A86" s="56" t="s">
        <v>95</v>
      </c>
      <c r="B86" s="336">
        <f>IF(B$10=0,0,B$10/TEL!B$5*1000)</f>
        <v>6.7678500454039989</v>
      </c>
      <c r="C86" s="336">
        <f>IF(C$10=0,0,C$10/TEL!C$5*1000)</f>
        <v>6.419448705944875</v>
      </c>
      <c r="D86" s="336">
        <f>IF(D$10=0,0,D$10/TEL!D$5*1000)</f>
        <v>6.4383619886476602</v>
      </c>
      <c r="E86" s="336">
        <f>IF(E$10=0,0,E$10/TEL!E$5*1000)</f>
        <v>7.1771848002382104</v>
      </c>
      <c r="F86" s="336">
        <f>IF(F$10=0,0,F$10/TEL!F$5*1000)</f>
        <v>6.8885975903741752</v>
      </c>
      <c r="G86" s="336">
        <f>IF(G$10=0,0,G$10/TEL!G$5*1000)</f>
        <v>5.9894698325953142</v>
      </c>
      <c r="H86" s="336">
        <f>IF(H$10=0,0,H$10/TEL!H$5*1000)</f>
        <v>5.5654224687641447</v>
      </c>
      <c r="I86" s="336">
        <f>IF(I$10=0,0,I$10/TEL!I$5*1000)</f>
        <v>5.00435760755665</v>
      </c>
      <c r="J86" s="336">
        <f>IF(J$10=0,0,J$10/TEL!J$5*1000)</f>
        <v>4.600822628953984</v>
      </c>
      <c r="K86" s="336">
        <f>IF(K$10=0,0,K$10/TEL!K$5*1000)</f>
        <v>4.4696241929281406</v>
      </c>
      <c r="L86" s="336">
        <f>IF(L$10=0,0,L$10/TEL!L$5*1000)</f>
        <v>4.3254618620972733</v>
      </c>
      <c r="M86" s="336">
        <f>IF(M$10=0,0,M$10/TEL!M$5*1000)</f>
        <v>3.7773794664001148</v>
      </c>
      <c r="N86" s="336">
        <f>IF(N$10=0,0,N$10/TEL!N$5*1000)</f>
        <v>3.8617546943813865</v>
      </c>
      <c r="O86" s="336">
        <f>IF(O$10=0,0,O$10/TEL!O$5*1000)</f>
        <v>3.7971221378075724</v>
      </c>
      <c r="P86" s="336">
        <f>IF(P$10=0,0,P$10/TEL!P$5*1000)</f>
        <v>3.5867392043045379</v>
      </c>
      <c r="Q86" s="336">
        <f>IF(Q$10=0,0,Q$10/TEL!Q$5*1000)</f>
        <v>3.5690371350878043</v>
      </c>
      <c r="R86" s="336">
        <f>IF(R$10=0,0,R$10/TEL!R$5*1000)</f>
        <v>3.5213337060968106</v>
      </c>
      <c r="S86" s="336">
        <f>IF(S$10=0,0,S$10/TEL!S$5*1000)</f>
        <v>3.5280808277389157</v>
      </c>
      <c r="T86" s="336">
        <f>IF(T$10=0,0,T$10/TEL!T$5*1000)</f>
        <v>3.4699768572124978</v>
      </c>
      <c r="U86" s="336">
        <f>IF(U$10=0,0,U$10/TEL!U$5*1000)</f>
        <v>3.4943185185570584</v>
      </c>
      <c r="V86" s="336">
        <f>IF(V$10=0,0,V$10/TEL!V$5*1000)</f>
        <v>3.8274298371404982</v>
      </c>
      <c r="W86" s="336">
        <f>IF(W$10=0,0,W$10/TEL!W$5*1000)</f>
        <v>4.5117864291385121</v>
      </c>
      <c r="X86" s="336">
        <f>IF(X$10=0,0,X$10/TEL!X$5*1000)</f>
        <v>4.1670738235015019</v>
      </c>
      <c r="Y86" s="336">
        <f>IF(Y$10=0,0,Y$10/TEL!Y$5*1000)</f>
        <v>3.9178126673583513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4.1234760955975815</v>
      </c>
      <c r="C87" s="349">
        <f>IF(C$16=0,0,C$16/TEL!C$5*1000)</f>
        <v>3.7640515825933951</v>
      </c>
      <c r="D87" s="349">
        <f>IF(D$16=0,0,D$16/TEL!D$5*1000)</f>
        <v>3.7620949878471883</v>
      </c>
      <c r="E87" s="349">
        <f>IF(E$16=0,0,E$16/TEL!E$5*1000)</f>
        <v>4.1346729811845444</v>
      </c>
      <c r="F87" s="349">
        <f>IF(F$16=0,0,F$16/TEL!F$5*1000)</f>
        <v>4.0675801409656716</v>
      </c>
      <c r="G87" s="349">
        <f>IF(G$16=0,0,G$16/TEL!G$5*1000)</f>
        <v>3.387901543137414</v>
      </c>
      <c r="H87" s="349">
        <f>IF(H$16=0,0,H$16/TEL!H$5*1000)</f>
        <v>3.1970069228361613</v>
      </c>
      <c r="I87" s="349">
        <f>IF(I$16=0,0,I$16/TEL!I$5*1000)</f>
        <v>2.774428247021548</v>
      </c>
      <c r="J87" s="349">
        <f>IF(J$16=0,0,J$16/TEL!J$5*1000)</f>
        <v>2.496206716436109</v>
      </c>
      <c r="K87" s="349">
        <f>IF(K$16=0,0,K$16/TEL!K$5*1000)</f>
        <v>2.3681237999369609</v>
      </c>
      <c r="L87" s="349">
        <f>IF(L$16=0,0,L$16/TEL!L$5*1000)</f>
        <v>2.2657382458048838</v>
      </c>
      <c r="M87" s="349">
        <f>IF(M$16=0,0,M$16/TEL!M$5*1000)</f>
        <v>1.9288036614415796</v>
      </c>
      <c r="N87" s="349">
        <f>IF(N$16=0,0,N$16/TEL!N$5*1000)</f>
        <v>1.9424794012972986</v>
      </c>
      <c r="O87" s="349">
        <f>IF(O$16=0,0,O$16/TEL!O$5*1000)</f>
        <v>1.8701425948145118</v>
      </c>
      <c r="P87" s="349">
        <f>IF(P$16=0,0,P$16/TEL!P$5*1000)</f>
        <v>1.7354618313285199</v>
      </c>
      <c r="Q87" s="349">
        <f>IF(Q$16=0,0,Q$16/TEL!Q$5*1000)</f>
        <v>1.709252103459344</v>
      </c>
      <c r="R87" s="349">
        <f>IF(R$16=0,0,R$16/TEL!R$5*1000)</f>
        <v>1.6843283335289403</v>
      </c>
      <c r="S87" s="349">
        <f>IF(S$16=0,0,S$16/TEL!S$5*1000)</f>
        <v>1.6877308845267476</v>
      </c>
      <c r="T87" s="349">
        <f>IF(T$16=0,0,T$16/TEL!T$5*1000)</f>
        <v>1.6292666585312663</v>
      </c>
      <c r="U87" s="349">
        <f>IF(U$16=0,0,U$16/TEL!U$5*1000)</f>
        <v>1.6719414400785426</v>
      </c>
      <c r="V87" s="349">
        <f>IF(V$16=0,0,V$16/TEL!V$5*1000)</f>
        <v>1.8604726824592757</v>
      </c>
      <c r="W87" s="349">
        <f>IF(W$16=0,0,W$16/TEL!W$5*1000)</f>
        <v>2.1404225338468863</v>
      </c>
      <c r="X87" s="349">
        <f>IF(X$16=0,0,X$16/TEL!X$5*1000)</f>
        <v>1.9590535267274074</v>
      </c>
      <c r="Y87" s="349">
        <f>IF(Y$16=0,0,Y$16/TEL!Y$5*1000)</f>
        <v>1.8304944298157833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35.049546812579436</v>
      </c>
      <c r="C88" s="349">
        <f>IF(C$27=0,0,C$27/TEL!C$5*1000)</f>
        <v>31.994438452043866</v>
      </c>
      <c r="D88" s="349">
        <f>IF(D$27=0,0,D$27/TEL!D$5*1000)</f>
        <v>31.977807396701106</v>
      </c>
      <c r="E88" s="349">
        <f>IF(E$27=0,0,E$27/TEL!E$5*1000)</f>
        <v>35.144720340068645</v>
      </c>
      <c r="F88" s="349">
        <f>IF(F$27=0,0,F$27/TEL!F$5*1000)</f>
        <v>34.574431198208245</v>
      </c>
      <c r="G88" s="349">
        <f>IF(G$27=0,0,G$27/TEL!G$5*1000)</f>
        <v>28.79716311666802</v>
      </c>
      <c r="H88" s="349">
        <f>IF(H$27=0,0,H$27/TEL!H$5*1000)</f>
        <v>27.174558844107359</v>
      </c>
      <c r="I88" s="349">
        <f>IF(I$27=0,0,I$27/TEL!I$5*1000)</f>
        <v>23.582640099683147</v>
      </c>
      <c r="J88" s="349">
        <f>IF(J$27=0,0,J$27/TEL!J$5*1000)</f>
        <v>21.217757089706929</v>
      </c>
      <c r="K88" s="349">
        <f>IF(K$27=0,0,K$27/TEL!K$5*1000)</f>
        <v>20.129052299464174</v>
      </c>
      <c r="L88" s="349">
        <f>IF(L$27=0,0,L$27/TEL!L$5*1000)</f>
        <v>19.258775089341512</v>
      </c>
      <c r="M88" s="349">
        <f>IF(M$27=0,0,M$27/TEL!M$5*1000)</f>
        <v>16.394831122253436</v>
      </c>
      <c r="N88" s="349">
        <f>IF(N$27=0,0,N$27/TEL!N$5*1000)</f>
        <v>16.511074911027031</v>
      </c>
      <c r="O88" s="349">
        <f>IF(O$27=0,0,O$27/TEL!O$5*1000)</f>
        <v>15.89621205592335</v>
      </c>
      <c r="P88" s="349">
        <f>IF(P$27=0,0,P$27/TEL!P$5*1000)</f>
        <v>14.751425566292415</v>
      </c>
      <c r="Q88" s="349">
        <f>IF(Q$27=0,0,Q$27/TEL!Q$5*1000)</f>
        <v>14.528642879404424</v>
      </c>
      <c r="R88" s="349">
        <f>IF(R$27=0,0,R$27/TEL!R$5*1000)</f>
        <v>14.316790834995997</v>
      </c>
      <c r="S88" s="349">
        <f>IF(S$27=0,0,S$27/TEL!S$5*1000)</f>
        <v>14.345712518477354</v>
      </c>
      <c r="T88" s="349">
        <f>IF(T$27=0,0,T$27/TEL!T$5*1000)</f>
        <v>13.848766597515768</v>
      </c>
      <c r="U88" s="349">
        <f>IF(U$27=0,0,U$27/TEL!U$5*1000)</f>
        <v>14.211502240667611</v>
      </c>
      <c r="V88" s="349">
        <f>IF(V$27=0,0,V$27/TEL!V$5*1000)</f>
        <v>15.814017800903846</v>
      </c>
      <c r="W88" s="349">
        <f>IF(W$27=0,0,W$27/TEL!W$5*1000)</f>
        <v>18.193591537698534</v>
      </c>
      <c r="X88" s="349">
        <f>IF(X$27=0,0,X$27/TEL!X$5*1000)</f>
        <v>16.651954977182964</v>
      </c>
      <c r="Y88" s="349">
        <f>IF(Y$27=0,0,Y$27/TEL!Y$5*1000)</f>
        <v>15.559202653434165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6.4809056617694178</v>
      </c>
      <c r="C89" s="349">
        <f>IF(C$38=0,0,C$38/TEL!C$5*1000)</f>
        <v>7.41677340462389</v>
      </c>
      <c r="D89" s="349">
        <f>IF(D$38=0,0,D$38/TEL!D$5*1000)</f>
        <v>8.2353746266412795</v>
      </c>
      <c r="E89" s="349">
        <f>IF(E$38=0,0,E$38/TEL!E$5*1000)</f>
        <v>7.8522137568063659</v>
      </c>
      <c r="F89" s="349">
        <f>IF(F$38=0,0,F$38/TEL!F$5*1000)</f>
        <v>7.6205918110035116</v>
      </c>
      <c r="G89" s="349">
        <f>IF(G$38=0,0,G$38/TEL!G$5*1000)</f>
        <v>6.967156308710873</v>
      </c>
      <c r="H89" s="349">
        <f>IF(H$38=0,0,H$38/TEL!H$5*1000)</f>
        <v>6.3290293626867662</v>
      </c>
      <c r="I89" s="349">
        <f>IF(I$38=0,0,I$38/TEL!I$5*1000)</f>
        <v>6.1134287067909199</v>
      </c>
      <c r="J89" s="349">
        <f>IF(J$38=0,0,J$38/TEL!J$5*1000)</f>
        <v>6.0833947862282178</v>
      </c>
      <c r="K89" s="349">
        <f>IF(K$38=0,0,K$38/TEL!K$5*1000)</f>
        <v>6.4770503375485751</v>
      </c>
      <c r="L89" s="349">
        <f>IF(L$38=0,0,L$38/TEL!L$5*1000)</f>
        <v>5.903654670302255</v>
      </c>
      <c r="M89" s="349">
        <f>IF(M$38=0,0,M$38/TEL!M$5*1000)</f>
        <v>5.5187457828059641</v>
      </c>
      <c r="N89" s="349">
        <f>IF(N$38=0,0,N$38/TEL!N$5*1000)</f>
        <v>5.6659117723984682</v>
      </c>
      <c r="O89" s="349">
        <f>IF(O$38=0,0,O$38/TEL!O$5*1000)</f>
        <v>5.6017915033355461</v>
      </c>
      <c r="P89" s="349">
        <f>IF(P$38=0,0,P$38/TEL!P$5*1000)</f>
        <v>5.3385844716867519</v>
      </c>
      <c r="Q89" s="349">
        <f>IF(Q$38=0,0,Q$38/TEL!Q$5*1000)</f>
        <v>5.3378410783306629</v>
      </c>
      <c r="R89" s="349">
        <f>IF(R$38=0,0,R$38/TEL!R$5*1000)</f>
        <v>5.2914315494602722</v>
      </c>
      <c r="S89" s="349">
        <f>IF(S$38=0,0,S$38/TEL!S$5*1000)</f>
        <v>5.2241330213542172</v>
      </c>
      <c r="T89" s="349">
        <f>IF(T$38=0,0,T$38/TEL!T$5*1000)</f>
        <v>5.4434484989045488</v>
      </c>
      <c r="U89" s="349">
        <f>IF(U$38=0,0,U$38/TEL!U$5*1000)</f>
        <v>5.2091886196791632</v>
      </c>
      <c r="V89" s="349">
        <f>IF(V$38=0,0,V$38/TEL!V$5*1000)</f>
        <v>5.0786881034257796</v>
      </c>
      <c r="W89" s="349">
        <f>IF(W$38=0,0,W$38/TEL!W$5*1000)</f>
        <v>3.6656664871378863</v>
      </c>
      <c r="X89" s="349">
        <f>IF(X$38=0,0,X$38/TEL!X$5*1000)</f>
        <v>3.3326475930290491</v>
      </c>
      <c r="Y89" s="349">
        <f>IF(Y$38=0,0,Y$38/TEL!Y$5*1000)</f>
        <v>3.2847177836941555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21.146035265383262</v>
      </c>
      <c r="C90" s="349">
        <f>IF(C$39=0,0,C$39/TEL!C$5*1000)</f>
        <v>21.637829761650327</v>
      </c>
      <c r="D90" s="349">
        <f>IF(D$39=0,0,D$39/TEL!D$5*1000)</f>
        <v>22.919495964942072</v>
      </c>
      <c r="E90" s="349">
        <f>IF(E$39=0,0,E$39/TEL!E$5*1000)</f>
        <v>23.210344515776139</v>
      </c>
      <c r="F90" s="349">
        <f>IF(F$39=0,0,F$39/TEL!F$5*1000)</f>
        <v>22.656233788889683</v>
      </c>
      <c r="G90" s="349">
        <f>IF(G$39=0,0,G$39/TEL!G$5*1000)</f>
        <v>19.904426944658852</v>
      </c>
      <c r="H90" s="349">
        <f>IF(H$39=0,0,H$39/TEL!H$5*1000)</f>
        <v>18.400384661869996</v>
      </c>
      <c r="I90" s="349">
        <f>IF(I$39=0,0,I$39/TEL!I$5*1000)</f>
        <v>16.983548565141412</v>
      </c>
      <c r="J90" s="349">
        <f>IF(J$39=0,0,J$39/TEL!J$5*1000)</f>
        <v>16.193211429650688</v>
      </c>
      <c r="K90" s="349">
        <f>IF(K$39=0,0,K$39/TEL!K$5*1000)</f>
        <v>16.423630302312702</v>
      </c>
      <c r="L90" s="349">
        <f>IF(L$39=0,0,L$39/TEL!L$5*1000)</f>
        <v>15.273178074379381</v>
      </c>
      <c r="M90" s="349">
        <f>IF(M$39=0,0,M$39/TEL!M$5*1000)</f>
        <v>13.78906200638783</v>
      </c>
      <c r="N90" s="349">
        <f>IF(N$39=0,0,N$39/TEL!N$5*1000)</f>
        <v>14.071164461374956</v>
      </c>
      <c r="O90" s="349">
        <f>IF(O$39=0,0,O$39/TEL!O$5*1000)</f>
        <v>13.80244653074705</v>
      </c>
      <c r="P90" s="349">
        <f>IF(P$39=0,0,P$39/TEL!P$5*1000)</f>
        <v>13.059043012965907</v>
      </c>
      <c r="Q90" s="349">
        <f>IF(Q$39=0,0,Q$39/TEL!Q$5*1000)</f>
        <v>12.987647917394892</v>
      </c>
      <c r="R90" s="349">
        <f>IF(R$39=0,0,R$39/TEL!R$5*1000)</f>
        <v>12.846859346177443</v>
      </c>
      <c r="S90" s="349">
        <f>IF(S$39=0,0,S$39/TEL!S$5*1000)</f>
        <v>12.750780876280455</v>
      </c>
      <c r="T90" s="349">
        <f>IF(T$39=0,0,T$39/TEL!T$5*1000)</f>
        <v>12.935819123275937</v>
      </c>
      <c r="U90" s="349">
        <f>IF(U$39=0,0,U$39/TEL!U$5*1000)</f>
        <v>12.673445894991563</v>
      </c>
      <c r="V90" s="349">
        <f>IF(V$39=0,0,V$39/TEL!V$5*1000)</f>
        <v>12.972977003854311</v>
      </c>
      <c r="W90" s="349">
        <f>IF(W$39=0,0,W$39/TEL!W$5*1000)</f>
        <v>11.489934509270991</v>
      </c>
      <c r="X90" s="349">
        <f>IF(X$39=0,0,X$39/TEL!X$5*1000)</f>
        <v>10.479174513039819</v>
      </c>
      <c r="Y90" s="349">
        <f>IF(Y$39=0,0,Y$39/TEL!Y$5*1000)</f>
        <v>10.07137823692713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2.3782200571020038</v>
      </c>
      <c r="C91" s="337">
        <f>IF(C$59=0,0,C$59/TEL!C$5*1000)</f>
        <v>2.7216441945617729</v>
      </c>
      <c r="D91" s="337">
        <f>IF(D$59=0,0,D$59/TEL!D$5*1000)</f>
        <v>3.0220364462888942</v>
      </c>
      <c r="E91" s="337">
        <f>IF(E$59=0,0,E$59/TEL!E$5*1000)</f>
        <v>2.8814325070719717</v>
      </c>
      <c r="F91" s="337">
        <f>IF(F$59=0,0,F$59/TEL!F$5*1000)</f>
        <v>2.7964369854702955</v>
      </c>
      <c r="G91" s="337">
        <f>IF(G$59=0,0,G$59/TEL!G$5*1000)</f>
        <v>2.5566536127941695</v>
      </c>
      <c r="H91" s="337">
        <f>IF(H$59=0,0,H$59/TEL!H$5*1000)</f>
        <v>2.3224878370193314</v>
      </c>
      <c r="I91" s="337">
        <f>IF(I$59=0,0,I$59/TEL!I$5*1000)</f>
        <v>2.2433714556159536</v>
      </c>
      <c r="J91" s="337">
        <f>IF(J$59=0,0,J$59/TEL!J$5*1000)</f>
        <v>2.2323502687628625</v>
      </c>
      <c r="K91" s="337">
        <f>IF(K$59=0,0,K$59/TEL!K$5*1000)</f>
        <v>2.3768053151095812</v>
      </c>
      <c r="L91" s="337">
        <f>IF(L$59=0,0,L$59/TEL!L$5*1000)</f>
        <v>2.1663931987066598</v>
      </c>
      <c r="M91" s="337">
        <f>IF(M$59=0,0,M$59/TEL!M$5*1000)</f>
        <v>2.0251478104578551</v>
      </c>
      <c r="N91" s="337">
        <f>IF(N$59=0,0,N$59/TEL!N$5*1000)</f>
        <v>2.0791515448798421</v>
      </c>
      <c r="O91" s="337">
        <f>IF(O$59=0,0,O$59/TEL!O$5*1000)</f>
        <v>2.0556221003993036</v>
      </c>
      <c r="P91" s="337">
        <f>IF(P$59=0,0,P$59/TEL!P$5*1000)</f>
        <v>1.9590361794639037</v>
      </c>
      <c r="Q91" s="337">
        <f>IF(Q$59=0,0,Q$59/TEL!Q$5*1000)</f>
        <v>1.95876338533882</v>
      </c>
      <c r="R91" s="337">
        <f>IF(R$59=0,0,R$59/TEL!R$5*1000)</f>
        <v>1.9417330383224587</v>
      </c>
      <c r="S91" s="337">
        <f>IF(S$59=0,0,S$59/TEL!S$5*1000)</f>
        <v>1.9170373063201576</v>
      </c>
      <c r="T91" s="337">
        <f>IF(T$59=0,0,T$59/TEL!T$5*1000)</f>
        <v>1.9975168711778719</v>
      </c>
      <c r="U91" s="337">
        <f>IF(U$59=0,0,U$59/TEL!U$5*1000)</f>
        <v>1.9115533388532862</v>
      </c>
      <c r="V91" s="337">
        <f>IF(V$59=0,0,V$59/TEL!V$5*1000)</f>
        <v>1.8636651328812772</v>
      </c>
      <c r="W91" s="337">
        <f>IF(W$59=0,0,W$59/TEL!W$5*1000)</f>
        <v>1.3451455733700413</v>
      </c>
      <c r="X91" s="337">
        <f>IF(X$59=0,0,X$59/TEL!X$5*1000)</f>
        <v>1.2229416323320641</v>
      </c>
      <c r="Y91" s="337">
        <f>IF(Y$59=0,0,Y$59/TEL!Y$5*1000)</f>
        <v>1.2053534062658013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CZ: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138.3771508248131</v>
      </c>
      <c r="C5" s="223">
        <v>129.75122132752389</v>
      </c>
      <c r="D5" s="223">
        <v>129.83448408096561</v>
      </c>
      <c r="E5" s="223">
        <v>127.18669335275131</v>
      </c>
      <c r="F5" s="223">
        <v>126.0736356927264</v>
      </c>
      <c r="G5" s="223">
        <v>122.8019282434765</v>
      </c>
      <c r="H5" s="223">
        <v>109.0652808228929</v>
      </c>
      <c r="I5" s="223">
        <v>98.32232276464093</v>
      </c>
      <c r="J5" s="223">
        <v>86.154295740298124</v>
      </c>
      <c r="K5" s="223">
        <v>63.573959091975517</v>
      </c>
      <c r="L5" s="223">
        <v>67.728257825276515</v>
      </c>
      <c r="M5" s="223">
        <v>66.730783025761156</v>
      </c>
      <c r="N5" s="223">
        <v>64.11782556335065</v>
      </c>
      <c r="O5" s="223">
        <v>62.780225615642507</v>
      </c>
      <c r="P5" s="223">
        <v>62.652728469793693</v>
      </c>
      <c r="Q5" s="223">
        <v>61.198575037555159</v>
      </c>
      <c r="R5" s="223">
        <v>60.86355381651655</v>
      </c>
      <c r="S5" s="223">
        <v>63.512119934581563</v>
      </c>
      <c r="T5" s="223">
        <v>62.513028116360147</v>
      </c>
      <c r="U5" s="223">
        <v>60.303912806834298</v>
      </c>
      <c r="V5" s="223">
        <v>56.922168034725892</v>
      </c>
      <c r="W5" s="223">
        <v>82.341856181965042</v>
      </c>
      <c r="X5" s="223">
        <v>80.415054448706002</v>
      </c>
      <c r="Y5" s="223">
        <v>69.527244526470128</v>
      </c>
      <c r="DA5" s="89" t="s">
        <v>2759</v>
      </c>
    </row>
    <row r="6" spans="1:105" ht="12" customHeight="1" x14ac:dyDescent="0.25">
      <c r="A6" s="55" t="s">
        <v>91</v>
      </c>
      <c r="B6" s="259">
        <v>3.1067452316788948</v>
      </c>
      <c r="C6" s="259">
        <v>3.3138522892984188</v>
      </c>
      <c r="D6" s="259">
        <v>3.530827183820247</v>
      </c>
      <c r="E6" s="259">
        <v>3.139586213536989</v>
      </c>
      <c r="F6" s="259">
        <v>3.1031565635375919</v>
      </c>
      <c r="G6" s="259">
        <v>3.1868879399356009</v>
      </c>
      <c r="H6" s="259">
        <v>2.7747997439634631</v>
      </c>
      <c r="I6" s="259">
        <v>2.6581886814101972</v>
      </c>
      <c r="J6" s="259">
        <v>2.4555373637579812</v>
      </c>
      <c r="K6" s="259">
        <v>1.913564765580938</v>
      </c>
      <c r="L6" s="259">
        <v>1.979066259339384</v>
      </c>
      <c r="M6" s="259">
        <v>2.0471291721606808</v>
      </c>
      <c r="N6" s="259">
        <v>1.9828208073403331</v>
      </c>
      <c r="O6" s="259">
        <v>1.9651569367258039</v>
      </c>
      <c r="P6" s="259">
        <v>1.984008509670133</v>
      </c>
      <c r="Q6" s="259">
        <v>1.946479167488111</v>
      </c>
      <c r="R6" s="259">
        <v>1.942187952205914</v>
      </c>
      <c r="S6" s="259">
        <v>2.009792110004947</v>
      </c>
      <c r="T6" s="259">
        <v>2.0527397431493601</v>
      </c>
      <c r="U6" s="259">
        <v>1.913323771521019</v>
      </c>
      <c r="V6" s="259">
        <v>1.681178634317215</v>
      </c>
      <c r="W6" s="259">
        <v>1.808725585193689</v>
      </c>
      <c r="X6" s="259">
        <v>1.753714736509103</v>
      </c>
      <c r="Y6" s="259">
        <v>1.5702619182982029</v>
      </c>
      <c r="DA6" s="67" t="s">
        <v>2760</v>
      </c>
    </row>
    <row r="7" spans="1:105" ht="12" customHeight="1" x14ac:dyDescent="0.25">
      <c r="A7" s="173" t="s">
        <v>92</v>
      </c>
      <c r="B7" s="224">
        <v>0.65481069815317505</v>
      </c>
      <c r="C7" s="224">
        <v>0.69846278639312498</v>
      </c>
      <c r="D7" s="224">
        <v>0.74419472498751371</v>
      </c>
      <c r="E7" s="224">
        <v>0.6617326131010941</v>
      </c>
      <c r="F7" s="224">
        <v>0.65405431225223742</v>
      </c>
      <c r="G7" s="224">
        <v>0.67170242851147699</v>
      </c>
      <c r="H7" s="224">
        <v>0.58484633340792846</v>
      </c>
      <c r="I7" s="224">
        <v>0.56026814447106998</v>
      </c>
      <c r="J7" s="224">
        <v>0.51755519542059436</v>
      </c>
      <c r="K7" s="224">
        <v>0.40332328101272519</v>
      </c>
      <c r="L7" s="224">
        <v>0.41712907313906089</v>
      </c>
      <c r="M7" s="224">
        <v>0.43147473721489088</v>
      </c>
      <c r="N7" s="224">
        <v>0.41792042164510579</v>
      </c>
      <c r="O7" s="224">
        <v>0.41419739623212842</v>
      </c>
      <c r="P7" s="224">
        <v>0.41817075443192192</v>
      </c>
      <c r="Q7" s="224">
        <v>0.41026067075178752</v>
      </c>
      <c r="R7" s="224">
        <v>0.40935620853640881</v>
      </c>
      <c r="S7" s="224">
        <v>0.42360518052003038</v>
      </c>
      <c r="T7" s="224">
        <v>0.43265728088428262</v>
      </c>
      <c r="U7" s="224">
        <v>0.4032724865391335</v>
      </c>
      <c r="V7" s="224">
        <v>0.35434310610096342</v>
      </c>
      <c r="W7" s="224">
        <v>0.38122625927976422</v>
      </c>
      <c r="X7" s="224">
        <v>0.36963158718826278</v>
      </c>
      <c r="Y7" s="224">
        <v>0.33096511825932212</v>
      </c>
      <c r="DA7" s="177" t="s">
        <v>2761</v>
      </c>
    </row>
    <row r="8" spans="1:105" ht="12" customHeight="1" x14ac:dyDescent="0.25">
      <c r="A8" s="173" t="s">
        <v>93</v>
      </c>
      <c r="B8" s="224">
        <v>2.537342650878891</v>
      </c>
      <c r="C8" s="224">
        <v>2.706491239323674</v>
      </c>
      <c r="D8" s="224">
        <v>2.8836990928761441</v>
      </c>
      <c r="E8" s="224">
        <v>2.5641645553967098</v>
      </c>
      <c r="F8" s="224">
        <v>2.5344117118878429</v>
      </c>
      <c r="G8" s="224">
        <v>2.6027968470399299</v>
      </c>
      <c r="H8" s="224">
        <v>2.2662359520872419</v>
      </c>
      <c r="I8" s="224">
        <v>2.1709973018227608</v>
      </c>
      <c r="J8" s="224">
        <v>2.0054878077411051</v>
      </c>
      <c r="K8" s="224">
        <v>1.562847653363493</v>
      </c>
      <c r="L8" s="224">
        <v>1.6163440688773469</v>
      </c>
      <c r="M8" s="224">
        <v>1.671932447957662</v>
      </c>
      <c r="N8" s="224">
        <v>1.619410485357347</v>
      </c>
      <c r="O8" s="224">
        <v>1.6049840393672361</v>
      </c>
      <c r="P8" s="224">
        <v>1.6203805062484129</v>
      </c>
      <c r="Q8" s="224">
        <v>1.589729521543622</v>
      </c>
      <c r="R8" s="224">
        <v>1.5862247978705639</v>
      </c>
      <c r="S8" s="224">
        <v>1.6414385023002449</v>
      </c>
      <c r="T8" s="224">
        <v>1.676514716539006</v>
      </c>
      <c r="U8" s="224">
        <v>1.5626508285641481</v>
      </c>
      <c r="V8" s="224">
        <v>1.373053126179318</v>
      </c>
      <c r="W8" s="224">
        <v>1.477223341087329</v>
      </c>
      <c r="X8" s="224">
        <v>1.432294850908876</v>
      </c>
      <c r="Y8" s="224">
        <v>1.2824651657052071</v>
      </c>
      <c r="DA8" s="177" t="s">
        <v>2762</v>
      </c>
    </row>
    <row r="9" spans="1:105" ht="12" customHeight="1" x14ac:dyDescent="0.25">
      <c r="A9" s="173" t="s">
        <v>94</v>
      </c>
      <c r="B9" s="224">
        <v>3.568709745227526</v>
      </c>
      <c r="C9" s="224">
        <v>3.8066130555136999</v>
      </c>
      <c r="D9" s="224">
        <v>4.0558515230436933</v>
      </c>
      <c r="E9" s="224">
        <v>3.6064340912101822</v>
      </c>
      <c r="F9" s="224">
        <v>3.564587451954917</v>
      </c>
      <c r="G9" s="224">
        <v>3.660769454871009</v>
      </c>
      <c r="H9" s="224">
        <v>3.1874048719424399</v>
      </c>
      <c r="I9" s="224">
        <v>3.053454063523465</v>
      </c>
      <c r="J9" s="224">
        <v>2.820669049543469</v>
      </c>
      <c r="K9" s="224">
        <v>2.1981066092639749</v>
      </c>
      <c r="L9" s="224">
        <v>2.2733479958827312</v>
      </c>
      <c r="M9" s="224">
        <v>2.3515316775690049</v>
      </c>
      <c r="N9" s="224">
        <v>2.2776608348961411</v>
      </c>
      <c r="O9" s="224">
        <v>2.2573703950629258</v>
      </c>
      <c r="P9" s="224">
        <v>2.2790251453119308</v>
      </c>
      <c r="Q9" s="224">
        <v>2.2359152926560748</v>
      </c>
      <c r="R9" s="224">
        <v>2.2309859854054221</v>
      </c>
      <c r="S9" s="224">
        <v>2.308642696453123</v>
      </c>
      <c r="T9" s="224">
        <v>2.3579765251089388</v>
      </c>
      <c r="U9" s="224">
        <v>2.1978297800468871</v>
      </c>
      <c r="V9" s="224">
        <v>1.931165296265354</v>
      </c>
      <c r="W9" s="224">
        <v>2.0776781296723419</v>
      </c>
      <c r="X9" s="224">
        <v>2.0144873183396008</v>
      </c>
      <c r="Y9" s="224">
        <v>1.8037555681262449</v>
      </c>
      <c r="DA9" s="177" t="s">
        <v>2763</v>
      </c>
    </row>
    <row r="10" spans="1:105" ht="12" customHeight="1" x14ac:dyDescent="0.25">
      <c r="A10" s="56" t="s">
        <v>95</v>
      </c>
      <c r="B10" s="260">
        <v>16.989580817695931</v>
      </c>
      <c r="C10" s="260">
        <v>15.292167830780651</v>
      </c>
      <c r="D10" s="260">
        <v>14.93174278595121</v>
      </c>
      <c r="E10" s="260">
        <v>15.18208503917606</v>
      </c>
      <c r="F10" s="260">
        <v>14.879437473670491</v>
      </c>
      <c r="G10" s="260">
        <v>14.59454135733276</v>
      </c>
      <c r="H10" s="260">
        <v>12.990042525294561</v>
      </c>
      <c r="I10" s="260">
        <v>11.662074262812331</v>
      </c>
      <c r="J10" s="260">
        <v>10.066844831804101</v>
      </c>
      <c r="K10" s="260">
        <v>7.2675245984189143</v>
      </c>
      <c r="L10" s="260">
        <v>7.8774894573936489</v>
      </c>
      <c r="M10" s="260">
        <v>7.7162353189054036</v>
      </c>
      <c r="N10" s="260">
        <v>7.4547785554765529</v>
      </c>
      <c r="O10" s="260">
        <v>7.353131414439142</v>
      </c>
      <c r="P10" s="260">
        <v>7.3705989343512552</v>
      </c>
      <c r="Q10" s="260">
        <v>7.2033504765582048</v>
      </c>
      <c r="R10" s="260">
        <v>7.175486442709202</v>
      </c>
      <c r="S10" s="260">
        <v>7.5125139468343338</v>
      </c>
      <c r="T10" s="260">
        <v>7.3587404683938189</v>
      </c>
      <c r="U10" s="260">
        <v>7.1495083730611402</v>
      </c>
      <c r="V10" s="260">
        <v>6.9175480772856526</v>
      </c>
      <c r="W10" s="260">
        <v>11.61590816692431</v>
      </c>
      <c r="X10" s="260">
        <v>11.528327287046659</v>
      </c>
      <c r="Y10" s="260">
        <v>9.9447162687549255</v>
      </c>
      <c r="DA10" s="68" t="s">
        <v>2764</v>
      </c>
    </row>
    <row r="11" spans="1:105" ht="12" customHeight="1" x14ac:dyDescent="0.25">
      <c r="A11" s="37" t="s">
        <v>159</v>
      </c>
      <c r="B11" s="226">
        <v>0.16348055562360461</v>
      </c>
      <c r="C11" s="226">
        <v>0.1333249355325607</v>
      </c>
      <c r="D11" s="226">
        <v>0.2522956673334899</v>
      </c>
      <c r="E11" s="226">
        <v>0.12860124054196151</v>
      </c>
      <c r="F11" s="226">
        <v>0.13500158308584989</v>
      </c>
      <c r="G11" s="226">
        <v>0.120694295731769</v>
      </c>
      <c r="H11" s="226">
        <v>0</v>
      </c>
      <c r="I11" s="226">
        <v>0</v>
      </c>
      <c r="J11" s="226">
        <v>0</v>
      </c>
      <c r="K11" s="226">
        <v>9.494271303920275E-2</v>
      </c>
      <c r="L11" s="226">
        <v>9.4899707302658079E-2</v>
      </c>
      <c r="M11" s="226">
        <v>8.7213071915503995E-2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2765</v>
      </c>
    </row>
    <row r="12" spans="1:105" ht="12" customHeight="1" x14ac:dyDescent="0.25">
      <c r="A12" s="37" t="s">
        <v>35</v>
      </c>
      <c r="B12" s="226">
        <v>13.872675159520879</v>
      </c>
      <c r="C12" s="226">
        <v>11.17858956986502</v>
      </c>
      <c r="D12" s="226">
        <v>9.6971031280586644</v>
      </c>
      <c r="E12" s="226">
        <v>11.678064304781429</v>
      </c>
      <c r="F12" s="226">
        <v>11.245619962240591</v>
      </c>
      <c r="G12" s="226">
        <v>10.75245969999575</v>
      </c>
      <c r="H12" s="226">
        <v>9.782928632522685</v>
      </c>
      <c r="I12" s="226">
        <v>8.3922736625396208</v>
      </c>
      <c r="J12" s="226">
        <v>6.704989969637098</v>
      </c>
      <c r="K12" s="226">
        <v>4.182188063332779</v>
      </c>
      <c r="L12" s="226">
        <v>5.034467813365004</v>
      </c>
      <c r="M12" s="226">
        <v>4.4636728924122693</v>
      </c>
      <c r="N12" s="226">
        <v>4.3955052449844638</v>
      </c>
      <c r="O12" s="226">
        <v>4.3267362198524353</v>
      </c>
      <c r="P12" s="226">
        <v>4.289181656075038</v>
      </c>
      <c r="Q12" s="226">
        <v>4.1723142839651723</v>
      </c>
      <c r="R12" s="226">
        <v>4.073093107166831</v>
      </c>
      <c r="S12" s="226">
        <v>4.3772714001507929</v>
      </c>
      <c r="T12" s="226">
        <v>3.77231678203295</v>
      </c>
      <c r="U12" s="226">
        <v>3.999649216495301</v>
      </c>
      <c r="V12" s="226">
        <v>4.5390828509479517</v>
      </c>
      <c r="W12" s="226">
        <v>10.13342042783713</v>
      </c>
      <c r="X12" s="226">
        <v>9.7845161145427859</v>
      </c>
      <c r="Y12" s="226">
        <v>8.087190816455621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4.2786818442895752E-3</v>
      </c>
      <c r="C14" s="226">
        <v>7.2723312639595998E-3</v>
      </c>
      <c r="D14" s="226">
        <v>1.5447063176864499E-2</v>
      </c>
      <c r="E14" s="226">
        <v>2.278257469223826E-2</v>
      </c>
      <c r="F14" s="226">
        <v>3.0329525148282039E-2</v>
      </c>
      <c r="G14" s="226">
        <v>3.7522456089181151E-2</v>
      </c>
      <c r="H14" s="226">
        <v>4.6204600106322637E-2</v>
      </c>
      <c r="I14" s="226">
        <v>9.7523175258452249E-3</v>
      </c>
      <c r="J14" s="226">
        <v>1.7303901896121771E-2</v>
      </c>
      <c r="K14" s="226">
        <v>2.6881959684501411E-2</v>
      </c>
      <c r="L14" s="226">
        <v>4.8718106657938992E-2</v>
      </c>
      <c r="M14" s="226">
        <v>7.6610403345702099E-2</v>
      </c>
      <c r="N14" s="226">
        <v>9.4576903344446808E-2</v>
      </c>
      <c r="O14" s="226">
        <v>0.1250120784609908</v>
      </c>
      <c r="P14" s="226">
        <v>0.14621324382033379</v>
      </c>
      <c r="Q14" s="226">
        <v>0.1677897931840801</v>
      </c>
      <c r="R14" s="226">
        <v>0.20429452333090339</v>
      </c>
      <c r="S14" s="226">
        <v>0.22921535551394639</v>
      </c>
      <c r="T14" s="226">
        <v>0.27023386273860828</v>
      </c>
      <c r="U14" s="226">
        <v>0.31072218975204369</v>
      </c>
      <c r="V14" s="226">
        <v>0.34928725820726808</v>
      </c>
      <c r="W14" s="226">
        <v>0.54657090753826343</v>
      </c>
      <c r="X14" s="226">
        <v>0.85454923934873661</v>
      </c>
      <c r="Y14" s="226">
        <v>0.99199704042320502</v>
      </c>
      <c r="DA14" s="69" t="s">
        <v>2768</v>
      </c>
    </row>
    <row r="15" spans="1:105" ht="12" customHeight="1" x14ac:dyDescent="0.25">
      <c r="A15" s="37" t="s">
        <v>40</v>
      </c>
      <c r="B15" s="226">
        <v>2.9491464207071552</v>
      </c>
      <c r="C15" s="226">
        <v>3.9729809941191152</v>
      </c>
      <c r="D15" s="226">
        <v>4.9668969273821943</v>
      </c>
      <c r="E15" s="226">
        <v>3.3526369191604291</v>
      </c>
      <c r="F15" s="226">
        <v>3.4684864031957652</v>
      </c>
      <c r="G15" s="226">
        <v>3.6838649055160602</v>
      </c>
      <c r="H15" s="226">
        <v>3.160909292665556</v>
      </c>
      <c r="I15" s="226">
        <v>3.2600482827468631</v>
      </c>
      <c r="J15" s="226">
        <v>3.3445509602708792</v>
      </c>
      <c r="K15" s="226">
        <v>2.9635118623624308</v>
      </c>
      <c r="L15" s="226">
        <v>2.699403830068047</v>
      </c>
      <c r="M15" s="226">
        <v>3.088738951231929</v>
      </c>
      <c r="N15" s="226">
        <v>2.9646964071476418</v>
      </c>
      <c r="O15" s="226">
        <v>2.9013831161257162</v>
      </c>
      <c r="P15" s="226">
        <v>2.9352040344558841</v>
      </c>
      <c r="Q15" s="226">
        <v>2.8632463994089532</v>
      </c>
      <c r="R15" s="226">
        <v>2.898098812211467</v>
      </c>
      <c r="S15" s="226">
        <v>2.9060271911695938</v>
      </c>
      <c r="T15" s="226">
        <v>3.316189823622262</v>
      </c>
      <c r="U15" s="226">
        <v>2.839136966813796</v>
      </c>
      <c r="V15" s="226">
        <v>2.0291779681304321</v>
      </c>
      <c r="W15" s="226">
        <v>0.93591683154891459</v>
      </c>
      <c r="X15" s="226">
        <v>0.88926193315513768</v>
      </c>
      <c r="Y15" s="226">
        <v>0.86552841187609875</v>
      </c>
      <c r="DA15" s="69" t="s">
        <v>2769</v>
      </c>
    </row>
    <row r="16" spans="1:105" ht="12" customHeight="1" x14ac:dyDescent="0.25">
      <c r="A16" s="57" t="s">
        <v>2707</v>
      </c>
      <c r="B16" s="261">
        <v>7.4905473901503221</v>
      </c>
      <c r="C16" s="261">
        <v>6.5508058064462027</v>
      </c>
      <c r="D16" s="261">
        <v>6.3030123062345691</v>
      </c>
      <c r="E16" s="261">
        <v>6.5617537879552126</v>
      </c>
      <c r="F16" s="261">
        <v>6.5374740863489471</v>
      </c>
      <c r="G16" s="261">
        <v>6.1230413540737949</v>
      </c>
      <c r="H16" s="261">
        <v>5.5102085790501238</v>
      </c>
      <c r="I16" s="261">
        <v>4.7528338777636554</v>
      </c>
      <c r="J16" s="261">
        <v>4.0094994850996359</v>
      </c>
      <c r="K16" s="261">
        <v>2.841019612498827</v>
      </c>
      <c r="L16" s="261">
        <v>3.0907518438802759</v>
      </c>
      <c r="M16" s="261">
        <v>2.916593083772054</v>
      </c>
      <c r="N16" s="261">
        <v>2.774712424058567</v>
      </c>
      <c r="O16" s="261">
        <v>2.6764699985952718</v>
      </c>
      <c r="P16" s="261">
        <v>2.63538782464967</v>
      </c>
      <c r="Q16" s="261">
        <v>2.562522579537438</v>
      </c>
      <c r="R16" s="261">
        <v>2.5390878259132448</v>
      </c>
      <c r="S16" s="261">
        <v>2.669604279408861</v>
      </c>
      <c r="T16" s="261">
        <v>2.5317921112498971</v>
      </c>
      <c r="U16" s="261">
        <v>2.5279455231657262</v>
      </c>
      <c r="V16" s="261">
        <v>2.5369812346150882</v>
      </c>
      <c r="W16" s="261">
        <v>4.3515240140365066</v>
      </c>
      <c r="X16" s="261">
        <v>4.2494148906861886</v>
      </c>
      <c r="Y16" s="261">
        <v>3.601989944625251</v>
      </c>
      <c r="DA16" s="70" t="s">
        <v>2770</v>
      </c>
    </row>
    <row r="17" spans="1:105" ht="12" customHeight="1" x14ac:dyDescent="0.25">
      <c r="A17" s="46" t="s">
        <v>28</v>
      </c>
      <c r="B17" s="229">
        <v>3.1246062338503631</v>
      </c>
      <c r="C17" s="229">
        <v>1.445774955834118</v>
      </c>
      <c r="D17" s="229">
        <v>1.442057201946912</v>
      </c>
      <c r="E17" s="229">
        <v>1.2516131645006701</v>
      </c>
      <c r="F17" s="229">
        <v>1.4878935740306101</v>
      </c>
      <c r="G17" s="229">
        <v>1.2659103732308929</v>
      </c>
      <c r="H17" s="229">
        <v>1.226788246048665</v>
      </c>
      <c r="I17" s="229">
        <v>0.96920078764418405</v>
      </c>
      <c r="J17" s="229">
        <v>0.65559867495655311</v>
      </c>
      <c r="K17" s="229">
        <v>0.1738684963087877</v>
      </c>
      <c r="L17" s="229">
        <v>0.1563774789197811</v>
      </c>
      <c r="M17" s="229">
        <v>0.1196254080925062</v>
      </c>
      <c r="N17" s="229">
        <v>0.10923162117093729</v>
      </c>
      <c r="O17" s="229">
        <v>0.1112603899845907</v>
      </c>
      <c r="P17" s="229">
        <v>9.1445609646307199E-2</v>
      </c>
      <c r="Q17" s="229">
        <v>8.1080964654268492E-2</v>
      </c>
      <c r="R17" s="229">
        <v>9.6272285053500634E-2</v>
      </c>
      <c r="S17" s="229">
        <v>8.2131945266885803E-2</v>
      </c>
      <c r="T17" s="229">
        <v>6.7803019323327732E-2</v>
      </c>
      <c r="U17" s="229">
        <v>7.5510348229027441E-2</v>
      </c>
      <c r="V17" s="229">
        <v>4.3729851899345397E-2</v>
      </c>
      <c r="W17" s="229">
        <v>2.4848066968738831E-2</v>
      </c>
      <c r="X17" s="229">
        <v>1.832058649576904E-2</v>
      </c>
      <c r="Y17" s="229">
        <v>1.6200147309119339E-2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4.6287973145280208E-2</v>
      </c>
      <c r="C19" s="229">
        <v>4.4141499066617518E-2</v>
      </c>
      <c r="D19" s="229">
        <v>8.795352919065573E-2</v>
      </c>
      <c r="E19" s="229">
        <v>4.3578149713645098E-2</v>
      </c>
      <c r="F19" s="229">
        <v>0</v>
      </c>
      <c r="G19" s="229">
        <v>0</v>
      </c>
      <c r="H19" s="229">
        <v>4.5398642069964718E-2</v>
      </c>
      <c r="I19" s="229">
        <v>4.5707647362590427E-2</v>
      </c>
      <c r="J19" s="229">
        <v>4.3528477109402809E-2</v>
      </c>
      <c r="K19" s="229">
        <v>4.2644675412621118E-2</v>
      </c>
      <c r="L19" s="229">
        <v>4.3100047480864281E-2</v>
      </c>
      <c r="M19" s="229">
        <v>4.3088866248582901E-2</v>
      </c>
      <c r="N19" s="229">
        <v>4.3284774324188383E-2</v>
      </c>
      <c r="O19" s="229">
        <v>4.3654490220922673E-2</v>
      </c>
      <c r="P19" s="229">
        <v>4.4145488134174411E-2</v>
      </c>
      <c r="Q19" s="229">
        <v>4.4125979280745853E-2</v>
      </c>
      <c r="R19" s="229">
        <v>4.4093587023252237E-2</v>
      </c>
      <c r="S19" s="229">
        <v>4.4140442005373537E-2</v>
      </c>
      <c r="T19" s="229">
        <v>4.3906202400190997E-2</v>
      </c>
      <c r="U19" s="229">
        <v>4.3903756730534482E-2</v>
      </c>
      <c r="V19" s="229">
        <v>8.8325622273322524E-2</v>
      </c>
      <c r="W19" s="229">
        <v>8.925289655183237E-2</v>
      </c>
      <c r="X19" s="229">
        <v>8.9206173707550185E-2</v>
      </c>
      <c r="Y19" s="229">
        <v>0.13414751031685179</v>
      </c>
      <c r="DA19" s="73" t="s">
        <v>2773</v>
      </c>
    </row>
    <row r="20" spans="1:105" ht="12" customHeight="1" x14ac:dyDescent="0.25">
      <c r="A20" s="46" t="s">
        <v>159</v>
      </c>
      <c r="B20" s="229">
        <v>3.0725170781882079E-2</v>
      </c>
      <c r="C20" s="229">
        <v>3.1691382336530162E-2</v>
      </c>
      <c r="D20" s="229">
        <v>6.4122230998161403E-2</v>
      </c>
      <c r="E20" s="229">
        <v>3.157792461660483E-2</v>
      </c>
      <c r="F20" s="229">
        <v>3.1010452731182039E-2</v>
      </c>
      <c r="G20" s="229">
        <v>3.2244843012325178E-2</v>
      </c>
      <c r="H20" s="229">
        <v>0</v>
      </c>
      <c r="I20" s="229">
        <v>0</v>
      </c>
      <c r="J20" s="229">
        <v>0</v>
      </c>
      <c r="K20" s="229">
        <v>3.4497808959104523E-2</v>
      </c>
      <c r="L20" s="229">
        <v>3.4921948974432862E-2</v>
      </c>
      <c r="M20" s="229">
        <v>3.5377928557947497E-2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2774</v>
      </c>
    </row>
    <row r="21" spans="1:105" ht="12" customHeight="1" x14ac:dyDescent="0.25">
      <c r="A21" s="46" t="s">
        <v>32</v>
      </c>
      <c r="B21" s="229">
        <v>0.21609982315822859</v>
      </c>
      <c r="C21" s="229">
        <v>0.72749927434743811</v>
      </c>
      <c r="D21" s="229">
        <v>0.51955494954234405</v>
      </c>
      <c r="E21" s="229">
        <v>0.27795737367240392</v>
      </c>
      <c r="F21" s="229">
        <v>0.24141394487025919</v>
      </c>
      <c r="G21" s="229">
        <v>0.2419993054356917</v>
      </c>
      <c r="H21" s="229">
        <v>0.27662126846347618</v>
      </c>
      <c r="I21" s="229">
        <v>0.21397141855323151</v>
      </c>
      <c r="J21" s="229">
        <v>0.1388797910155041</v>
      </c>
      <c r="K21" s="229">
        <v>0.10204083324553111</v>
      </c>
      <c r="L21" s="229">
        <v>0.1028672747456523</v>
      </c>
      <c r="M21" s="229">
        <v>6.8359728957358951E-2</v>
      </c>
      <c r="N21" s="229">
        <v>3.437160931165803E-2</v>
      </c>
      <c r="O21" s="229">
        <v>0</v>
      </c>
      <c r="P21" s="229">
        <v>7.0091006776700604E-2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2.491361247886049</v>
      </c>
      <c r="C23" s="229">
        <v>2.5390140202632261</v>
      </c>
      <c r="D23" s="229">
        <v>2.354990359397525</v>
      </c>
      <c r="E23" s="229">
        <v>2.7400442434052792</v>
      </c>
      <c r="F23" s="229">
        <v>2.4683170072019318</v>
      </c>
      <c r="G23" s="229">
        <v>2.7449196290926432</v>
      </c>
      <c r="H23" s="229">
        <v>2.3480661761945401</v>
      </c>
      <c r="I23" s="229">
        <v>2.3247820181827978</v>
      </c>
      <c r="J23" s="229">
        <v>2.0664589888071641</v>
      </c>
      <c r="K23" s="229">
        <v>1.452050499802334</v>
      </c>
      <c r="L23" s="229">
        <v>1.770253479022575</v>
      </c>
      <c r="M23" s="229">
        <v>1.730180707600729</v>
      </c>
      <c r="N23" s="229">
        <v>1.782564730504695</v>
      </c>
      <c r="O23" s="229">
        <v>1.867467161247073</v>
      </c>
      <c r="P23" s="229">
        <v>1.9448275016622429</v>
      </c>
      <c r="Q23" s="229">
        <v>1.9591684262575511</v>
      </c>
      <c r="R23" s="229">
        <v>1.9126287487506799</v>
      </c>
      <c r="S23" s="229">
        <v>2.0508428674869048</v>
      </c>
      <c r="T23" s="229">
        <v>1.8722658555951339</v>
      </c>
      <c r="U23" s="229">
        <v>1.8599271942855959</v>
      </c>
      <c r="V23" s="229">
        <v>1.945514948050417</v>
      </c>
      <c r="W23" s="229">
        <v>3.7568504094329089</v>
      </c>
      <c r="X23" s="229">
        <v>3.6564516859626872</v>
      </c>
      <c r="Y23" s="229">
        <v>3.1088397873742779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3.099836772223267E-3</v>
      </c>
      <c r="C25" s="229">
        <v>7.2341928993927803E-3</v>
      </c>
      <c r="D25" s="229">
        <v>1.343758773648933E-2</v>
      </c>
      <c r="E25" s="229">
        <v>4.9615994818689613E-2</v>
      </c>
      <c r="F25" s="229">
        <v>4.651615804647919E-2</v>
      </c>
      <c r="G25" s="229">
        <v>5.6850187718124993E-2</v>
      </c>
      <c r="H25" s="229">
        <v>4.6516158046498328E-2</v>
      </c>
      <c r="I25" s="229">
        <v>5.5819389655593223E-2</v>
      </c>
      <c r="J25" s="229">
        <v>6.305358255507143E-2</v>
      </c>
      <c r="K25" s="229">
        <v>8.889795996527157E-2</v>
      </c>
      <c r="L25" s="229">
        <v>7.8560209000934994E-2</v>
      </c>
      <c r="M25" s="229">
        <v>9.6132152864704903E-2</v>
      </c>
      <c r="N25" s="229">
        <v>9.8201191574640037E-2</v>
      </c>
      <c r="O25" s="229">
        <v>9.7166672219741679E-2</v>
      </c>
      <c r="P25" s="229">
        <v>1.1368549026520829E-2</v>
      </c>
      <c r="Q25" s="229">
        <v>2.0690387099009601E-3</v>
      </c>
      <c r="R25" s="229">
        <v>1.034519354950639E-3</v>
      </c>
      <c r="S25" s="229">
        <v>2.70910104461767E-3</v>
      </c>
      <c r="T25" s="229">
        <v>2.1583497333360342E-3</v>
      </c>
      <c r="U25" s="229">
        <v>6.5904092720037296E-3</v>
      </c>
      <c r="V25" s="229">
        <v>4.8600081926570907E-3</v>
      </c>
      <c r="W25" s="229">
        <v>1.417812497256146E-3</v>
      </c>
      <c r="X25" s="229">
        <v>1.4587467163368461E-3</v>
      </c>
      <c r="Y25" s="229">
        <v>1.4736318869041671E-3</v>
      </c>
      <c r="DA25" s="73" t="s">
        <v>2779</v>
      </c>
    </row>
    <row r="26" spans="1:105" ht="12" customHeight="1" x14ac:dyDescent="0.25">
      <c r="A26" s="46" t="s">
        <v>39</v>
      </c>
      <c r="B26" s="229">
        <v>1.5783671045562959</v>
      </c>
      <c r="C26" s="229">
        <v>1.7554504816988801</v>
      </c>
      <c r="D26" s="229">
        <v>1.820896447422482</v>
      </c>
      <c r="E26" s="229">
        <v>2.1673669372279201</v>
      </c>
      <c r="F26" s="229">
        <v>2.2623229494684849</v>
      </c>
      <c r="G26" s="229">
        <v>1.7811170155841169</v>
      </c>
      <c r="H26" s="229">
        <v>1.56681808822698</v>
      </c>
      <c r="I26" s="229">
        <v>1.143352616365257</v>
      </c>
      <c r="J26" s="229">
        <v>1.0419799706559409</v>
      </c>
      <c r="K26" s="229">
        <v>0.94701933880517686</v>
      </c>
      <c r="L26" s="229">
        <v>0.90467140573603511</v>
      </c>
      <c r="M26" s="229">
        <v>0.82382829145022518</v>
      </c>
      <c r="N26" s="229">
        <v>0.70705849717244873</v>
      </c>
      <c r="O26" s="229">
        <v>0.55692128492294435</v>
      </c>
      <c r="P26" s="229">
        <v>0.47350966940372402</v>
      </c>
      <c r="Q26" s="229">
        <v>0.47607817063497071</v>
      </c>
      <c r="R26" s="229">
        <v>0.48505868573086108</v>
      </c>
      <c r="S26" s="229">
        <v>0.48977992360507849</v>
      </c>
      <c r="T26" s="229">
        <v>0.54565868419790808</v>
      </c>
      <c r="U26" s="229">
        <v>0.54201381464856446</v>
      </c>
      <c r="V26" s="229">
        <v>0.4545508041993459</v>
      </c>
      <c r="W26" s="229">
        <v>0.47915482858577102</v>
      </c>
      <c r="X26" s="229">
        <v>0.48397769780384531</v>
      </c>
      <c r="Y26" s="229">
        <v>0.34132886773809878</v>
      </c>
      <c r="DA26" s="73" t="s">
        <v>2780</v>
      </c>
    </row>
    <row r="27" spans="1:105" ht="12" customHeight="1" x14ac:dyDescent="0.25">
      <c r="A27" s="57" t="s">
        <v>2719</v>
      </c>
      <c r="B27" s="261">
        <v>56.323154414399532</v>
      </c>
      <c r="C27" s="261">
        <v>49.257020583085861</v>
      </c>
      <c r="D27" s="261">
        <v>47.393804071879153</v>
      </c>
      <c r="E27" s="261">
        <v>49.33934098250937</v>
      </c>
      <c r="F27" s="261">
        <v>49.15677630312382</v>
      </c>
      <c r="G27" s="261">
        <v>46.040560950824101</v>
      </c>
      <c r="H27" s="261">
        <v>41.432529892473063</v>
      </c>
      <c r="I27" s="261">
        <v>35.737654734722852</v>
      </c>
      <c r="J27" s="261">
        <v>30.148351897576109</v>
      </c>
      <c r="K27" s="261">
        <v>21.362282086289259</v>
      </c>
      <c r="L27" s="261">
        <v>23.2400763645613</v>
      </c>
      <c r="M27" s="261">
        <v>21.930536456824491</v>
      </c>
      <c r="N27" s="261">
        <v>20.86370303474807</v>
      </c>
      <c r="O27" s="261">
        <v>20.124995566360599</v>
      </c>
      <c r="P27" s="261">
        <v>19.816089219961931</v>
      </c>
      <c r="Q27" s="261">
        <v>19.2681986269065</v>
      </c>
      <c r="R27" s="261">
        <v>19.09198730638612</v>
      </c>
      <c r="S27" s="261">
        <v>20.073370639401229</v>
      </c>
      <c r="T27" s="261">
        <v>19.037129144205959</v>
      </c>
      <c r="U27" s="261">
        <v>19.008205760726899</v>
      </c>
      <c r="V27" s="261">
        <v>19.076147360278831</v>
      </c>
      <c r="W27" s="261">
        <v>32.72011325938989</v>
      </c>
      <c r="X27" s="261">
        <v>31.95233119727499</v>
      </c>
      <c r="Y27" s="261">
        <v>27.08419362208603</v>
      </c>
      <c r="DA27" s="70" t="s">
        <v>2781</v>
      </c>
    </row>
    <row r="28" spans="1:105" ht="12" customHeight="1" x14ac:dyDescent="0.25">
      <c r="A28" s="46" t="s">
        <v>28</v>
      </c>
      <c r="B28" s="229">
        <v>23.494635335297922</v>
      </c>
      <c r="C28" s="229">
        <v>10.87111553329116</v>
      </c>
      <c r="D28" s="229">
        <v>10.84316088387005</v>
      </c>
      <c r="E28" s="229">
        <v>9.4111682176877292</v>
      </c>
      <c r="F28" s="229">
        <v>11.187815143191701</v>
      </c>
      <c r="G28" s="229">
        <v>9.5186722294861354</v>
      </c>
      <c r="H28" s="229">
        <v>9.2245039270197733</v>
      </c>
      <c r="I28" s="229">
        <v>7.2876443840168426</v>
      </c>
      <c r="J28" s="229">
        <v>4.9295977290002364</v>
      </c>
      <c r="K28" s="229">
        <v>1.3073573472449229</v>
      </c>
      <c r="L28" s="229">
        <v>1.1758383511083541</v>
      </c>
      <c r="M28" s="229">
        <v>0.89949104931096002</v>
      </c>
      <c r="N28" s="229">
        <v>0.82133776688147042</v>
      </c>
      <c r="O28" s="229">
        <v>0.83659254776874903</v>
      </c>
      <c r="P28" s="229">
        <v>0.68760064176357893</v>
      </c>
      <c r="Q28" s="229">
        <v>0.60966648422728831</v>
      </c>
      <c r="R28" s="229">
        <v>0.72389352799843731</v>
      </c>
      <c r="S28" s="229">
        <v>0.61756904998754514</v>
      </c>
      <c r="T28" s="229">
        <v>0.50982654914271419</v>
      </c>
      <c r="U28" s="229">
        <v>0.56777973379903313</v>
      </c>
      <c r="V28" s="229">
        <v>0.32881484793546262</v>
      </c>
      <c r="W28" s="229">
        <v>0.18683834970724769</v>
      </c>
      <c r="X28" s="229">
        <v>0.1377567176893402</v>
      </c>
      <c r="Y28" s="229">
        <v>0.1218126461128012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0.34804995191931848</v>
      </c>
      <c r="C30" s="229">
        <v>0.33191011798168157</v>
      </c>
      <c r="D30" s="229">
        <v>0.66134288295281507</v>
      </c>
      <c r="E30" s="229">
        <v>0.32767416419298512</v>
      </c>
      <c r="F30" s="229">
        <v>0</v>
      </c>
      <c r="G30" s="229">
        <v>0</v>
      </c>
      <c r="H30" s="229">
        <v>0.34136286633377322</v>
      </c>
      <c r="I30" s="229">
        <v>0.34368634843793949</v>
      </c>
      <c r="J30" s="229">
        <v>0.32730066441877892</v>
      </c>
      <c r="K30" s="229">
        <v>0.32065515550643958</v>
      </c>
      <c r="L30" s="229">
        <v>0.32407920317342193</v>
      </c>
      <c r="M30" s="229">
        <v>0.32399512890761378</v>
      </c>
      <c r="N30" s="229">
        <v>0.32546820693764722</v>
      </c>
      <c r="O30" s="229">
        <v>0.32824818608424539</v>
      </c>
      <c r="P30" s="229">
        <v>0.33194011270119589</v>
      </c>
      <c r="Q30" s="229">
        <v>0.33179342113022348</v>
      </c>
      <c r="R30" s="229">
        <v>0.3315498562709927</v>
      </c>
      <c r="S30" s="229">
        <v>0.33190216969425101</v>
      </c>
      <c r="T30" s="229">
        <v>0.33014086804759007</v>
      </c>
      <c r="U30" s="229">
        <v>0.33012247849305731</v>
      </c>
      <c r="V30" s="229">
        <v>0.66414073670902107</v>
      </c>
      <c r="W30" s="229">
        <v>0.67111312599550865</v>
      </c>
      <c r="X30" s="229">
        <v>0.67076180614715608</v>
      </c>
      <c r="Y30" s="229">
        <v>1.0086860871901751</v>
      </c>
      <c r="DA30" s="73" t="s">
        <v>2784</v>
      </c>
    </row>
    <row r="31" spans="1:105" ht="12" customHeight="1" x14ac:dyDescent="0.25">
      <c r="A31" s="46" t="s">
        <v>159</v>
      </c>
      <c r="B31" s="229">
        <v>0.23102964953299801</v>
      </c>
      <c r="C31" s="229">
        <v>0.2382948171842941</v>
      </c>
      <c r="D31" s="229">
        <v>0.48214985231309831</v>
      </c>
      <c r="E31" s="229">
        <v>0.2374417024056247</v>
      </c>
      <c r="F31" s="229">
        <v>0.23317475034408031</v>
      </c>
      <c r="G31" s="229">
        <v>0.24245641572729121</v>
      </c>
      <c r="H31" s="229">
        <v>0</v>
      </c>
      <c r="I31" s="229">
        <v>0</v>
      </c>
      <c r="J31" s="229">
        <v>0</v>
      </c>
      <c r="K31" s="229">
        <v>0.25939698659634358</v>
      </c>
      <c r="L31" s="229">
        <v>0.26258619325006238</v>
      </c>
      <c r="M31" s="229">
        <v>0.26601480896456697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2785</v>
      </c>
    </row>
    <row r="32" spans="1:105" ht="12" customHeight="1" x14ac:dyDescent="0.25">
      <c r="A32" s="46" t="s">
        <v>32</v>
      </c>
      <c r="B32" s="229">
        <v>1.624904439516681</v>
      </c>
      <c r="C32" s="229">
        <v>5.470234928266315</v>
      </c>
      <c r="D32" s="229">
        <v>3.906653562904931</v>
      </c>
      <c r="E32" s="229">
        <v>2.0900256366521131</v>
      </c>
      <c r="F32" s="229">
        <v>1.8152471623898341</v>
      </c>
      <c r="G32" s="229">
        <v>1.8196486235645279</v>
      </c>
      <c r="H32" s="229">
        <v>2.0799791532542158</v>
      </c>
      <c r="I32" s="229">
        <v>1.6089004741214119</v>
      </c>
      <c r="J32" s="229">
        <v>1.044269197828118</v>
      </c>
      <c r="K32" s="229">
        <v>0.76726857305774332</v>
      </c>
      <c r="L32" s="229">
        <v>0.77348277741442395</v>
      </c>
      <c r="M32" s="229">
        <v>0.5140125773524491</v>
      </c>
      <c r="N32" s="229">
        <v>0.2584480623241977</v>
      </c>
      <c r="O32" s="229">
        <v>0</v>
      </c>
      <c r="P32" s="229">
        <v>0.52703045480172939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18.733120152373949</v>
      </c>
      <c r="C34" s="229">
        <v>19.09143234467156</v>
      </c>
      <c r="D34" s="229">
        <v>17.707715971623688</v>
      </c>
      <c r="E34" s="229">
        <v>20.603024984066611</v>
      </c>
      <c r="F34" s="229">
        <v>18.559845188768371</v>
      </c>
      <c r="G34" s="229">
        <v>20.6396841341389</v>
      </c>
      <c r="H34" s="229">
        <v>17.65565144023202</v>
      </c>
      <c r="I34" s="229">
        <v>17.4805724828745</v>
      </c>
      <c r="J34" s="229">
        <v>15.53818201199233</v>
      </c>
      <c r="K34" s="229">
        <v>10.918302796590631</v>
      </c>
      <c r="L34" s="229">
        <v>13.31094442880436</v>
      </c>
      <c r="M34" s="229">
        <v>13.00962801292086</v>
      </c>
      <c r="N34" s="229">
        <v>13.403515569756451</v>
      </c>
      <c r="O34" s="229">
        <v>14.041916539377031</v>
      </c>
      <c r="P34" s="229">
        <v>14.62360679134494</v>
      </c>
      <c r="Q34" s="229">
        <v>14.731439512821201</v>
      </c>
      <c r="R34" s="229">
        <v>14.38149693772146</v>
      </c>
      <c r="S34" s="229">
        <v>15.420760792064989</v>
      </c>
      <c r="T34" s="229">
        <v>14.07799902957111</v>
      </c>
      <c r="U34" s="229">
        <v>13.985221787801301</v>
      </c>
      <c r="V34" s="229">
        <v>14.6287758593791</v>
      </c>
      <c r="W34" s="229">
        <v>28.24862519400514</v>
      </c>
      <c r="X34" s="229">
        <v>27.493704023296349</v>
      </c>
      <c r="Y34" s="229">
        <v>23.376083785833512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2.3308388037294191E-2</v>
      </c>
      <c r="C36" s="229">
        <v>5.4395565839664942E-2</v>
      </c>
      <c r="D36" s="229">
        <v>0.1010403231724487</v>
      </c>
      <c r="E36" s="229">
        <v>0.37307411488668518</v>
      </c>
      <c r="F36" s="229">
        <v>0.34976572684948781</v>
      </c>
      <c r="G36" s="229">
        <v>0.42746968072667052</v>
      </c>
      <c r="H36" s="229">
        <v>0.3497657268496317</v>
      </c>
      <c r="I36" s="229">
        <v>0.41971887221801812</v>
      </c>
      <c r="J36" s="229">
        <v>0.47411443805832548</v>
      </c>
      <c r="K36" s="229">
        <v>0.66844427589271516</v>
      </c>
      <c r="L36" s="229">
        <v>0.59071234075703039</v>
      </c>
      <c r="M36" s="229">
        <v>0.72283984173268534</v>
      </c>
      <c r="N36" s="229">
        <v>0.73839742126315877</v>
      </c>
      <c r="O36" s="229">
        <v>0.73061863149844242</v>
      </c>
      <c r="P36" s="229">
        <v>8.5482743641723924E-2</v>
      </c>
      <c r="Q36" s="229">
        <v>1.5557579530216831E-2</v>
      </c>
      <c r="R36" s="229">
        <v>7.778789765109614E-3</v>
      </c>
      <c r="S36" s="229">
        <v>2.03703559316444E-2</v>
      </c>
      <c r="T36" s="229">
        <v>1.6229129725661338E-2</v>
      </c>
      <c r="U36" s="229">
        <v>4.9554808179874191E-2</v>
      </c>
      <c r="V36" s="229">
        <v>3.6543523140940823E-2</v>
      </c>
      <c r="W36" s="229">
        <v>1.066085935436833E-2</v>
      </c>
      <c r="X36" s="229">
        <v>1.0968653193994361E-2</v>
      </c>
      <c r="Y36" s="229">
        <v>1.108057822652941E-2</v>
      </c>
      <c r="DA36" s="73" t="s">
        <v>2790</v>
      </c>
    </row>
    <row r="37" spans="1:105" ht="12" customHeight="1" x14ac:dyDescent="0.25">
      <c r="A37" s="46" t="s">
        <v>39</v>
      </c>
      <c r="B37" s="229">
        <v>11.86810649772138</v>
      </c>
      <c r="C37" s="229">
        <v>13.199637275851201</v>
      </c>
      <c r="D37" s="229">
        <v>13.69174059504212</v>
      </c>
      <c r="E37" s="229">
        <v>16.296932162617619</v>
      </c>
      <c r="F37" s="229">
        <v>17.010928331580342</v>
      </c>
      <c r="G37" s="229">
        <v>13.39262986718057</v>
      </c>
      <c r="H37" s="229">
        <v>11.781266778783641</v>
      </c>
      <c r="I37" s="229">
        <v>8.5971321730541419</v>
      </c>
      <c r="J37" s="229">
        <v>7.8348878562783222</v>
      </c>
      <c r="K37" s="229">
        <v>7.1208569514004667</v>
      </c>
      <c r="L37" s="229">
        <v>6.8024330700536471</v>
      </c>
      <c r="M37" s="229">
        <v>6.1945550376353484</v>
      </c>
      <c r="N37" s="229">
        <v>5.3165360075851433</v>
      </c>
      <c r="O37" s="229">
        <v>4.1876196616321382</v>
      </c>
      <c r="P37" s="229">
        <v>3.5604284757087701</v>
      </c>
      <c r="Q37" s="229">
        <v>3.579741629197569</v>
      </c>
      <c r="R37" s="229">
        <v>3.647268194630128</v>
      </c>
      <c r="S37" s="229">
        <v>3.682768271722801</v>
      </c>
      <c r="T37" s="229">
        <v>4.1029335677188872</v>
      </c>
      <c r="U37" s="229">
        <v>4.0755269524536288</v>
      </c>
      <c r="V37" s="229">
        <v>3.4178723931143118</v>
      </c>
      <c r="W37" s="229">
        <v>3.6028757303276251</v>
      </c>
      <c r="X37" s="229">
        <v>3.6391399969481428</v>
      </c>
      <c r="Y37" s="229">
        <v>2.5665305247230128</v>
      </c>
      <c r="DA37" s="73" t="s">
        <v>2791</v>
      </c>
    </row>
    <row r="38" spans="1:105" ht="12" customHeight="1" x14ac:dyDescent="0.25">
      <c r="A38" s="57" t="s">
        <v>2731</v>
      </c>
      <c r="B38" s="261">
        <v>13.82381712766654</v>
      </c>
      <c r="C38" s="261">
        <v>14.745363594106021</v>
      </c>
      <c r="D38" s="261">
        <v>15.71081812593566</v>
      </c>
      <c r="E38" s="261">
        <v>13.96994682084836</v>
      </c>
      <c r="F38" s="261">
        <v>13.80784893960548</v>
      </c>
      <c r="G38" s="261">
        <v>14.180421245622471</v>
      </c>
      <c r="H38" s="261">
        <v>12.34678783291087</v>
      </c>
      <c r="I38" s="261">
        <v>11.827913614528921</v>
      </c>
      <c r="J38" s="261">
        <v>10.92619347110055</v>
      </c>
      <c r="K38" s="261">
        <v>8.5146246018511889</v>
      </c>
      <c r="L38" s="261">
        <v>8.8060809665613426</v>
      </c>
      <c r="M38" s="261">
        <v>9.1089346574349435</v>
      </c>
      <c r="N38" s="261">
        <v>8.8227872559708942</v>
      </c>
      <c r="O38" s="261">
        <v>8.7441898497039965</v>
      </c>
      <c r="P38" s="261">
        <v>8.8280720729046536</v>
      </c>
      <c r="Q38" s="261">
        <v>8.6610809859124487</v>
      </c>
      <c r="R38" s="261">
        <v>8.6419867342462187</v>
      </c>
      <c r="S38" s="261">
        <v>8.9427991423427535</v>
      </c>
      <c r="T38" s="261">
        <v>9.1338995327451045</v>
      </c>
      <c r="U38" s="261">
        <v>8.513552271304345</v>
      </c>
      <c r="V38" s="261">
        <v>7.4805960150077171</v>
      </c>
      <c r="W38" s="261">
        <v>8.0481307153522987</v>
      </c>
      <c r="X38" s="261">
        <v>7.8033536720018537</v>
      </c>
      <c r="Y38" s="261">
        <v>6.9870594407777311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29.86925251552973</v>
      </c>
      <c r="C39" s="261">
        <f t="shared" si="0"/>
        <v>29.099719895591985</v>
      </c>
      <c r="D39" s="261">
        <f t="shared" si="0"/>
        <v>29.719529061961879</v>
      </c>
      <c r="E39" s="261">
        <f t="shared" si="0"/>
        <v>28.106036126734647</v>
      </c>
      <c r="F39" s="261">
        <f t="shared" si="0"/>
        <v>27.827334339143199</v>
      </c>
      <c r="G39" s="261">
        <f t="shared" si="0"/>
        <v>27.62449074495732</v>
      </c>
      <c r="H39" s="261">
        <f t="shared" si="0"/>
        <v>24.388031006707358</v>
      </c>
      <c r="I39" s="261">
        <f t="shared" si="0"/>
        <v>22.46517829341083</v>
      </c>
      <c r="J39" s="261">
        <f t="shared" si="0"/>
        <v>20.032175084834172</v>
      </c>
      <c r="K39" s="261">
        <f t="shared" si="0"/>
        <v>15.038786519413694</v>
      </c>
      <c r="L39" s="261">
        <f t="shared" si="0"/>
        <v>15.871479778751876</v>
      </c>
      <c r="M39" s="261">
        <f t="shared" si="0"/>
        <v>15.912002048412255</v>
      </c>
      <c r="N39" s="261">
        <f t="shared" si="0"/>
        <v>15.342689726647906</v>
      </c>
      <c r="O39" s="261">
        <f t="shared" si="0"/>
        <v>15.101205602923054</v>
      </c>
      <c r="P39" s="261">
        <f t="shared" si="0"/>
        <v>15.138119250659294</v>
      </c>
      <c r="Q39" s="261">
        <f t="shared" si="0"/>
        <v>14.806640621489141</v>
      </c>
      <c r="R39" s="261">
        <f t="shared" si="0"/>
        <v>14.737396717808856</v>
      </c>
      <c r="S39" s="261">
        <f t="shared" si="0"/>
        <v>15.33417078775163</v>
      </c>
      <c r="T39" s="261">
        <f t="shared" si="0"/>
        <v>15.27991761944568</v>
      </c>
      <c r="U39" s="261">
        <f t="shared" si="0"/>
        <v>14.556055955739346</v>
      </c>
      <c r="V39" s="261">
        <f t="shared" si="0"/>
        <v>13.399464501094553</v>
      </c>
      <c r="W39" s="261">
        <f t="shared" si="0"/>
        <v>17.524875115499697</v>
      </c>
      <c r="X39" s="261">
        <f t="shared" si="0"/>
        <v>17.046108499192556</v>
      </c>
      <c r="Y39" s="261">
        <f t="shared" si="0"/>
        <v>14.893425323543365</v>
      </c>
      <c r="DA39" s="70"/>
    </row>
    <row r="40" spans="1:105" ht="12" customHeight="1" x14ac:dyDescent="0.25">
      <c r="A40" s="60" t="s">
        <v>2734</v>
      </c>
      <c r="B40" s="329">
        <v>8.1489839872001824</v>
      </c>
      <c r="C40" s="329">
        <v>7.0414419450997663</v>
      </c>
      <c r="D40" s="329">
        <v>6.7389155852123466</v>
      </c>
      <c r="E40" s="329">
        <v>6.9335987400231911</v>
      </c>
      <c r="F40" s="329">
        <v>6.8605701803526191</v>
      </c>
      <c r="G40" s="329">
        <v>6.5476852124495899</v>
      </c>
      <c r="H40" s="329">
        <v>5.89861325058917</v>
      </c>
      <c r="I40" s="329">
        <v>5.1583252647554438</v>
      </c>
      <c r="J40" s="329">
        <v>4.3385921640669052</v>
      </c>
      <c r="K40" s="329">
        <v>3.0276822728122079</v>
      </c>
      <c r="L40" s="329">
        <v>3.331626279383006</v>
      </c>
      <c r="M40" s="329">
        <v>3.157194326643721</v>
      </c>
      <c r="N40" s="329">
        <v>3.0273244736840401</v>
      </c>
      <c r="O40" s="329">
        <v>2.952258991195384</v>
      </c>
      <c r="P40" s="329">
        <v>2.9241176058182239</v>
      </c>
      <c r="Q40" s="329">
        <v>2.8414286735790082</v>
      </c>
      <c r="R40" s="329">
        <v>2.8122808860714041</v>
      </c>
      <c r="S40" s="329">
        <v>2.9614644117906619</v>
      </c>
      <c r="T40" s="329">
        <v>2.793108106925263</v>
      </c>
      <c r="U40" s="329">
        <v>2.787656848776626</v>
      </c>
      <c r="V40" s="329">
        <v>2.8153999412354009</v>
      </c>
      <c r="W40" s="329">
        <v>4.8867511575944258</v>
      </c>
      <c r="X40" s="329">
        <v>4.7690396970227908</v>
      </c>
      <c r="Y40" s="329">
        <v>4.0571320887202713</v>
      </c>
      <c r="DA40" s="72" t="s">
        <v>2793</v>
      </c>
    </row>
    <row r="41" spans="1:105" ht="12" customHeight="1" x14ac:dyDescent="0.25">
      <c r="A41" s="59" t="s">
        <v>28</v>
      </c>
      <c r="B41" s="230">
        <v>4.3232830993590561</v>
      </c>
      <c r="C41" s="230">
        <v>2.1345045736427921</v>
      </c>
      <c r="D41" s="230">
        <v>2.184027787572496</v>
      </c>
      <c r="E41" s="230">
        <v>2.007184337391319</v>
      </c>
      <c r="F41" s="230">
        <v>2.4247571942060211</v>
      </c>
      <c r="G41" s="230">
        <v>1.943826322726574</v>
      </c>
      <c r="H41" s="230">
        <v>1.8652921871991761</v>
      </c>
      <c r="I41" s="230">
        <v>1.4137563019636401</v>
      </c>
      <c r="J41" s="230">
        <v>0.98459414266851053</v>
      </c>
      <c r="K41" s="230">
        <v>0.29358600747296282</v>
      </c>
      <c r="L41" s="230">
        <v>0.24891064013047329</v>
      </c>
      <c r="M41" s="230">
        <v>0.1905161249907012</v>
      </c>
      <c r="N41" s="230">
        <v>0.16907978441359109</v>
      </c>
      <c r="O41" s="230">
        <v>0.16358258069238951</v>
      </c>
      <c r="P41" s="230">
        <v>0.125205275453977</v>
      </c>
      <c r="Q41" s="230">
        <v>0.1113364286709871</v>
      </c>
      <c r="R41" s="230">
        <v>0.1328323521941073</v>
      </c>
      <c r="S41" s="230">
        <v>0.1125376056588258</v>
      </c>
      <c r="T41" s="230">
        <v>9.6155601889561182E-2</v>
      </c>
      <c r="U41" s="230">
        <v>0.1071238477564142</v>
      </c>
      <c r="V41" s="230">
        <v>5.9703614488014117E-2</v>
      </c>
      <c r="W41" s="230">
        <v>3.1605379161432898E-2</v>
      </c>
      <c r="X41" s="230">
        <v>2.338809355799534E-2</v>
      </c>
      <c r="Y41" s="230">
        <v>2.031974677839762E-2</v>
      </c>
      <c r="DA41" s="71" t="s">
        <v>2794</v>
      </c>
    </row>
    <row r="42" spans="1:105" ht="12" customHeight="1" x14ac:dyDescent="0.25">
      <c r="A42" s="59" t="s">
        <v>31</v>
      </c>
      <c r="B42" s="295">
        <v>6.3413116543546727E-2</v>
      </c>
      <c r="C42" s="295">
        <v>6.45261901151747E-2</v>
      </c>
      <c r="D42" s="295">
        <v>0.13189292371108419</v>
      </c>
      <c r="E42" s="295">
        <v>6.9195599571288749E-2</v>
      </c>
      <c r="F42" s="295">
        <v>0</v>
      </c>
      <c r="G42" s="295">
        <v>0</v>
      </c>
      <c r="H42" s="295">
        <v>6.8345933685089705E-2</v>
      </c>
      <c r="I42" s="295">
        <v>6.6014937551543681E-2</v>
      </c>
      <c r="J42" s="295">
        <v>6.4726959537115741E-2</v>
      </c>
      <c r="K42" s="295">
        <v>7.1297092745925203E-2</v>
      </c>
      <c r="L42" s="295">
        <v>6.7926549844111436E-2</v>
      </c>
      <c r="M42" s="295">
        <v>6.7946318033911546E-2</v>
      </c>
      <c r="N42" s="295">
        <v>6.6339320203131769E-2</v>
      </c>
      <c r="O42" s="295">
        <v>6.355035073967219E-2</v>
      </c>
      <c r="P42" s="295">
        <v>5.9846484612215971E-2</v>
      </c>
      <c r="Q42" s="295">
        <v>5.9993650576694167E-2</v>
      </c>
      <c r="R42" s="295">
        <v>6.0238003112868803E-2</v>
      </c>
      <c r="S42" s="295">
        <v>5.988455032498749E-2</v>
      </c>
      <c r="T42" s="295">
        <v>6.165154793293235E-2</v>
      </c>
      <c r="U42" s="295">
        <v>6.1669996960851327E-2</v>
      </c>
      <c r="V42" s="295">
        <v>0.119399326448714</v>
      </c>
      <c r="W42" s="295">
        <v>0.1124043888011108</v>
      </c>
      <c r="X42" s="295">
        <v>0.1127568448006281</v>
      </c>
      <c r="Y42" s="295">
        <v>0.1665998085573788</v>
      </c>
      <c r="DA42" s="122" t="s">
        <v>2795</v>
      </c>
    </row>
    <row r="43" spans="1:105" ht="12" customHeight="1" x14ac:dyDescent="0.25">
      <c r="A43" s="59" t="s">
        <v>159</v>
      </c>
      <c r="B43" s="295">
        <v>4.130702104865585E-2</v>
      </c>
      <c r="C43" s="295">
        <v>4.5462023835592898E-2</v>
      </c>
      <c r="D43" s="295">
        <v>9.4361641294583284E-2</v>
      </c>
      <c r="E43" s="295">
        <v>4.9205303033957051E-2</v>
      </c>
      <c r="F43" s="295">
        <v>4.910386592262201E-2</v>
      </c>
      <c r="G43" s="295">
        <v>4.8108958750757658E-2</v>
      </c>
      <c r="H43" s="295">
        <v>0</v>
      </c>
      <c r="I43" s="295">
        <v>0</v>
      </c>
      <c r="J43" s="295">
        <v>0</v>
      </c>
      <c r="K43" s="295">
        <v>5.6600094691447833E-2</v>
      </c>
      <c r="L43" s="295">
        <v>5.4010589575852738E-2</v>
      </c>
      <c r="M43" s="295">
        <v>5.4745937588644142E-2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2796</v>
      </c>
    </row>
    <row r="44" spans="1:105" ht="12" customHeight="1" x14ac:dyDescent="0.25">
      <c r="A44" s="59" t="s">
        <v>32</v>
      </c>
      <c r="B44" s="295">
        <v>0.29967229381226601</v>
      </c>
      <c r="C44" s="295">
        <v>1.076472047444561</v>
      </c>
      <c r="D44" s="295">
        <v>0.78864391845200044</v>
      </c>
      <c r="E44" s="295">
        <v>0.446754706953787</v>
      </c>
      <c r="F44" s="295">
        <v>0.39430523367288739</v>
      </c>
      <c r="G44" s="295">
        <v>0.37242808179786702</v>
      </c>
      <c r="H44" s="295">
        <v>0.42153790588569728</v>
      </c>
      <c r="I44" s="295">
        <v>0.31281701081325469</v>
      </c>
      <c r="J44" s="295">
        <v>0.20904127007759829</v>
      </c>
      <c r="K44" s="295">
        <v>0.1726880364798617</v>
      </c>
      <c r="L44" s="295">
        <v>0.1641044239840414</v>
      </c>
      <c r="M44" s="295">
        <v>0.109114493162679</v>
      </c>
      <c r="N44" s="295">
        <v>5.3323294420027818E-2</v>
      </c>
      <c r="O44" s="295">
        <v>0</v>
      </c>
      <c r="P44" s="295">
        <v>9.6182456986705481E-2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3.4213084564366572</v>
      </c>
      <c r="C45" s="295">
        <v>3.7204771100616458</v>
      </c>
      <c r="D45" s="295">
        <v>3.5399893141821832</v>
      </c>
      <c r="E45" s="295">
        <v>4.3612587930728397</v>
      </c>
      <c r="F45" s="295">
        <v>3.992403886551088</v>
      </c>
      <c r="G45" s="295">
        <v>4.1833218491743924</v>
      </c>
      <c r="H45" s="295">
        <v>3.5434372238192071</v>
      </c>
      <c r="I45" s="295">
        <v>3.3657370144270051</v>
      </c>
      <c r="J45" s="295">
        <v>3.0802297917836809</v>
      </c>
      <c r="K45" s="295">
        <v>2.4335110414220109</v>
      </c>
      <c r="L45" s="295">
        <v>2.796674075848526</v>
      </c>
      <c r="M45" s="295">
        <v>2.7348714528677851</v>
      </c>
      <c r="N45" s="295">
        <v>2.7385820746472889</v>
      </c>
      <c r="O45" s="295">
        <v>2.7251260597633218</v>
      </c>
      <c r="P45" s="295">
        <v>2.642883388765326</v>
      </c>
      <c r="Q45" s="295">
        <v>2.6700985943313271</v>
      </c>
      <c r="R45" s="295">
        <v>2.6192105307644278</v>
      </c>
      <c r="S45" s="295">
        <v>2.7890422558068488</v>
      </c>
      <c r="T45" s="295">
        <v>2.6353009571027699</v>
      </c>
      <c r="U45" s="295">
        <v>2.6188630040593601</v>
      </c>
      <c r="V45" s="295">
        <v>2.636297000298673</v>
      </c>
      <c r="W45" s="295">
        <v>4.742741389631882</v>
      </c>
      <c r="X45" s="295">
        <v>4.6328947586641673</v>
      </c>
      <c r="Y45" s="295">
        <v>3.8702125333844948</v>
      </c>
      <c r="DA45" s="122" t="s">
        <v>2798</v>
      </c>
    </row>
    <row r="46" spans="1:105" ht="12" customHeight="1" x14ac:dyDescent="0.25">
      <c r="A46" s="60" t="s">
        <v>2741</v>
      </c>
      <c r="B46" s="329">
        <v>5.7773247563005583</v>
      </c>
      <c r="C46" s="329">
        <v>5.0525189399462</v>
      </c>
      <c r="D46" s="329">
        <v>4.8614002608086127</v>
      </c>
      <c r="E46" s="329">
        <v>5.0609629215818677</v>
      </c>
      <c r="F46" s="329">
        <v>5.0422364235224713</v>
      </c>
      <c r="G46" s="329">
        <v>4.7225918956548636</v>
      </c>
      <c r="H46" s="329">
        <v>4.2499249758417381</v>
      </c>
      <c r="I46" s="329">
        <v>3.665775462644377</v>
      </c>
      <c r="J46" s="329">
        <v>3.0924549874819758</v>
      </c>
      <c r="K46" s="329">
        <v>2.1912274344606351</v>
      </c>
      <c r="L46" s="329">
        <v>2.383841422151761</v>
      </c>
      <c r="M46" s="329">
        <v>2.2495158964067539</v>
      </c>
      <c r="N46" s="329">
        <v>2.1400858901456852</v>
      </c>
      <c r="O46" s="329">
        <v>2.0643132707114309</v>
      </c>
      <c r="P46" s="329">
        <v>2.0326273273195401</v>
      </c>
      <c r="Q46" s="329">
        <v>1.976427671602208</v>
      </c>
      <c r="R46" s="329">
        <v>1.9583528667556509</v>
      </c>
      <c r="S46" s="329">
        <v>2.059017864733808</v>
      </c>
      <c r="T46" s="329">
        <v>1.952725812984536</v>
      </c>
      <c r="U46" s="329">
        <v>1.9497590086365411</v>
      </c>
      <c r="V46" s="329">
        <v>1.956728090697996</v>
      </c>
      <c r="W46" s="329">
        <v>3.3562523677491858</v>
      </c>
      <c r="X46" s="329">
        <v>3.2774974336369378</v>
      </c>
      <c r="Y46" s="329">
        <v>2.7781501931878871</v>
      </c>
      <c r="DA46" s="72" t="s">
        <v>2799</v>
      </c>
    </row>
    <row r="47" spans="1:105" ht="12" customHeight="1" x14ac:dyDescent="0.25">
      <c r="A47" s="64" t="s">
        <v>28</v>
      </c>
      <c r="B47" s="229">
        <v>2.4099527054927941</v>
      </c>
      <c r="C47" s="229">
        <v>1.1151002736279561</v>
      </c>
      <c r="D47" s="229">
        <v>1.11223283678367</v>
      </c>
      <c r="E47" s="229">
        <v>0.96534676892769655</v>
      </c>
      <c r="F47" s="229">
        <v>1.147585607867712</v>
      </c>
      <c r="G47" s="229">
        <v>0.97637394940474997</v>
      </c>
      <c r="H47" s="229">
        <v>0.94619975490112451</v>
      </c>
      <c r="I47" s="229">
        <v>0.74752717159838589</v>
      </c>
      <c r="J47" s="229">
        <v>0.50565149083828498</v>
      </c>
      <c r="K47" s="229">
        <v>0.1341016504863676</v>
      </c>
      <c r="L47" s="229">
        <v>0.1206111427155644</v>
      </c>
      <c r="M47" s="229">
        <v>9.2264930139040663E-2</v>
      </c>
      <c r="N47" s="229">
        <v>8.4248388841584476E-2</v>
      </c>
      <c r="O47" s="229">
        <v>8.5813141813756114E-2</v>
      </c>
      <c r="P47" s="229">
        <v>7.0530357388741569E-2</v>
      </c>
      <c r="Q47" s="229">
        <v>6.2536292738471708E-2</v>
      </c>
      <c r="R47" s="229">
        <v>7.4253085497674343E-2</v>
      </c>
      <c r="S47" s="229">
        <v>6.3346895221228855E-2</v>
      </c>
      <c r="T47" s="229">
        <v>5.2295251826812772E-2</v>
      </c>
      <c r="U47" s="229">
        <v>5.8239776275106313E-2</v>
      </c>
      <c r="V47" s="229">
        <v>3.3728049875187432E-2</v>
      </c>
      <c r="W47" s="229">
        <v>1.9164868062042671E-2</v>
      </c>
      <c r="X47" s="229">
        <v>1.4130339533146991E-2</v>
      </c>
      <c r="Y47" s="229">
        <v>1.2494882847648971E-2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3.5701082877180233E-2</v>
      </c>
      <c r="C49" s="229">
        <v>3.4045545946765517E-2</v>
      </c>
      <c r="D49" s="229">
        <v>6.783697841166475E-2</v>
      </c>
      <c r="E49" s="229">
        <v>3.3611044702216528E-2</v>
      </c>
      <c r="F49" s="229">
        <v>0</v>
      </c>
      <c r="G49" s="229">
        <v>0</v>
      </c>
      <c r="H49" s="229">
        <v>3.5015157781142031E-2</v>
      </c>
      <c r="I49" s="229">
        <v>3.5253488017095401E-2</v>
      </c>
      <c r="J49" s="229">
        <v>3.357273311412403E-2</v>
      </c>
      <c r="K49" s="229">
        <v>3.2891072728503702E-2</v>
      </c>
      <c r="L49" s="229">
        <v>3.3242293031394823E-2</v>
      </c>
      <c r="M49" s="229">
        <v>3.3233669147624982E-2</v>
      </c>
      <c r="N49" s="229">
        <v>3.3384769530040687E-2</v>
      </c>
      <c r="O49" s="229">
        <v>3.3669924765265487E-2</v>
      </c>
      <c r="P49" s="229">
        <v>3.4048622642973488E-2</v>
      </c>
      <c r="Q49" s="229">
        <v>3.4033575814482957E-2</v>
      </c>
      <c r="R49" s="229">
        <v>3.4008592247677633E-2</v>
      </c>
      <c r="S49" s="229">
        <v>3.4044730654400938E-2</v>
      </c>
      <c r="T49" s="229">
        <v>3.386406585122425E-2</v>
      </c>
      <c r="U49" s="229">
        <v>3.3862179550114807E-2</v>
      </c>
      <c r="V49" s="229">
        <v>6.8123967127731833E-2</v>
      </c>
      <c r="W49" s="229">
        <v>6.8839157135362025E-2</v>
      </c>
      <c r="X49" s="229">
        <v>6.8803120644182314E-2</v>
      </c>
      <c r="Y49" s="229">
        <v>0.1034655669315616</v>
      </c>
      <c r="DA49" s="73" t="s">
        <v>2802</v>
      </c>
    </row>
    <row r="50" spans="1:105" ht="12" customHeight="1" x14ac:dyDescent="0.25">
      <c r="A50" s="64" t="s">
        <v>159</v>
      </c>
      <c r="B50" s="229">
        <v>2.3697772746641369E-2</v>
      </c>
      <c r="C50" s="229">
        <v>2.444299437648275E-2</v>
      </c>
      <c r="D50" s="229">
        <v>4.9456325857043487E-2</v>
      </c>
      <c r="E50" s="229">
        <v>2.4355486473524951E-2</v>
      </c>
      <c r="F50" s="229">
        <v>2.391780559369118E-2</v>
      </c>
      <c r="G50" s="229">
        <v>2.4869868661813881E-2</v>
      </c>
      <c r="H50" s="229">
        <v>0</v>
      </c>
      <c r="I50" s="229">
        <v>0</v>
      </c>
      <c r="J50" s="229">
        <v>0</v>
      </c>
      <c r="K50" s="229">
        <v>2.660754085871447E-2</v>
      </c>
      <c r="L50" s="229">
        <v>2.6934672439767701E-2</v>
      </c>
      <c r="M50" s="229">
        <v>2.728636130828363E-2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2803</v>
      </c>
    </row>
    <row r="51" spans="1:105" ht="12" customHeight="1" x14ac:dyDescent="0.25">
      <c r="A51" s="64" t="s">
        <v>32</v>
      </c>
      <c r="B51" s="229">
        <v>0.16667391488716721</v>
      </c>
      <c r="C51" s="229">
        <v>0.56110713262489598</v>
      </c>
      <c r="D51" s="229">
        <v>0.40072340723676181</v>
      </c>
      <c r="E51" s="229">
        <v>0.2143835333350233</v>
      </c>
      <c r="F51" s="229">
        <v>0.18619824260762571</v>
      </c>
      <c r="G51" s="229">
        <v>0.186649720705272</v>
      </c>
      <c r="H51" s="229">
        <v>0.21335301936875301</v>
      </c>
      <c r="I51" s="229">
        <v>0.1650323146174667</v>
      </c>
      <c r="J51" s="229">
        <v>0.10711549009606069</v>
      </c>
      <c r="K51" s="229">
        <v>7.8702263180142978E-2</v>
      </c>
      <c r="L51" s="229">
        <v>7.9339682675621068E-2</v>
      </c>
      <c r="M51" s="229">
        <v>5.272463197531687E-2</v>
      </c>
      <c r="N51" s="229">
        <v>2.6510205335760859E-2</v>
      </c>
      <c r="O51" s="229">
        <v>0</v>
      </c>
      <c r="P51" s="229">
        <v>5.4059935483157802E-2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1.9215422137541629</v>
      </c>
      <c r="C53" s="229">
        <v>1.9582959417825081</v>
      </c>
      <c r="D53" s="229">
        <v>1.8163617951455791</v>
      </c>
      <c r="E53" s="229">
        <v>2.1133469446572</v>
      </c>
      <c r="F53" s="229">
        <v>1.90376860452908</v>
      </c>
      <c r="G53" s="229">
        <v>2.1171072421309409</v>
      </c>
      <c r="H53" s="229">
        <v>1.811021296921328</v>
      </c>
      <c r="I53" s="229">
        <v>1.793062643767656</v>
      </c>
      <c r="J53" s="229">
        <v>1.5938227277774231</v>
      </c>
      <c r="K53" s="229">
        <v>1.119940488052672</v>
      </c>
      <c r="L53" s="229">
        <v>1.36536473458972</v>
      </c>
      <c r="M53" s="229">
        <v>1.334457325246921</v>
      </c>
      <c r="N53" s="229">
        <v>1.3748601818866979</v>
      </c>
      <c r="O53" s="229">
        <v>1.4403439028285121</v>
      </c>
      <c r="P53" s="229">
        <v>1.500010544871802</v>
      </c>
      <c r="Q53" s="229">
        <v>1.5110714426109531</v>
      </c>
      <c r="R53" s="229">
        <v>1.475176224677448</v>
      </c>
      <c r="S53" s="229">
        <v>1.581778293692464</v>
      </c>
      <c r="T53" s="229">
        <v>1.44404504964876</v>
      </c>
      <c r="U53" s="229">
        <v>1.4345284616438649</v>
      </c>
      <c r="V53" s="229">
        <v>1.5005407599322189</v>
      </c>
      <c r="W53" s="229">
        <v>2.89759129014723</v>
      </c>
      <c r="X53" s="229">
        <v>2.8201555567630172</v>
      </c>
      <c r="Y53" s="229">
        <v>2.3977923283132889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2.3908484643198951E-3</v>
      </c>
      <c r="C55" s="229">
        <v>5.5796031388137112E-3</v>
      </c>
      <c r="D55" s="229">
        <v>1.0364170233682029E-2</v>
      </c>
      <c r="E55" s="229">
        <v>3.8267926260158548E-2</v>
      </c>
      <c r="F55" s="229">
        <v>3.5877077795848568E-2</v>
      </c>
      <c r="G55" s="229">
        <v>4.3847529399005117E-2</v>
      </c>
      <c r="H55" s="229">
        <v>3.5877077795863348E-2</v>
      </c>
      <c r="I55" s="229">
        <v>4.3052493354878048E-2</v>
      </c>
      <c r="J55" s="229">
        <v>4.8632096493757659E-2</v>
      </c>
      <c r="K55" s="229">
        <v>6.8565400916804367E-2</v>
      </c>
      <c r="L55" s="229">
        <v>6.0592079147387817E-2</v>
      </c>
      <c r="M55" s="229">
        <v>7.4145004055649347E-2</v>
      </c>
      <c r="N55" s="229">
        <v>7.5740816476030051E-2</v>
      </c>
      <c r="O55" s="229">
        <v>7.4942910265893101E-2</v>
      </c>
      <c r="P55" s="229">
        <v>8.768357813275552E-3</v>
      </c>
      <c r="Q55" s="229">
        <v>1.595812420354382E-3</v>
      </c>
      <c r="R55" s="229">
        <v>7.9790621017731362E-4</v>
      </c>
      <c r="S55" s="229">
        <v>2.089481010823064E-3</v>
      </c>
      <c r="T55" s="229">
        <v>1.664696409711485E-3</v>
      </c>
      <c r="U55" s="229">
        <v>5.0830643820992914E-3</v>
      </c>
      <c r="V55" s="229">
        <v>3.7484370880801359E-3</v>
      </c>
      <c r="W55" s="229">
        <v>1.0935333312170491E-3</v>
      </c>
      <c r="X55" s="229">
        <v>1.125105159677239E-3</v>
      </c>
      <c r="Y55" s="229">
        <v>1.1365858245660861E-3</v>
      </c>
      <c r="DA55" s="73" t="s">
        <v>2808</v>
      </c>
    </row>
    <row r="56" spans="1:105" ht="12" customHeight="1" x14ac:dyDescent="0.25">
      <c r="A56" s="64" t="s">
        <v>39</v>
      </c>
      <c r="B56" s="229">
        <v>1.217366218078292</v>
      </c>
      <c r="C56" s="229">
        <v>1.3539474484487779</v>
      </c>
      <c r="D56" s="229">
        <v>1.404424747140212</v>
      </c>
      <c r="E56" s="229">
        <v>1.6716512172260469</v>
      </c>
      <c r="F56" s="229">
        <v>1.7448890851285139</v>
      </c>
      <c r="G56" s="229">
        <v>1.3737435853530831</v>
      </c>
      <c r="H56" s="229">
        <v>1.2084586690735279</v>
      </c>
      <c r="I56" s="229">
        <v>0.88184735128889569</v>
      </c>
      <c r="J56" s="229">
        <v>0.80366044916232549</v>
      </c>
      <c r="K56" s="229">
        <v>0.73041901823742916</v>
      </c>
      <c r="L56" s="229">
        <v>0.69775681755230623</v>
      </c>
      <c r="M56" s="229">
        <v>0.6354039745339175</v>
      </c>
      <c r="N56" s="229">
        <v>0.54534152807557068</v>
      </c>
      <c r="O56" s="229">
        <v>0.42954339103800421</v>
      </c>
      <c r="P56" s="229">
        <v>0.36520950911959021</v>
      </c>
      <c r="Q56" s="229">
        <v>0.36719054801794671</v>
      </c>
      <c r="R56" s="229">
        <v>0.37411705812267448</v>
      </c>
      <c r="S56" s="229">
        <v>0.37775846415489128</v>
      </c>
      <c r="T56" s="229">
        <v>0.42085674924802752</v>
      </c>
      <c r="U56" s="229">
        <v>0.41804552678535462</v>
      </c>
      <c r="V56" s="229">
        <v>0.3505868766747775</v>
      </c>
      <c r="W56" s="229">
        <v>0.36956351907333329</v>
      </c>
      <c r="X56" s="229">
        <v>0.37328331153691457</v>
      </c>
      <c r="Y56" s="229">
        <v>0.26326082927082078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15.94294377202899</v>
      </c>
      <c r="C58" s="329">
        <v>17.005759010546019</v>
      </c>
      <c r="D58" s="329">
        <v>18.11921321594092</v>
      </c>
      <c r="E58" s="329">
        <v>16.111474465129589</v>
      </c>
      <c r="F58" s="329">
        <v>15.924527735268111</v>
      </c>
      <c r="G58" s="329">
        <v>16.354213636852869</v>
      </c>
      <c r="H58" s="329">
        <v>14.23949278027645</v>
      </c>
      <c r="I58" s="329">
        <v>13.64107756601101</v>
      </c>
      <c r="J58" s="329">
        <v>12.601127933285291</v>
      </c>
      <c r="K58" s="329">
        <v>9.8198768121408513</v>
      </c>
      <c r="L58" s="329">
        <v>10.15601207721711</v>
      </c>
      <c r="M58" s="329">
        <v>10.50529182536178</v>
      </c>
      <c r="N58" s="329">
        <v>10.175279362818181</v>
      </c>
      <c r="O58" s="329">
        <v>10.084633341016239</v>
      </c>
      <c r="P58" s="329">
        <v>10.181374317521531</v>
      </c>
      <c r="Q58" s="329">
        <v>9.9887842763079249</v>
      </c>
      <c r="R58" s="329">
        <v>9.9667629649818004</v>
      </c>
      <c r="S58" s="329">
        <v>10.313688511227159</v>
      </c>
      <c r="T58" s="329">
        <v>10.534083699535881</v>
      </c>
      <c r="U58" s="329">
        <v>9.8186400983261795</v>
      </c>
      <c r="V58" s="329">
        <v>8.6273364691611558</v>
      </c>
      <c r="W58" s="329">
        <v>9.2818715901560847</v>
      </c>
      <c r="X58" s="329">
        <v>8.9995713685328287</v>
      </c>
      <c r="Y58" s="329">
        <v>8.0581430416352067</v>
      </c>
      <c r="DA58" s="72" t="s">
        <v>2811</v>
      </c>
    </row>
    <row r="59" spans="1:105" ht="12" customHeight="1" x14ac:dyDescent="0.25">
      <c r="A59" s="132" t="s">
        <v>2757</v>
      </c>
      <c r="B59" s="316">
        <v>4.0131902334325753</v>
      </c>
      <c r="C59" s="316">
        <v>4.280724246984267</v>
      </c>
      <c r="D59" s="316">
        <v>4.5610052042755429</v>
      </c>
      <c r="E59" s="316">
        <v>4.0556131222827254</v>
      </c>
      <c r="F59" s="316">
        <v>4.0085545112018446</v>
      </c>
      <c r="G59" s="316">
        <v>4.1167159203080468</v>
      </c>
      <c r="H59" s="316">
        <v>3.584394085055878</v>
      </c>
      <c r="I59" s="316">
        <v>3.4337597901748431</v>
      </c>
      <c r="J59" s="316">
        <v>3.1719815534204199</v>
      </c>
      <c r="K59" s="316">
        <v>2.471879364282501</v>
      </c>
      <c r="L59" s="316">
        <v>2.5564920168895471</v>
      </c>
      <c r="M59" s="316">
        <v>2.64441342550978</v>
      </c>
      <c r="N59" s="316">
        <v>2.5613420172097259</v>
      </c>
      <c r="O59" s="316">
        <v>2.5385244162323422</v>
      </c>
      <c r="P59" s="316">
        <v>2.5628762516044801</v>
      </c>
      <c r="Q59" s="316">
        <v>2.514397094711835</v>
      </c>
      <c r="R59" s="316">
        <v>2.508853845434595</v>
      </c>
      <c r="S59" s="316">
        <v>2.5961826495644078</v>
      </c>
      <c r="T59" s="316">
        <v>2.651660974638093</v>
      </c>
      <c r="U59" s="316">
        <v>2.4715680561656592</v>
      </c>
      <c r="V59" s="316">
        <v>2.1716906835811969</v>
      </c>
      <c r="W59" s="316">
        <v>2.3364515955292151</v>
      </c>
      <c r="X59" s="316">
        <v>2.2653904095579041</v>
      </c>
      <c r="Y59" s="316">
        <v>2.0284121562938591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0.99999999999999989</v>
      </c>
      <c r="D63" s="232">
        <f t="shared" si="1"/>
        <v>1</v>
      </c>
      <c r="E63" s="232">
        <f t="shared" si="1"/>
        <v>1.0000000000000004</v>
      </c>
      <c r="F63" s="232">
        <f t="shared" si="1"/>
        <v>0.99999999999999978</v>
      </c>
      <c r="G63" s="232">
        <f t="shared" si="1"/>
        <v>1.0000000000000002</v>
      </c>
      <c r="H63" s="232">
        <f t="shared" si="1"/>
        <v>1.0000000000000002</v>
      </c>
      <c r="I63" s="232">
        <f t="shared" si="1"/>
        <v>1</v>
      </c>
      <c r="J63" s="232">
        <f t="shared" si="1"/>
        <v>1.0000000000000002</v>
      </c>
      <c r="K63" s="232">
        <f t="shared" si="1"/>
        <v>0.99999999999999989</v>
      </c>
      <c r="L63" s="232">
        <f t="shared" si="1"/>
        <v>1</v>
      </c>
      <c r="M63" s="232">
        <f t="shared" si="1"/>
        <v>1.0000000000000002</v>
      </c>
      <c r="N63" s="232">
        <f t="shared" si="1"/>
        <v>0.99999999999999989</v>
      </c>
      <c r="O63" s="232">
        <f t="shared" si="1"/>
        <v>0.99999999999999978</v>
      </c>
      <c r="P63" s="232">
        <f t="shared" si="1"/>
        <v>0.99999999999999978</v>
      </c>
      <c r="Q63" s="232">
        <f t="shared" si="1"/>
        <v>1</v>
      </c>
      <c r="R63" s="232">
        <f t="shared" si="1"/>
        <v>0.99999999999999978</v>
      </c>
      <c r="S63" s="232">
        <f t="shared" si="1"/>
        <v>1</v>
      </c>
      <c r="T63" s="232">
        <f t="shared" si="1"/>
        <v>0.99999999999999989</v>
      </c>
      <c r="U63" s="232">
        <f t="shared" si="1"/>
        <v>1</v>
      </c>
      <c r="V63" s="232">
        <f t="shared" si="1"/>
        <v>0.99999999999999989</v>
      </c>
      <c r="W63" s="232">
        <f t="shared" si="1"/>
        <v>1</v>
      </c>
      <c r="X63" s="232">
        <f t="shared" si="1"/>
        <v>0.99999999999999989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2.2451287753511174E-2</v>
      </c>
      <c r="C64" s="299">
        <f t="shared" si="2"/>
        <v>2.5540046986790538E-2</v>
      </c>
      <c r="D64" s="299">
        <f t="shared" si="2"/>
        <v>2.7194833551450019E-2</v>
      </c>
      <c r="E64" s="299">
        <f t="shared" si="2"/>
        <v>2.4684863886109305E-2</v>
      </c>
      <c r="F64" s="299">
        <f t="shared" si="2"/>
        <v>2.461384211288057E-2</v>
      </c>
      <c r="G64" s="299">
        <f t="shared" si="2"/>
        <v>2.5951448690748839E-2</v>
      </c>
      <c r="H64" s="299">
        <f t="shared" si="2"/>
        <v>2.5441641217330731E-2</v>
      </c>
      <c r="I64" s="299">
        <f t="shared" si="2"/>
        <v>2.7035454479378367E-2</v>
      </c>
      <c r="J64" s="299">
        <f t="shared" si="2"/>
        <v>2.8501624238910922E-2</v>
      </c>
      <c r="K64" s="299">
        <f t="shared" si="2"/>
        <v>3.0099820632729375E-2</v>
      </c>
      <c r="L64" s="299">
        <f t="shared" si="2"/>
        <v>2.9220687537023681E-2</v>
      </c>
      <c r="M64" s="299">
        <f t="shared" si="2"/>
        <v>3.0677433702080113E-2</v>
      </c>
      <c r="N64" s="299">
        <f t="shared" si="2"/>
        <v>3.092464209319196E-2</v>
      </c>
      <c r="O64" s="299">
        <f t="shared" si="2"/>
        <v>3.1302164295442726E-2</v>
      </c>
      <c r="P64" s="299">
        <f t="shared" si="2"/>
        <v>3.1666753517792426E-2</v>
      </c>
      <c r="Q64" s="299">
        <f t="shared" si="2"/>
        <v>3.1805955715368102E-2</v>
      </c>
      <c r="R64" s="299">
        <f t="shared" si="2"/>
        <v>3.1910524943399909E-2</v>
      </c>
      <c r="S64" s="299">
        <f t="shared" si="2"/>
        <v>3.1644229669471953E-2</v>
      </c>
      <c r="T64" s="299">
        <f t="shared" si="2"/>
        <v>3.2836991024150088E-2</v>
      </c>
      <c r="U64" s="299">
        <f t="shared" si="2"/>
        <v>3.1728020330119941E-2</v>
      </c>
      <c r="V64" s="299">
        <f t="shared" si="2"/>
        <v>2.9534690830672446E-2</v>
      </c>
      <c r="W64" s="299">
        <f t="shared" si="2"/>
        <v>2.1966053099369477E-2</v>
      </c>
      <c r="X64" s="299">
        <f t="shared" si="2"/>
        <v>2.1808288864962933E-2</v>
      </c>
      <c r="Y64" s="299">
        <f t="shared" si="2"/>
        <v>2.2584843236529806E-2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4.7320724140517403E-3</v>
      </c>
      <c r="C65" s="233">
        <f t="shared" si="3"/>
        <v>5.3830921917107331E-3</v>
      </c>
      <c r="D65" s="233">
        <f t="shared" si="3"/>
        <v>5.7318726242515756E-3</v>
      </c>
      <c r="E65" s="233">
        <f t="shared" si="3"/>
        <v>5.2028446974856394E-3</v>
      </c>
      <c r="F65" s="233">
        <f t="shared" si="3"/>
        <v>5.1878753924915321E-3</v>
      </c>
      <c r="G65" s="233">
        <f t="shared" si="3"/>
        <v>5.4698035944493349E-3</v>
      </c>
      <c r="H65" s="233">
        <f t="shared" si="3"/>
        <v>5.3623511441522704E-3</v>
      </c>
      <c r="I65" s="233">
        <f t="shared" si="3"/>
        <v>5.6982801943380847E-3</v>
      </c>
      <c r="J65" s="233">
        <f t="shared" si="3"/>
        <v>6.0073057410938964E-3</v>
      </c>
      <c r="K65" s="233">
        <f t="shared" si="3"/>
        <v>6.3441586267927392E-3</v>
      </c>
      <c r="L65" s="233">
        <f t="shared" si="3"/>
        <v>6.15886317665455E-3</v>
      </c>
      <c r="M65" s="233">
        <f t="shared" si="3"/>
        <v>6.4659025063188869E-3</v>
      </c>
      <c r="N65" s="233">
        <f t="shared" si="3"/>
        <v>6.5180067785078864E-3</v>
      </c>
      <c r="O65" s="233">
        <f t="shared" si="3"/>
        <v>6.5975773767994513E-3</v>
      </c>
      <c r="P65" s="233">
        <f t="shared" si="3"/>
        <v>6.6744220825679058E-3</v>
      </c>
      <c r="Q65" s="233">
        <f t="shared" si="3"/>
        <v>6.703761819617968E-3</v>
      </c>
      <c r="R65" s="233">
        <f t="shared" si="3"/>
        <v>6.7258019433186923E-3</v>
      </c>
      <c r="S65" s="233">
        <f t="shared" si="3"/>
        <v>6.6696747165163137E-3</v>
      </c>
      <c r="T65" s="233">
        <f t="shared" si="3"/>
        <v>6.9210737972722333E-3</v>
      </c>
      <c r="U65" s="233">
        <f t="shared" si="3"/>
        <v>6.6873353281551948E-3</v>
      </c>
      <c r="V65" s="233">
        <f t="shared" si="3"/>
        <v>6.2250458535731308E-3</v>
      </c>
      <c r="W65" s="233">
        <f t="shared" si="3"/>
        <v>4.629799192737441E-3</v>
      </c>
      <c r="X65" s="233">
        <f t="shared" si="3"/>
        <v>4.5965471232011423E-3</v>
      </c>
      <c r="Y65" s="233">
        <f t="shared" si="3"/>
        <v>4.7602219894291717E-3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1.8336427912807606E-2</v>
      </c>
      <c r="C66" s="233">
        <f t="shared" si="4"/>
        <v>2.0859081029317068E-2</v>
      </c>
      <c r="D66" s="233">
        <f t="shared" si="4"/>
        <v>2.221057921004909E-2</v>
      </c>
      <c r="E66" s="233">
        <f t="shared" si="4"/>
        <v>2.0160635423432383E-2</v>
      </c>
      <c r="F66" s="233">
        <f t="shared" si="4"/>
        <v>2.010263048227506E-2</v>
      </c>
      <c r="G66" s="233">
        <f t="shared" si="4"/>
        <v>2.1195081252139834E-2</v>
      </c>
      <c r="H66" s="233">
        <f t="shared" si="4"/>
        <v>2.0778711015903395E-2</v>
      </c>
      <c r="I66" s="233">
        <f t="shared" si="4"/>
        <v>2.2080411047851117E-2</v>
      </c>
      <c r="J66" s="233">
        <f t="shared" si="4"/>
        <v>2.3277862009184191E-2</v>
      </c>
      <c r="K66" s="233">
        <f t="shared" si="4"/>
        <v>2.4583141834889435E-2</v>
      </c>
      <c r="L66" s="233">
        <f t="shared" si="4"/>
        <v>2.3865135776076605E-2</v>
      </c>
      <c r="M66" s="233">
        <f t="shared" si="4"/>
        <v>2.5054890294217275E-2</v>
      </c>
      <c r="N66" s="233">
        <f t="shared" si="4"/>
        <v>2.5256790465504993E-2</v>
      </c>
      <c r="O66" s="233">
        <f t="shared" si="4"/>
        <v>2.5565120603315155E-2</v>
      </c>
      <c r="P66" s="233">
        <f t="shared" si="4"/>
        <v>2.5862888110764964E-2</v>
      </c>
      <c r="Q66" s="233">
        <f t="shared" si="4"/>
        <v>2.5976577405079571E-2</v>
      </c>
      <c r="R66" s="233">
        <f t="shared" si="4"/>
        <v>2.6061981241721544E-2</v>
      </c>
      <c r="S66" s="233">
        <f t="shared" si="4"/>
        <v>2.5844492421146566E-2</v>
      </c>
      <c r="T66" s="233">
        <f t="shared" si="4"/>
        <v>2.6818645121755812E-2</v>
      </c>
      <c r="U66" s="233">
        <f t="shared" si="4"/>
        <v>2.5912925974963461E-2</v>
      </c>
      <c r="V66" s="233">
        <f t="shared" si="4"/>
        <v>2.4121588716397351E-2</v>
      </c>
      <c r="W66" s="233">
        <f t="shared" si="4"/>
        <v>1.7940126802860178E-2</v>
      </c>
      <c r="X66" s="233">
        <f t="shared" si="4"/>
        <v>1.7811277511756055E-2</v>
      </c>
      <c r="Y66" s="233">
        <f t="shared" si="4"/>
        <v>1.8445505419346111E-2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2.5789732798773616E-2</v>
      </c>
      <c r="C67" s="233">
        <f t="shared" si="5"/>
        <v>2.9337782076862887E-2</v>
      </c>
      <c r="D67" s="233">
        <f t="shared" si="5"/>
        <v>3.123863087494104E-2</v>
      </c>
      <c r="E67" s="233">
        <f t="shared" si="5"/>
        <v>2.8355435589537382E-2</v>
      </c>
      <c r="F67" s="233">
        <f t="shared" si="5"/>
        <v>2.8273853072998748E-2</v>
      </c>
      <c r="G67" s="233">
        <f t="shared" si="5"/>
        <v>2.9810358088293919E-2</v>
      </c>
      <c r="H67" s="233">
        <f t="shared" si="5"/>
        <v>2.9224743638796929E-2</v>
      </c>
      <c r="I67" s="233">
        <f t="shared" si="5"/>
        <v>3.1055552571033852E-2</v>
      </c>
      <c r="J67" s="233">
        <f t="shared" si="5"/>
        <v>3.2739737761260802E-2</v>
      </c>
      <c r="K67" s="233">
        <f t="shared" si="5"/>
        <v>3.4575581584967326E-2</v>
      </c>
      <c r="L67" s="233">
        <f t="shared" si="5"/>
        <v>3.356572380390252E-2</v>
      </c>
      <c r="M67" s="233">
        <f t="shared" si="5"/>
        <v>3.5239084136944793E-2</v>
      </c>
      <c r="N67" s="233">
        <f t="shared" si="5"/>
        <v>3.5523051739266058E-2</v>
      </c>
      <c r="O67" s="233">
        <f t="shared" si="5"/>
        <v>3.5956710459805558E-2</v>
      </c>
      <c r="P67" s="233">
        <f t="shared" si="5"/>
        <v>3.6375513101727097E-2</v>
      </c>
      <c r="Q67" s="233">
        <f t="shared" si="5"/>
        <v>3.6535414285119902E-2</v>
      </c>
      <c r="R67" s="233">
        <f t="shared" si="5"/>
        <v>3.665553267117963E-2</v>
      </c>
      <c r="S67" s="233">
        <f t="shared" si="5"/>
        <v>3.6349640018803649E-2</v>
      </c>
      <c r="T67" s="233">
        <f t="shared" si="5"/>
        <v>3.7719761722626234E-2</v>
      </c>
      <c r="U67" s="233">
        <f t="shared" si="5"/>
        <v>3.6445890121375425E-2</v>
      </c>
      <c r="V67" s="233">
        <f t="shared" si="5"/>
        <v>3.3926418527966622E-2</v>
      </c>
      <c r="W67" s="233">
        <f t="shared" si="5"/>
        <v>2.5232345079529629E-2</v>
      </c>
      <c r="X67" s="233">
        <f t="shared" si="5"/>
        <v>2.5051121735228981E-2</v>
      </c>
      <c r="Y67" s="233">
        <f t="shared" si="5"/>
        <v>2.5943147616608431E-2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0.12277735678489952</v>
      </c>
      <c r="C68" s="300">
        <f t="shared" si="6"/>
        <v>0.11785760222001664</v>
      </c>
      <c r="D68" s="300">
        <f t="shared" si="6"/>
        <v>0.11500598544096867</v>
      </c>
      <c r="E68" s="300">
        <f t="shared" si="6"/>
        <v>0.11936850183744195</v>
      </c>
      <c r="F68" s="300">
        <f t="shared" si="6"/>
        <v>0.11802180044950455</v>
      </c>
      <c r="G68" s="300">
        <f t="shared" si="6"/>
        <v>0.11884619049626409</v>
      </c>
      <c r="H68" s="300">
        <f t="shared" si="6"/>
        <v>0.11910337026856982</v>
      </c>
      <c r="I68" s="300">
        <f t="shared" si="6"/>
        <v>0.11861064644219627</v>
      </c>
      <c r="J68" s="300">
        <f t="shared" si="6"/>
        <v>0.11684669632898408</v>
      </c>
      <c r="K68" s="300">
        <f t="shared" si="6"/>
        <v>0.1143160612021132</v>
      </c>
      <c r="L68" s="300">
        <f t="shared" si="6"/>
        <v>0.11631023313364679</v>
      </c>
      <c r="M68" s="300">
        <f t="shared" si="6"/>
        <v>0.11563232093240358</v>
      </c>
      <c r="N68" s="300">
        <f t="shared" si="6"/>
        <v>0.11626686479114878</v>
      </c>
      <c r="O68" s="300">
        <f t="shared" si="6"/>
        <v>0.11712496000662689</v>
      </c>
      <c r="P68" s="300">
        <f t="shared" si="6"/>
        <v>0.11764210616788683</v>
      </c>
      <c r="Q68" s="300">
        <f t="shared" si="6"/>
        <v>0.11770454576986134</v>
      </c>
      <c r="R68" s="300">
        <f t="shared" si="6"/>
        <v>0.11789463468303077</v>
      </c>
      <c r="S68" s="300">
        <f t="shared" si="6"/>
        <v>0.11828472982121108</v>
      </c>
      <c r="T68" s="300">
        <f t="shared" si="6"/>
        <v>0.11771530975425551</v>
      </c>
      <c r="U68" s="300">
        <f t="shared" si="6"/>
        <v>0.11855795155386467</v>
      </c>
      <c r="V68" s="300">
        <f t="shared" si="6"/>
        <v>0.12152643365701635</v>
      </c>
      <c r="W68" s="300">
        <f t="shared" si="6"/>
        <v>0.14106930187794928</v>
      </c>
      <c r="X68" s="300">
        <f t="shared" si="6"/>
        <v>0.14336031189781986</v>
      </c>
      <c r="Y68" s="300">
        <f t="shared" si="6"/>
        <v>0.14303337255036497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5.4131389073283007E-2</v>
      </c>
      <c r="C69" s="301">
        <f t="shared" si="7"/>
        <v>5.0487430788110757E-2</v>
      </c>
      <c r="D69" s="301">
        <f t="shared" si="7"/>
        <v>4.8546519446281855E-2</v>
      </c>
      <c r="E69" s="301">
        <f t="shared" si="7"/>
        <v>5.1591511776756707E-2</v>
      </c>
      <c r="F69" s="301">
        <f t="shared" si="7"/>
        <v>5.1854410721385386E-2</v>
      </c>
      <c r="G69" s="301">
        <f t="shared" si="7"/>
        <v>4.9861117342830191E-2</v>
      </c>
      <c r="H69" s="301">
        <f t="shared" si="7"/>
        <v>5.0522114255570925E-2</v>
      </c>
      <c r="I69" s="301">
        <f t="shared" si="7"/>
        <v>4.8339316486051206E-2</v>
      </c>
      <c r="J69" s="301">
        <f t="shared" si="7"/>
        <v>4.653859045155212E-2</v>
      </c>
      <c r="K69" s="301">
        <f t="shared" si="7"/>
        <v>4.4688417287156626E-2</v>
      </c>
      <c r="L69" s="301">
        <f t="shared" si="7"/>
        <v>4.5634598365924484E-2</v>
      </c>
      <c r="M69" s="301">
        <f t="shared" si="7"/>
        <v>4.370686138428969E-2</v>
      </c>
      <c r="N69" s="301">
        <f t="shared" si="7"/>
        <v>4.3275210905539117E-2</v>
      </c>
      <c r="O69" s="301">
        <f t="shared" si="7"/>
        <v>4.2632373049777551E-2</v>
      </c>
      <c r="P69" s="301">
        <f t="shared" si="7"/>
        <v>4.2063416694138878E-2</v>
      </c>
      <c r="Q69" s="301">
        <f t="shared" si="7"/>
        <v>4.1872258920488244E-2</v>
      </c>
      <c r="R69" s="301">
        <f t="shared" si="7"/>
        <v>4.1717705699009185E-2</v>
      </c>
      <c r="S69" s="301">
        <f t="shared" si="7"/>
        <v>4.2032989642899553E-2</v>
      </c>
      <c r="T69" s="301">
        <f t="shared" si="7"/>
        <v>4.0500231512338267E-2</v>
      </c>
      <c r="U69" s="301">
        <f t="shared" si="7"/>
        <v>4.1920091176558476E-2</v>
      </c>
      <c r="V69" s="301">
        <f t="shared" si="7"/>
        <v>4.4569300892885515E-2</v>
      </c>
      <c r="W69" s="301">
        <f t="shared" si="7"/>
        <v>5.284704785401232E-2</v>
      </c>
      <c r="X69" s="301">
        <f t="shared" si="7"/>
        <v>5.2843524385060812E-2</v>
      </c>
      <c r="Y69" s="301">
        <f t="shared" si="7"/>
        <v>5.1806884756577923E-2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0.40702640630103176</v>
      </c>
      <c r="C70" s="301">
        <f t="shared" si="8"/>
        <v>0.37962664304137117</v>
      </c>
      <c r="D70" s="301">
        <f t="shared" si="8"/>
        <v>0.36503248275954231</v>
      </c>
      <c r="E70" s="301">
        <f t="shared" si="8"/>
        <v>0.38792848278292047</v>
      </c>
      <c r="F70" s="301">
        <f t="shared" si="8"/>
        <v>0.38990528061657093</v>
      </c>
      <c r="G70" s="301">
        <f t="shared" si="8"/>
        <v>0.37491724771243462</v>
      </c>
      <c r="H70" s="301">
        <f t="shared" si="8"/>
        <v>0.37988743603708153</v>
      </c>
      <c r="I70" s="301">
        <f t="shared" si="8"/>
        <v>0.36347447588550025</v>
      </c>
      <c r="J70" s="301">
        <f t="shared" si="8"/>
        <v>0.34993440127994002</v>
      </c>
      <c r="K70" s="301">
        <f t="shared" si="8"/>
        <v>0.33602252229381235</v>
      </c>
      <c r="L70" s="301">
        <f t="shared" si="8"/>
        <v>0.34313707617454753</v>
      </c>
      <c r="M70" s="301">
        <f t="shared" si="8"/>
        <v>0.32864197694725528</v>
      </c>
      <c r="N70" s="301">
        <f t="shared" si="8"/>
        <v>0.32539629738588066</v>
      </c>
      <c r="O70" s="301">
        <f t="shared" si="8"/>
        <v>0.32056265120121191</v>
      </c>
      <c r="P70" s="301">
        <f t="shared" si="8"/>
        <v>0.31628453706554405</v>
      </c>
      <c r="Q70" s="301">
        <f t="shared" si="8"/>
        <v>0.31484717765213266</v>
      </c>
      <c r="R70" s="301">
        <f t="shared" si="8"/>
        <v>0.31368505631370353</v>
      </c>
      <c r="S70" s="301">
        <f t="shared" si="8"/>
        <v>0.31605574904564832</v>
      </c>
      <c r="T70" s="301">
        <f t="shared" si="8"/>
        <v>0.30453058694854351</v>
      </c>
      <c r="U70" s="301">
        <f t="shared" si="8"/>
        <v>0.31520683942373773</v>
      </c>
      <c r="V70" s="301">
        <f t="shared" si="8"/>
        <v>0.33512685863688907</v>
      </c>
      <c r="W70" s="301">
        <f t="shared" si="8"/>
        <v>0.39736914828690034</v>
      </c>
      <c r="X70" s="301">
        <f t="shared" si="8"/>
        <v>0.39734265451074569</v>
      </c>
      <c r="Y70" s="301">
        <f t="shared" si="8"/>
        <v>0.38954792191965332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9.989956466994783E-2</v>
      </c>
      <c r="C71" s="301">
        <f t="shared" si="9"/>
        <v>0.11364335104704031</v>
      </c>
      <c r="D71" s="301">
        <f t="shared" si="9"/>
        <v>0.12100651253898227</v>
      </c>
      <c r="E71" s="301">
        <f t="shared" si="9"/>
        <v>0.1098381163358247</v>
      </c>
      <c r="F71" s="301">
        <f t="shared" si="9"/>
        <v>0.10952209685821014</v>
      </c>
      <c r="G71" s="301">
        <f t="shared" si="9"/>
        <v>0.11547392983526515</v>
      </c>
      <c r="H71" s="301">
        <f t="shared" si="9"/>
        <v>0.11320548335597617</v>
      </c>
      <c r="I71" s="301">
        <f t="shared" si="9"/>
        <v>0.1202973371860019</v>
      </c>
      <c r="J71" s="301">
        <f t="shared" si="9"/>
        <v>0.12682122669815862</v>
      </c>
      <c r="K71" s="301">
        <f t="shared" si="9"/>
        <v>0.1339325837727468</v>
      </c>
      <c r="L71" s="301">
        <f t="shared" si="9"/>
        <v>0.13002078082798213</v>
      </c>
      <c r="M71" s="301">
        <f t="shared" si="9"/>
        <v>0.13650273898207482</v>
      </c>
      <c r="N71" s="301">
        <f t="shared" si="9"/>
        <v>0.13760272090409043</v>
      </c>
      <c r="O71" s="301">
        <f t="shared" si="9"/>
        <v>0.13928254898665526</v>
      </c>
      <c r="P71" s="301">
        <f t="shared" si="9"/>
        <v>0.1409048303005809</v>
      </c>
      <c r="Q71" s="301">
        <f t="shared" si="9"/>
        <v>0.14152422635000053</v>
      </c>
      <c r="R71" s="301">
        <f t="shared" si="9"/>
        <v>0.14198951905271495</v>
      </c>
      <c r="S71" s="301">
        <f t="shared" si="9"/>
        <v>0.14080460786939519</v>
      </c>
      <c r="T71" s="301">
        <f t="shared" si="9"/>
        <v>0.14611193551116253</v>
      </c>
      <c r="U71" s="301">
        <f t="shared" si="9"/>
        <v>0.14117744396744181</v>
      </c>
      <c r="V71" s="301">
        <f t="shared" si="9"/>
        <v>0.13141797428453728</v>
      </c>
      <c r="W71" s="301">
        <f t="shared" si="9"/>
        <v>9.7740457751728987E-2</v>
      </c>
      <c r="X71" s="301">
        <f t="shared" si="9"/>
        <v>9.7038467803057263E-2</v>
      </c>
      <c r="Y71" s="301">
        <f t="shared" si="9"/>
        <v>0.10049383501912904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0.21585393497040933</v>
      </c>
      <c r="C72" s="301">
        <f t="shared" si="10"/>
        <v>0.22427318677900657</v>
      </c>
      <c r="D72" s="301">
        <f t="shared" si="10"/>
        <v>0.2289032014285865</v>
      </c>
      <c r="E72" s="301">
        <f t="shared" si="10"/>
        <v>0.22098252093701953</v>
      </c>
      <c r="F72" s="301">
        <f t="shared" si="10"/>
        <v>0.22072286712636344</v>
      </c>
      <c r="G72" s="301">
        <f t="shared" si="10"/>
        <v>0.22495160410011553</v>
      </c>
      <c r="H72" s="301">
        <f t="shared" si="10"/>
        <v>0.2236094825291853</v>
      </c>
      <c r="I72" s="301">
        <f t="shared" si="10"/>
        <v>0.22848502417082692</v>
      </c>
      <c r="J72" s="301">
        <f t="shared" si="10"/>
        <v>0.23251510458885047</v>
      </c>
      <c r="K72" s="301">
        <f t="shared" si="10"/>
        <v>0.23655576487939592</v>
      </c>
      <c r="L72" s="301">
        <f t="shared" si="10"/>
        <v>0.23434058823270901</v>
      </c>
      <c r="M72" s="301">
        <f t="shared" si="10"/>
        <v>0.23845070186377837</v>
      </c>
      <c r="N72" s="301">
        <f t="shared" si="10"/>
        <v>0.23928899010289725</v>
      </c>
      <c r="O72" s="301">
        <f t="shared" si="10"/>
        <v>0.24054079855298247</v>
      </c>
      <c r="P72" s="301">
        <f t="shared" si="10"/>
        <v>0.24161947325179503</v>
      </c>
      <c r="Q72" s="301">
        <f t="shared" si="10"/>
        <v>0.24194420560287372</v>
      </c>
      <c r="R72" s="301">
        <f t="shared" si="10"/>
        <v>0.24213828791919093</v>
      </c>
      <c r="S72" s="301">
        <f t="shared" si="10"/>
        <v>0.24143692264635563</v>
      </c>
      <c r="T72" s="301">
        <f t="shared" si="10"/>
        <v>0.2444277309843963</v>
      </c>
      <c r="U72" s="301">
        <f t="shared" si="10"/>
        <v>0.24137829998470173</v>
      </c>
      <c r="V72" s="301">
        <f t="shared" si="10"/>
        <v>0.23539975661011517</v>
      </c>
      <c r="W72" s="301">
        <f t="shared" si="10"/>
        <v>0.21283070273242261</v>
      </c>
      <c r="X72" s="301">
        <f t="shared" si="10"/>
        <v>0.21197658344017764</v>
      </c>
      <c r="Y72" s="301">
        <f t="shared" si="10"/>
        <v>0.2142099176370092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5.8889664504777096E-2</v>
      </c>
      <c r="C73" s="302">
        <f t="shared" si="11"/>
        <v>5.426879125342058E-2</v>
      </c>
      <c r="D73" s="302">
        <f t="shared" si="11"/>
        <v>5.1903896202259457E-2</v>
      </c>
      <c r="E73" s="302">
        <f t="shared" si="11"/>
        <v>5.4515126993614882E-2</v>
      </c>
      <c r="F73" s="302">
        <f t="shared" si="11"/>
        <v>5.4417167734208745E-2</v>
      </c>
      <c r="G73" s="302">
        <f t="shared" si="11"/>
        <v>5.3319074920938118E-2</v>
      </c>
      <c r="H73" s="302">
        <f t="shared" si="11"/>
        <v>5.4083327032070923E-2</v>
      </c>
      <c r="I73" s="302">
        <f t="shared" si="11"/>
        <v>5.2463419493284202E-2</v>
      </c>
      <c r="J73" s="302">
        <f t="shared" si="11"/>
        <v>5.035839625623631E-2</v>
      </c>
      <c r="K73" s="302">
        <f t="shared" si="11"/>
        <v>4.7624566977682067E-2</v>
      </c>
      <c r="L73" s="302">
        <f t="shared" si="11"/>
        <v>4.9191081925919949E-2</v>
      </c>
      <c r="M73" s="302">
        <f t="shared" si="11"/>
        <v>4.7312412405304739E-2</v>
      </c>
      <c r="N73" s="302">
        <f t="shared" si="11"/>
        <v>4.7215020894508311E-2</v>
      </c>
      <c r="O73" s="302">
        <f t="shared" si="11"/>
        <v>4.7025300757437709E-2</v>
      </c>
      <c r="P73" s="302">
        <f t="shared" si="11"/>
        <v>4.6671831813805326E-2</v>
      </c>
      <c r="Q73" s="302">
        <f t="shared" si="11"/>
        <v>4.6429654151838258E-2</v>
      </c>
      <c r="R73" s="302">
        <f t="shared" si="11"/>
        <v>4.6206320691517609E-2</v>
      </c>
      <c r="S73" s="302">
        <f t="shared" si="11"/>
        <v>4.6628335108968411E-2</v>
      </c>
      <c r="T73" s="302">
        <f t="shared" si="11"/>
        <v>4.4680416084247963E-2</v>
      </c>
      <c r="U73" s="302">
        <f t="shared" si="11"/>
        <v>4.6226798876319322E-2</v>
      </c>
      <c r="V73" s="302">
        <f t="shared" si="11"/>
        <v>4.9460518431375285E-2</v>
      </c>
      <c r="W73" s="302">
        <f t="shared" si="11"/>
        <v>5.9347109528297817E-2</v>
      </c>
      <c r="X73" s="302">
        <f t="shared" si="11"/>
        <v>5.9305309555747393E-2</v>
      </c>
      <c r="Y73" s="302">
        <f t="shared" si="11"/>
        <v>5.8353126408967011E-2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4.1750568803188545E-2</v>
      </c>
      <c r="C74" s="302">
        <f t="shared" si="12"/>
        <v>3.8940049182214657E-2</v>
      </c>
      <c r="D74" s="302">
        <f t="shared" si="12"/>
        <v>3.7443059101132277E-2</v>
      </c>
      <c r="E74" s="302">
        <f t="shared" si="12"/>
        <v>3.9791607031919023E-2</v>
      </c>
      <c r="F74" s="302">
        <f t="shared" si="12"/>
        <v>3.9994376269212123E-2</v>
      </c>
      <c r="G74" s="302">
        <f t="shared" si="12"/>
        <v>3.845698486339312E-2</v>
      </c>
      <c r="H74" s="302">
        <f t="shared" si="12"/>
        <v>3.8966799918142926E-2</v>
      </c>
      <c r="I74" s="302">
        <f t="shared" si="12"/>
        <v>3.7283247176933841E-2</v>
      </c>
      <c r="J74" s="302">
        <f t="shared" si="12"/>
        <v>3.5894379507248407E-2</v>
      </c>
      <c r="K74" s="302">
        <f t="shared" si="12"/>
        <v>3.4467374153786465E-2</v>
      </c>
      <c r="L74" s="302">
        <f t="shared" si="12"/>
        <v>3.5197146637102772E-2</v>
      </c>
      <c r="M74" s="302">
        <f t="shared" si="12"/>
        <v>3.3710317703575229E-2</v>
      </c>
      <c r="N74" s="302">
        <f t="shared" si="12"/>
        <v>3.3377393436887622E-2</v>
      </c>
      <c r="O74" s="302">
        <f t="shared" si="12"/>
        <v>3.2881584136854082E-2</v>
      </c>
      <c r="P74" s="302">
        <f t="shared" si="12"/>
        <v>3.2442758311787105E-2</v>
      </c>
      <c r="Q74" s="302">
        <f t="shared" si="12"/>
        <v>3.2295321752007333E-2</v>
      </c>
      <c r="R74" s="302">
        <f t="shared" si="12"/>
        <v>3.2176117626312721E-2</v>
      </c>
      <c r="S74" s="302">
        <f t="shared" si="12"/>
        <v>3.2419290473292769E-2</v>
      </c>
      <c r="T74" s="302">
        <f t="shared" si="12"/>
        <v>3.1237101638234229E-2</v>
      </c>
      <c r="U74" s="302">
        <f t="shared" si="12"/>
        <v>3.2332213912586664E-2</v>
      </c>
      <c r="V74" s="302">
        <f t="shared" si="12"/>
        <v>3.4375501816871698E-2</v>
      </c>
      <c r="W74" s="302">
        <f t="shared" si="12"/>
        <v>4.0759979473043384E-2</v>
      </c>
      <c r="X74" s="302">
        <f t="shared" si="12"/>
        <v>4.0757261884682809E-2</v>
      </c>
      <c r="Y74" s="302">
        <f t="shared" si="12"/>
        <v>3.995772034558627E-2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0.11521370166244368</v>
      </c>
      <c r="C76" s="302">
        <f t="shared" si="14"/>
        <v>0.13106434634337133</v>
      </c>
      <c r="D76" s="302">
        <f t="shared" si="14"/>
        <v>0.13955624612519479</v>
      </c>
      <c r="E76" s="302">
        <f t="shared" si="14"/>
        <v>0.12667578691148562</v>
      </c>
      <c r="F76" s="302">
        <f t="shared" si="14"/>
        <v>0.12631132312294258</v>
      </c>
      <c r="G76" s="302">
        <f t="shared" si="14"/>
        <v>0.13317554431578429</v>
      </c>
      <c r="H76" s="302">
        <f t="shared" si="14"/>
        <v>0.13055935557897144</v>
      </c>
      <c r="I76" s="302">
        <f t="shared" si="14"/>
        <v>0.13873835750060889</v>
      </c>
      <c r="J76" s="302">
        <f t="shared" si="14"/>
        <v>0.14626232882536574</v>
      </c>
      <c r="K76" s="302">
        <f t="shared" si="14"/>
        <v>0.15446382374792739</v>
      </c>
      <c r="L76" s="302">
        <f t="shared" si="14"/>
        <v>0.14995235966968631</v>
      </c>
      <c r="M76" s="302">
        <f t="shared" si="14"/>
        <v>0.15742797175489839</v>
      </c>
      <c r="N76" s="302">
        <f t="shared" si="14"/>
        <v>0.15869657577150131</v>
      </c>
      <c r="O76" s="302">
        <f t="shared" si="14"/>
        <v>0.16063391365869067</v>
      </c>
      <c r="P76" s="302">
        <f t="shared" si="14"/>
        <v>0.16250488312620259</v>
      </c>
      <c r="Q76" s="302">
        <f t="shared" si="14"/>
        <v>0.16321922969902813</v>
      </c>
      <c r="R76" s="302">
        <f t="shared" si="14"/>
        <v>0.16375584960136058</v>
      </c>
      <c r="S76" s="302">
        <f t="shared" si="14"/>
        <v>0.16238929706409444</v>
      </c>
      <c r="T76" s="302">
        <f t="shared" si="14"/>
        <v>0.16851021326191409</v>
      </c>
      <c r="U76" s="302">
        <f t="shared" si="14"/>
        <v>0.16281928719579575</v>
      </c>
      <c r="V76" s="302">
        <f t="shared" si="14"/>
        <v>0.15156373636186818</v>
      </c>
      <c r="W76" s="302">
        <f t="shared" si="14"/>
        <v>0.1127236137310814</v>
      </c>
      <c r="X76" s="302">
        <f t="shared" si="14"/>
        <v>0.11191401199974746</v>
      </c>
      <c r="Y76" s="302">
        <f t="shared" si="14"/>
        <v>0.11589907088245592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2.9001827321284535E-2</v>
      </c>
      <c r="C77" s="235">
        <f t="shared" si="15"/>
        <v>3.2991783839773421E-2</v>
      </c>
      <c r="D77" s="235">
        <f t="shared" si="15"/>
        <v>3.5129382124946644E-2</v>
      </c>
      <c r="E77" s="235">
        <f t="shared" si="15"/>
        <v>3.1887086733472299E-2</v>
      </c>
      <c r="F77" s="235">
        <f t="shared" si="15"/>
        <v>3.1795343167319405E-2</v>
      </c>
      <c r="G77" s="235">
        <f t="shared" si="15"/>
        <v>3.35232188874586E-2</v>
      </c>
      <c r="H77" s="235">
        <f t="shared" si="15"/>
        <v>3.2864666537433154E-2</v>
      </c>
      <c r="I77" s="235">
        <f t="shared" si="15"/>
        <v>3.4923501536821971E-2</v>
      </c>
      <c r="J77" s="235">
        <f t="shared" si="15"/>
        <v>3.681745090206507E-2</v>
      </c>
      <c r="K77" s="235">
        <f t="shared" si="15"/>
        <v>3.8881947885396187E-2</v>
      </c>
      <c r="L77" s="235">
        <f t="shared" si="15"/>
        <v>3.7746312971532713E-2</v>
      </c>
      <c r="M77" s="235">
        <f t="shared" si="15"/>
        <v>3.9628089250637363E-2</v>
      </c>
      <c r="N77" s="235">
        <f t="shared" si="15"/>
        <v>3.994742483397274E-2</v>
      </c>
      <c r="O77" s="235">
        <f t="shared" si="15"/>
        <v>4.0435095467382901E-2</v>
      </c>
      <c r="P77" s="235">
        <f t="shared" si="15"/>
        <v>4.0906059707201757E-2</v>
      </c>
      <c r="Q77" s="235">
        <f t="shared" si="15"/>
        <v>4.1085876479458036E-2</v>
      </c>
      <c r="R77" s="235">
        <f t="shared" si="15"/>
        <v>4.1220955532730773E-2</v>
      </c>
      <c r="S77" s="235">
        <f t="shared" si="15"/>
        <v>4.0876964148551721E-2</v>
      </c>
      <c r="T77" s="235">
        <f t="shared" si="15"/>
        <v>4.2417733623499397E-2</v>
      </c>
      <c r="U77" s="235">
        <f t="shared" si="15"/>
        <v>4.0985202139081661E-2</v>
      </c>
      <c r="V77" s="235">
        <f t="shared" si="15"/>
        <v>3.8151931989946992E-2</v>
      </c>
      <c r="W77" s="235">
        <f t="shared" si="15"/>
        <v>2.8375017322489718E-2</v>
      </c>
      <c r="X77" s="235">
        <f t="shared" si="15"/>
        <v>2.8171222727989553E-2</v>
      </c>
      <c r="Y77" s="235">
        <f t="shared" si="15"/>
        <v>2.9174349855352177E-2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0.46376281306427164</v>
      </c>
      <c r="C81" s="322">
        <f>IF(C$5=0,0,C$5/TEL_fec!C$5)</f>
        <v>0.47272615358798165</v>
      </c>
      <c r="D81" s="322">
        <f>IF(D$5=0,0,D$5/TEL_fec!D$5)</f>
        <v>0.47426158595683632</v>
      </c>
      <c r="E81" s="322">
        <f>IF(E$5=0,0,E$5/TEL_fec!E$5)</f>
        <v>0.47741794246288433</v>
      </c>
      <c r="F81" s="322">
        <f>IF(F$5=0,0,F$5/TEL_fec!F$5)</f>
        <v>0.47559699673645678</v>
      </c>
      <c r="G81" s="322">
        <f>IF(G$5=0,0,G$5/TEL_fec!G$5)</f>
        <v>0.47691059081589038</v>
      </c>
      <c r="H81" s="322">
        <f>IF(H$5=0,0,H$5/TEL_fec!H$5)</f>
        <v>0.47537206468697468</v>
      </c>
      <c r="I81" s="322">
        <f>IF(I$5=0,0,I$5/TEL_fec!I$5)</f>
        <v>0.47690177422188518</v>
      </c>
      <c r="J81" s="322">
        <f>IF(J$5=0,0,J$5/TEL_fec!J$5)</f>
        <v>0.48007123151878556</v>
      </c>
      <c r="K81" s="322">
        <f>IF(K$5=0,0,K$5/TEL_fec!K$5)</f>
        <v>0.48560069152663871</v>
      </c>
      <c r="L81" s="322">
        <f>IF(L$5=0,0,L$5/TEL_fec!L$5)</f>
        <v>0.48588846168747701</v>
      </c>
      <c r="M81" s="322">
        <f>IF(M$5=0,0,M$5/TEL_fec!M$5)</f>
        <v>0.48699985306048432</v>
      </c>
      <c r="N81" s="322">
        <f>IF(N$5=0,0,N$5/TEL_fec!N$5)</f>
        <v>0.48758673528683277</v>
      </c>
      <c r="O81" s="322">
        <f>IF(O$5=0,0,O$5/TEL_fec!O$5)</f>
        <v>0.48775166707931622</v>
      </c>
      <c r="P81" s="322">
        <f>IF(P$5=0,0,P$5/TEL_fec!P$5)</f>
        <v>0.48817161556546917</v>
      </c>
      <c r="Q81" s="322">
        <f>IF(Q$5=0,0,Q$5/TEL_fec!Q$5)</f>
        <v>0.48961174297606175</v>
      </c>
      <c r="R81" s="322">
        <f>IF(R$5=0,0,R$5/TEL_fec!R$5)</f>
        <v>0.48953443803174784</v>
      </c>
      <c r="S81" s="322">
        <f>IF(S$5=0,0,S$5/TEL_fec!S$5)</f>
        <v>0.48972537302955538</v>
      </c>
      <c r="T81" s="322">
        <f>IF(T$5=0,0,T$5/TEL_fec!T$5)</f>
        <v>0.49080211118890105</v>
      </c>
      <c r="U81" s="322">
        <f>IF(U$5=0,0,U$5/TEL_fec!U$5)</f>
        <v>0.49029287184643439</v>
      </c>
      <c r="V81" s="322">
        <f>IF(V$5=0,0,V$5/TEL_fec!V$5)</f>
        <v>0.49006771339449101</v>
      </c>
      <c r="W81" s="322">
        <f>IF(W$5=0,0,W$5/TEL_fec!W$5)</f>
        <v>0.49098365984547782</v>
      </c>
      <c r="X81" s="322">
        <f>IF(X$5=0,0,X$5/TEL_fec!X$5)</f>
        <v>0.49185599003958536</v>
      </c>
      <c r="Y81" s="322">
        <f>IF(Y$5=0,0,Y$5/TEL_fec!Y$5)</f>
        <v>0.49195739096613306</v>
      </c>
      <c r="DA81" s="95"/>
    </row>
    <row r="82" spans="1:105" ht="12" customHeight="1" x14ac:dyDescent="0.25">
      <c r="A82" s="55" t="s">
        <v>91</v>
      </c>
      <c r="B82" s="334">
        <f>IF(B$6=0,0,B$6/TEL_fec!B$6)</f>
        <v>0.48136263779135169</v>
      </c>
      <c r="C82" s="334">
        <f>IF(C$6=0,0,C$6/TEL_fec!C$6)</f>
        <v>0.48136263779135174</v>
      </c>
      <c r="D82" s="334">
        <f>IF(D$6=0,0,D$6/TEL_fec!D$6)</f>
        <v>0.48136263779135163</v>
      </c>
      <c r="E82" s="334">
        <f>IF(E$6=0,0,E$6/TEL_fec!E$6)</f>
        <v>0.48136263779135174</v>
      </c>
      <c r="F82" s="334">
        <f>IF(F$6=0,0,F$6/TEL_fec!F$6)</f>
        <v>0.4813626377913518</v>
      </c>
      <c r="G82" s="334">
        <f>IF(G$6=0,0,G$6/TEL_fec!G$6)</f>
        <v>0.48136263779135169</v>
      </c>
      <c r="H82" s="334">
        <f>IF(H$6=0,0,H$6/TEL_fec!H$6)</f>
        <v>0.48136263779135169</v>
      </c>
      <c r="I82" s="334">
        <f>IF(I$6=0,0,I$6/TEL_fec!I$6)</f>
        <v>0.4813626377913518</v>
      </c>
      <c r="J82" s="334">
        <f>IF(J$6=0,0,J$6/TEL_fec!J$6)</f>
        <v>0.48136263779135169</v>
      </c>
      <c r="K82" s="334">
        <f>IF(K$6=0,0,K$6/TEL_fec!K$6)</f>
        <v>0.4813626377913518</v>
      </c>
      <c r="L82" s="334">
        <f>IF(L$6=0,0,L$6/TEL_fec!L$6)</f>
        <v>0.48136263779135174</v>
      </c>
      <c r="M82" s="334">
        <f>IF(M$6=0,0,M$6/TEL_fec!M$6)</f>
        <v>0.48136263779135169</v>
      </c>
      <c r="N82" s="334">
        <f>IF(N$6=0,0,N$6/TEL_fec!N$6)</f>
        <v>0.48136263779135163</v>
      </c>
      <c r="O82" s="334">
        <f>IF(O$6=0,0,O$6/TEL_fec!O$6)</f>
        <v>0.48136263779135163</v>
      </c>
      <c r="P82" s="334">
        <f>IF(P$6=0,0,P$6/TEL_fec!P$6)</f>
        <v>0.48136263779135169</v>
      </c>
      <c r="Q82" s="334">
        <f>IF(Q$6=0,0,Q$6/TEL_fec!Q$6)</f>
        <v>0.48136263779135186</v>
      </c>
      <c r="R82" s="334">
        <f>IF(R$6=0,0,R$6/TEL_fec!R$6)</f>
        <v>0.4813626377913518</v>
      </c>
      <c r="S82" s="334">
        <f>IF(S$6=0,0,S$6/TEL_fec!S$6)</f>
        <v>0.48136263779135169</v>
      </c>
      <c r="T82" s="334">
        <f>IF(T$6=0,0,T$6/TEL_fec!T$6)</f>
        <v>0.48136263779135174</v>
      </c>
      <c r="U82" s="334">
        <f>IF(U$6=0,0,U$6/TEL_fec!U$6)</f>
        <v>0.48136263779135169</v>
      </c>
      <c r="V82" s="334">
        <f>IF(V$6=0,0,V$6/TEL_fec!V$6)</f>
        <v>0.48136263779135169</v>
      </c>
      <c r="W82" s="334">
        <f>IF(W$6=0,0,W$6/TEL_fec!W$6)</f>
        <v>0.48136263779135186</v>
      </c>
      <c r="X82" s="334">
        <f>IF(X$6=0,0,X$6/TEL_fec!X$6)</f>
        <v>0.48136263779135163</v>
      </c>
      <c r="Y82" s="334">
        <f>IF(Y$6=0,0,Y$6/TEL_fec!Y$6)</f>
        <v>0.48136263779135169</v>
      </c>
      <c r="DA82" s="67"/>
    </row>
    <row r="83" spans="1:105" ht="12" customHeight="1" x14ac:dyDescent="0.25">
      <c r="A83" s="173" t="s">
        <v>92</v>
      </c>
      <c r="B83" s="335">
        <f>IF(B$7=0,0,B$7/TEL_fec!B$7)</f>
        <v>0.12365085760025706</v>
      </c>
      <c r="C83" s="335">
        <f>IF(C$7=0,0,C$7/TEL_fec!C$7)</f>
        <v>0.12365085760025706</v>
      </c>
      <c r="D83" s="335">
        <f>IF(D$7=0,0,D$7/TEL_fec!D$7)</f>
        <v>0.12365085760025706</v>
      </c>
      <c r="E83" s="335">
        <f>IF(E$7=0,0,E$7/TEL_fec!E$7)</f>
        <v>0.12365085760025706</v>
      </c>
      <c r="F83" s="335">
        <f>IF(F$7=0,0,F$7/TEL_fec!F$7)</f>
        <v>0.12365085760025706</v>
      </c>
      <c r="G83" s="335">
        <f>IF(G$7=0,0,G$7/TEL_fec!G$7)</f>
        <v>0.12365085760025707</v>
      </c>
      <c r="H83" s="335">
        <f>IF(H$7=0,0,H$7/TEL_fec!H$7)</f>
        <v>0.12365085760025706</v>
      </c>
      <c r="I83" s="335">
        <f>IF(I$7=0,0,I$7/TEL_fec!I$7)</f>
        <v>0.12365085760025707</v>
      </c>
      <c r="J83" s="335">
        <f>IF(J$7=0,0,J$7/TEL_fec!J$7)</f>
        <v>0.12365085760025704</v>
      </c>
      <c r="K83" s="335">
        <f>IF(K$7=0,0,K$7/TEL_fec!K$7)</f>
        <v>0.12365085760025701</v>
      </c>
      <c r="L83" s="335">
        <f>IF(L$7=0,0,L$7/TEL_fec!L$7)</f>
        <v>0.12365085760025707</v>
      </c>
      <c r="M83" s="335">
        <f>IF(M$7=0,0,M$7/TEL_fec!M$7)</f>
        <v>0.12365085760025703</v>
      </c>
      <c r="N83" s="335">
        <f>IF(N$7=0,0,N$7/TEL_fec!N$7)</f>
        <v>0.12365085760025706</v>
      </c>
      <c r="O83" s="335">
        <f>IF(O$7=0,0,O$7/TEL_fec!O$7)</f>
        <v>0.12365085760025703</v>
      </c>
      <c r="P83" s="335">
        <f>IF(P$7=0,0,P$7/TEL_fec!P$7)</f>
        <v>0.12365085760025707</v>
      </c>
      <c r="Q83" s="335">
        <f>IF(Q$7=0,0,Q$7/TEL_fec!Q$7)</f>
        <v>0.12365085760025707</v>
      </c>
      <c r="R83" s="335">
        <f>IF(R$7=0,0,R$7/TEL_fec!R$7)</f>
        <v>0.12365085760025707</v>
      </c>
      <c r="S83" s="335">
        <f>IF(S$7=0,0,S$7/TEL_fec!S$7)</f>
        <v>0.12365085760025706</v>
      </c>
      <c r="T83" s="335">
        <f>IF(T$7=0,0,T$7/TEL_fec!T$7)</f>
        <v>0.12365085760025703</v>
      </c>
      <c r="U83" s="335">
        <f>IF(U$7=0,0,U$7/TEL_fec!U$7)</f>
        <v>0.12365085760025706</v>
      </c>
      <c r="V83" s="335">
        <f>IF(V$7=0,0,V$7/TEL_fec!V$7)</f>
        <v>0.12365085760025704</v>
      </c>
      <c r="W83" s="335">
        <f>IF(W$7=0,0,W$7/TEL_fec!W$7)</f>
        <v>0.12365085760025706</v>
      </c>
      <c r="X83" s="335">
        <f>IF(X$7=0,0,X$7/TEL_fec!X$7)</f>
        <v>0.12365085760025701</v>
      </c>
      <c r="Y83" s="335">
        <f>IF(Y$7=0,0,Y$7/TEL_fec!Y$7)</f>
        <v>0.12365085760025703</v>
      </c>
      <c r="DA83" s="177"/>
    </row>
    <row r="84" spans="1:105" ht="12" customHeight="1" x14ac:dyDescent="0.25">
      <c r="A84" s="173" t="s">
        <v>93</v>
      </c>
      <c r="B84" s="335">
        <f>IF(B$8=0,0,B$8/TEL_fec!B$8)</f>
        <v>0.66662658397746843</v>
      </c>
      <c r="C84" s="335">
        <f>IF(C$8=0,0,C$8/TEL_fec!C$8)</f>
        <v>0.66662658397746821</v>
      </c>
      <c r="D84" s="335">
        <f>IF(D$8=0,0,D$8/TEL_fec!D$8)</f>
        <v>0.66662658397746843</v>
      </c>
      <c r="E84" s="335">
        <f>IF(E$8=0,0,E$8/TEL_fec!E$8)</f>
        <v>0.66662658397746832</v>
      </c>
      <c r="F84" s="335">
        <f>IF(F$8=0,0,F$8/TEL_fec!F$8)</f>
        <v>0.66662658397746843</v>
      </c>
      <c r="G84" s="335">
        <f>IF(G$8=0,0,G$8/TEL_fec!G$8)</f>
        <v>0.66662658397746832</v>
      </c>
      <c r="H84" s="335">
        <f>IF(H$8=0,0,H$8/TEL_fec!H$8)</f>
        <v>0.66662658397746832</v>
      </c>
      <c r="I84" s="335">
        <f>IF(I$8=0,0,I$8/TEL_fec!I$8)</f>
        <v>0.66662658397746843</v>
      </c>
      <c r="J84" s="335">
        <f>IF(J$8=0,0,J$8/TEL_fec!J$8)</f>
        <v>0.66662658397746866</v>
      </c>
      <c r="K84" s="335">
        <f>IF(K$8=0,0,K$8/TEL_fec!K$8)</f>
        <v>0.66662658397746843</v>
      </c>
      <c r="L84" s="335">
        <f>IF(L$8=0,0,L$8/TEL_fec!L$8)</f>
        <v>0.66662658397746821</v>
      </c>
      <c r="M84" s="335">
        <f>IF(M$8=0,0,M$8/TEL_fec!M$8)</f>
        <v>0.66662658397746832</v>
      </c>
      <c r="N84" s="335">
        <f>IF(N$8=0,0,N$8/TEL_fec!N$8)</f>
        <v>0.66662658397746832</v>
      </c>
      <c r="O84" s="335">
        <f>IF(O$8=0,0,O$8/TEL_fec!O$8)</f>
        <v>0.66662658397746843</v>
      </c>
      <c r="P84" s="335">
        <f>IF(P$8=0,0,P$8/TEL_fec!P$8)</f>
        <v>0.66662658397746843</v>
      </c>
      <c r="Q84" s="335">
        <f>IF(Q$8=0,0,Q$8/TEL_fec!Q$8)</f>
        <v>0.66662658397746843</v>
      </c>
      <c r="R84" s="335">
        <f>IF(R$8=0,0,R$8/TEL_fec!R$8)</f>
        <v>0.6666265839774681</v>
      </c>
      <c r="S84" s="335">
        <f>IF(S$8=0,0,S$8/TEL_fec!S$8)</f>
        <v>0.66662658397746843</v>
      </c>
      <c r="T84" s="335">
        <f>IF(T$8=0,0,T$8/TEL_fec!T$8)</f>
        <v>0.66662658397746843</v>
      </c>
      <c r="U84" s="335">
        <f>IF(U$8=0,0,U$8/TEL_fec!U$8)</f>
        <v>0.66662658397746843</v>
      </c>
      <c r="V84" s="335">
        <f>IF(V$8=0,0,V$8/TEL_fec!V$8)</f>
        <v>0.66662658397746855</v>
      </c>
      <c r="W84" s="335">
        <f>IF(W$8=0,0,W$8/TEL_fec!W$8)</f>
        <v>0.66662658397746832</v>
      </c>
      <c r="X84" s="335">
        <f>IF(X$8=0,0,X$8/TEL_fec!X$8)</f>
        <v>0.66662658397746855</v>
      </c>
      <c r="Y84" s="335">
        <f>IF(Y$8=0,0,Y$8/TEL_fec!Y$8)</f>
        <v>0.66662658397746832</v>
      </c>
      <c r="DA84" s="177"/>
    </row>
    <row r="85" spans="1:105" ht="12" customHeight="1" x14ac:dyDescent="0.25">
      <c r="A85" s="173" t="s">
        <v>94</v>
      </c>
      <c r="B85" s="335">
        <f>IF(B$9=0,0,B$9/TEL_fec!B$9)</f>
        <v>0.47921461870454601</v>
      </c>
      <c r="C85" s="335">
        <f>IF(C$9=0,0,C$9/TEL_fec!C$9)</f>
        <v>0.47921461870454585</v>
      </c>
      <c r="D85" s="335">
        <f>IF(D$9=0,0,D$9/TEL_fec!D$9)</f>
        <v>0.47921461870454596</v>
      </c>
      <c r="E85" s="335">
        <f>IF(E$9=0,0,E$9/TEL_fec!E$9)</f>
        <v>0.47921461870454596</v>
      </c>
      <c r="F85" s="335">
        <f>IF(F$9=0,0,F$9/TEL_fec!F$9)</f>
        <v>0.47921461870454596</v>
      </c>
      <c r="G85" s="335">
        <f>IF(G$9=0,0,G$9/TEL_fec!G$9)</f>
        <v>0.4792146187045459</v>
      </c>
      <c r="H85" s="335">
        <f>IF(H$9=0,0,H$9/TEL_fec!H$9)</f>
        <v>0.47921461870454596</v>
      </c>
      <c r="I85" s="335">
        <f>IF(I$9=0,0,I$9/TEL_fec!I$9)</f>
        <v>0.4792146187045459</v>
      </c>
      <c r="J85" s="335">
        <f>IF(J$9=0,0,J$9/TEL_fec!J$9)</f>
        <v>0.47921461870454585</v>
      </c>
      <c r="K85" s="335">
        <f>IF(K$9=0,0,K$9/TEL_fec!K$9)</f>
        <v>0.47921461870454574</v>
      </c>
      <c r="L85" s="335">
        <f>IF(L$9=0,0,L$9/TEL_fec!L$9)</f>
        <v>0.47921461870454607</v>
      </c>
      <c r="M85" s="335">
        <f>IF(M$9=0,0,M$9/TEL_fec!M$9)</f>
        <v>0.47921461870454585</v>
      </c>
      <c r="N85" s="335">
        <f>IF(N$9=0,0,N$9/TEL_fec!N$9)</f>
        <v>0.47921461870454596</v>
      </c>
      <c r="O85" s="335">
        <f>IF(O$9=0,0,O$9/TEL_fec!O$9)</f>
        <v>0.47921461870454579</v>
      </c>
      <c r="P85" s="335">
        <f>IF(P$9=0,0,P$9/TEL_fec!P$9)</f>
        <v>0.47921461870454585</v>
      </c>
      <c r="Q85" s="335">
        <f>IF(Q$9=0,0,Q$9/TEL_fec!Q$9)</f>
        <v>0.47921461870454585</v>
      </c>
      <c r="R85" s="335">
        <f>IF(R$9=0,0,R$9/TEL_fec!R$9)</f>
        <v>0.47921461870454601</v>
      </c>
      <c r="S85" s="335">
        <f>IF(S$9=0,0,S$9/TEL_fec!S$9)</f>
        <v>0.47921461870454607</v>
      </c>
      <c r="T85" s="335">
        <f>IF(T$9=0,0,T$9/TEL_fec!T$9)</f>
        <v>0.47921461870454596</v>
      </c>
      <c r="U85" s="335">
        <f>IF(U$9=0,0,U$9/TEL_fec!U$9)</f>
        <v>0.47921461870454579</v>
      </c>
      <c r="V85" s="335">
        <f>IF(V$9=0,0,V$9/TEL_fec!V$9)</f>
        <v>0.47921461870454607</v>
      </c>
      <c r="W85" s="335">
        <f>IF(W$9=0,0,W$9/TEL_fec!W$9)</f>
        <v>0.47921461870454579</v>
      </c>
      <c r="X85" s="335">
        <f>IF(X$9=0,0,X$9/TEL_fec!X$9)</f>
        <v>0.47921461870454574</v>
      </c>
      <c r="Y85" s="335">
        <f>IF(Y$9=0,0,Y$9/TEL_fec!Y$9)</f>
        <v>0.47921461870454601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0.69232599177781284</v>
      </c>
      <c r="C86" s="336">
        <f>IF(C$10=0,0,C$10/TEL_fec!C$10)</f>
        <v>0.70485831618629491</v>
      </c>
      <c r="D86" s="336">
        <f>IF(D$10=0,0,D$10/TEL_fec!D$10)</f>
        <v>0.71513930632887568</v>
      </c>
      <c r="E86" s="336">
        <f>IF(E$10=0,0,E$10/TEL_fec!E$10)</f>
        <v>0.69943221626658625</v>
      </c>
      <c r="F86" s="336">
        <f>IF(F$10=0,0,F$10/TEL_fec!F$10)</f>
        <v>0.70127660442352846</v>
      </c>
      <c r="G86" s="336">
        <f>IF(G$10=0,0,G$10/TEL_fec!G$10)</f>
        <v>0.70427045905967767</v>
      </c>
      <c r="H86" s="336">
        <f>IF(H$10=0,0,H$10/TEL_fec!H$10)</f>
        <v>0.70382800231553855</v>
      </c>
      <c r="I86" s="336">
        <f>IF(I$10=0,0,I$10/TEL_fec!I$10)</f>
        <v>0.70855759022109066</v>
      </c>
      <c r="J86" s="336">
        <f>IF(J$10=0,0,J$10/TEL_fec!J$10)</f>
        <v>0.71664814211590178</v>
      </c>
      <c r="K86" s="336">
        <f>IF(K$10=0,0,K$10/TEL_fec!K$10)</f>
        <v>0.72760931249064609</v>
      </c>
      <c r="L86" s="336">
        <f>IF(L$10=0,0,L$10/TEL_fec!L$10)</f>
        <v>0.71823174351223229</v>
      </c>
      <c r="M86" s="336">
        <f>IF(M$10=0,0,M$10/TEL_fec!M$10)</f>
        <v>0.72804568359077493</v>
      </c>
      <c r="N86" s="336">
        <f>IF(N$10=0,0,N$10/TEL_fec!N$10)</f>
        <v>0.72926445299879328</v>
      </c>
      <c r="O86" s="336">
        <f>IF(O$10=0,0,O$10/TEL_fec!O$10)</f>
        <v>0.72978696782598373</v>
      </c>
      <c r="P86" s="336">
        <f>IF(P$10=0,0,P$10/TEL_fec!P$10)</f>
        <v>0.73102833300757919</v>
      </c>
      <c r="Q86" s="336">
        <f>IF(Q$10=0,0,Q$10/TEL_fec!Q$10)</f>
        <v>0.73172517904824985</v>
      </c>
      <c r="R86" s="336">
        <f>IF(R$10=0,0,R$10/TEL_fec!R$10)</f>
        <v>0.73396395475721732</v>
      </c>
      <c r="S86" s="336">
        <f>IF(S$10=0,0,S$10/TEL_fec!S$10)</f>
        <v>0.73174286409825418</v>
      </c>
      <c r="T86" s="336">
        <f>IF(T$10=0,0,T$10/TEL_fec!T$10)</f>
        <v>0.74347398483219729</v>
      </c>
      <c r="U86" s="336">
        <f>IF(U$10=0,0,U$10/TEL_fec!U$10)</f>
        <v>0.73645115241169556</v>
      </c>
      <c r="V86" s="336">
        <f>IF(V$10=0,0,V$10/TEL_fec!V$10)</f>
        <v>0.72182391948565672</v>
      </c>
      <c r="W86" s="336">
        <f>IF(W$10=0,0,W$10/TEL_fec!W$10)</f>
        <v>0.68981644639111139</v>
      </c>
      <c r="X86" s="336">
        <f>IF(X$10=0,0,X$10/TEL_fec!X$10)</f>
        <v>0.69504701865755958</v>
      </c>
      <c r="Y86" s="336">
        <f>IF(Y$10=0,0,Y$10/TEL_fec!Y$10)</f>
        <v>0.70197773105200434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0.50098967452113718</v>
      </c>
      <c r="C87" s="349">
        <f>IF(C$16=0,0,C$16/TEL_fec!C$16)</f>
        <v>0.51495545646838359</v>
      </c>
      <c r="D87" s="349">
        <f>IF(D$16=0,0,D$16/TEL_fec!D$16)</f>
        <v>0.51662323882318006</v>
      </c>
      <c r="E87" s="349">
        <f>IF(E$16=0,0,E$16/TEL_fec!E$16)</f>
        <v>0.52474354610337759</v>
      </c>
      <c r="F87" s="349">
        <f>IF(F$16=0,0,F$16/TEL_fec!F$16)</f>
        <v>0.52180413366022871</v>
      </c>
      <c r="G87" s="349">
        <f>IF(G$16=0,0,G$16/TEL_fec!G$16)</f>
        <v>0.52236469216476011</v>
      </c>
      <c r="H87" s="349">
        <f>IF(H$16=0,0,H$16/TEL_fec!H$16)</f>
        <v>0.51973093543464566</v>
      </c>
      <c r="I87" s="349">
        <f>IF(I$16=0,0,I$16/TEL_fec!I$16)</f>
        <v>0.52086697942705007</v>
      </c>
      <c r="J87" s="349">
        <f>IF(J$16=0,0,J$16/TEL_fec!J$16)</f>
        <v>0.52608716945207579</v>
      </c>
      <c r="K87" s="349">
        <f>IF(K$16=0,0,K$16/TEL_fec!K$16)</f>
        <v>0.53684952947809594</v>
      </c>
      <c r="L87" s="349">
        <f>IF(L$16=0,0,L$16/TEL_fec!L$16)</f>
        <v>0.53797693156920434</v>
      </c>
      <c r="M87" s="349">
        <f>IF(M$16=0,0,M$16/TEL_fec!M$16)</f>
        <v>0.53892906069938129</v>
      </c>
      <c r="N87" s="349">
        <f>IF(N$16=0,0,N$16/TEL_fec!N$16)</f>
        <v>0.53963056148553967</v>
      </c>
      <c r="O87" s="349">
        <f>IF(O$16=0,0,O$16/TEL_fec!O$16)</f>
        <v>0.53934418472790602</v>
      </c>
      <c r="P87" s="349">
        <f>IF(P$16=0,0,P$16/TEL_fec!P$16)</f>
        <v>0.54020761016053209</v>
      </c>
      <c r="Q87" s="349">
        <f>IF(Q$16=0,0,Q$16/TEL_fec!Q$16)</f>
        <v>0.54353322710526952</v>
      </c>
      <c r="R87" s="349">
        <f>IF(R$16=0,0,R$16/TEL_fec!R$16)</f>
        <v>0.54297712853605051</v>
      </c>
      <c r="S87" s="349">
        <f>IF(S$16=0,0,S$16/TEL_fec!S$16)</f>
        <v>0.54356992883400679</v>
      </c>
      <c r="T87" s="349">
        <f>IF(T$16=0,0,T$16/TEL_fec!T$16)</f>
        <v>0.54478449754674418</v>
      </c>
      <c r="U87" s="349">
        <f>IF(U$16=0,0,U$16/TEL_fec!U$16)</f>
        <v>0.54422301672409368</v>
      </c>
      <c r="V87" s="349">
        <f>IF(V$16=0,0,V$16/TEL_fec!V$16)</f>
        <v>0.54460331258060202</v>
      </c>
      <c r="W87" s="349">
        <f>IF(W$16=0,0,W$16/TEL_fec!W$16)</f>
        <v>0.54471681047297238</v>
      </c>
      <c r="X87" s="349">
        <f>IF(X$16=0,0,X$16/TEL_fec!X$16)</f>
        <v>0.54495659768103544</v>
      </c>
      <c r="Y87" s="349">
        <f>IF(Y$16=0,0,Y$16/TEL_fec!Y$16)</f>
        <v>0.54418765918827472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0.44318317361485221</v>
      </c>
      <c r="C88" s="349">
        <f>IF(C$27=0,0,C$27/TEL_fec!C$27)</f>
        <v>0.45553751918356988</v>
      </c>
      <c r="D88" s="349">
        <f>IF(D$27=0,0,D$27/TEL_fec!D$27)</f>
        <v>0.45701286511281292</v>
      </c>
      <c r="E88" s="349">
        <f>IF(E$27=0,0,E$27/TEL_fec!E$27)</f>
        <v>0.46419621386067977</v>
      </c>
      <c r="F88" s="349">
        <f>IF(F$27=0,0,F$27/TEL_fec!F$27)</f>
        <v>0.46159596439174039</v>
      </c>
      <c r="G88" s="349">
        <f>IF(G$27=0,0,G$27/TEL_fec!G$27)</f>
        <v>0.46209184306882611</v>
      </c>
      <c r="H88" s="349">
        <f>IF(H$27=0,0,H$27/TEL_fec!H$27)</f>
        <v>0.45976198134603313</v>
      </c>
      <c r="I88" s="349">
        <f>IF(I$27=0,0,I$27/TEL_fec!I$27)</f>
        <v>0.46076694333931356</v>
      </c>
      <c r="J88" s="349">
        <f>IF(J$27=0,0,J$27/TEL_fec!J$27)</f>
        <v>0.46538480374606694</v>
      </c>
      <c r="K88" s="349">
        <f>IF(K$27=0,0,K$27/TEL_fec!K$27)</f>
        <v>0.47490535299985409</v>
      </c>
      <c r="L88" s="349">
        <f>IF(L$27=0,0,L$27/TEL_fec!L$27)</f>
        <v>0.47590267023429611</v>
      </c>
      <c r="M88" s="349">
        <f>IF(M$27=0,0,M$27/TEL_fec!M$27)</f>
        <v>0.47674493831099113</v>
      </c>
      <c r="N88" s="349">
        <f>IF(N$27=0,0,N$27/TEL_fec!N$27)</f>
        <v>0.47736549669874678</v>
      </c>
      <c r="O88" s="349">
        <f>IF(O$27=0,0,O$27/TEL_fec!O$27)</f>
        <v>0.47711216341314761</v>
      </c>
      <c r="P88" s="349">
        <f>IF(P$27=0,0,P$27/TEL_fec!P$27)</f>
        <v>0.47787596283431666</v>
      </c>
      <c r="Q88" s="349">
        <f>IF(Q$27=0,0,Q$27/TEL_fec!Q$27)</f>
        <v>0.48081785474696909</v>
      </c>
      <c r="R88" s="349">
        <f>IF(R$27=0,0,R$27/TEL_fec!R$27)</f>
        <v>0.48032592139727504</v>
      </c>
      <c r="S88" s="349">
        <f>IF(S$27=0,0,S$27/TEL_fec!S$27)</f>
        <v>0.48085032166085173</v>
      </c>
      <c r="T88" s="349">
        <f>IF(T$27=0,0,T$27/TEL_fec!T$27)</f>
        <v>0.48192474782981215</v>
      </c>
      <c r="U88" s="349">
        <f>IF(U$27=0,0,U$27/TEL_fec!U$27)</f>
        <v>0.48142805325592891</v>
      </c>
      <c r="V88" s="349">
        <f>IF(V$27=0,0,V$27/TEL_fec!V$27)</f>
        <v>0.48176446882130158</v>
      </c>
      <c r="W88" s="349">
        <f>IF(W$27=0,0,W$27/TEL_fec!W$27)</f>
        <v>0.48186487080301404</v>
      </c>
      <c r="X88" s="349">
        <f>IF(X$27=0,0,X$27/TEL_fec!X$27)</f>
        <v>0.48207699025630041</v>
      </c>
      <c r="Y88" s="349">
        <f>IF(Y$27=0,0,Y$27/TEL_fec!Y$27)</f>
        <v>0.48139677543578141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0.58826225112548913</v>
      </c>
      <c r="C89" s="349">
        <f>IF(C$38=0,0,C$38/TEL_fec!C$38)</f>
        <v>0.58826225112548913</v>
      </c>
      <c r="D89" s="349">
        <f>IF(D$38=0,0,D$38/TEL_fec!D$38)</f>
        <v>0.58826225112548947</v>
      </c>
      <c r="E89" s="349">
        <f>IF(E$38=0,0,E$38/TEL_fec!E$38)</f>
        <v>0.58826225112548924</v>
      </c>
      <c r="F89" s="349">
        <f>IF(F$38=0,0,F$38/TEL_fec!F$38)</f>
        <v>0.58826225112548935</v>
      </c>
      <c r="G89" s="349">
        <f>IF(G$38=0,0,G$38/TEL_fec!G$38)</f>
        <v>0.58826225112548935</v>
      </c>
      <c r="H89" s="349">
        <f>IF(H$38=0,0,H$38/TEL_fec!H$38)</f>
        <v>0.58826225112548924</v>
      </c>
      <c r="I89" s="349">
        <f>IF(I$38=0,0,I$38/TEL_fec!I$38)</f>
        <v>0.58826225112548924</v>
      </c>
      <c r="J89" s="349">
        <f>IF(J$38=0,0,J$38/TEL_fec!J$38)</f>
        <v>0.58826225112548924</v>
      </c>
      <c r="K89" s="349">
        <f>IF(K$38=0,0,K$38/TEL_fec!K$38)</f>
        <v>0.58826225112548935</v>
      </c>
      <c r="L89" s="349">
        <f>IF(L$38=0,0,L$38/TEL_fec!L$38)</f>
        <v>0.58826225112548924</v>
      </c>
      <c r="M89" s="349">
        <f>IF(M$38=0,0,M$38/TEL_fec!M$38)</f>
        <v>0.58826225112548913</v>
      </c>
      <c r="N89" s="349">
        <f>IF(N$38=0,0,N$38/TEL_fec!N$38)</f>
        <v>0.58826225112548913</v>
      </c>
      <c r="O89" s="349">
        <f>IF(O$38=0,0,O$38/TEL_fec!O$38)</f>
        <v>0.58826225112548924</v>
      </c>
      <c r="P89" s="349">
        <f>IF(P$38=0,0,P$38/TEL_fec!P$38)</f>
        <v>0.58826225112548935</v>
      </c>
      <c r="Q89" s="349">
        <f>IF(Q$38=0,0,Q$38/TEL_fec!Q$38)</f>
        <v>0.58826225112548947</v>
      </c>
      <c r="R89" s="349">
        <f>IF(R$38=0,0,R$38/TEL_fec!R$38)</f>
        <v>0.58826225112548902</v>
      </c>
      <c r="S89" s="349">
        <f>IF(S$38=0,0,S$38/TEL_fec!S$38)</f>
        <v>0.58826225112548947</v>
      </c>
      <c r="T89" s="349">
        <f>IF(T$38=0,0,T$38/TEL_fec!T$38)</f>
        <v>0.58826225112548947</v>
      </c>
      <c r="U89" s="349">
        <f>IF(U$38=0,0,U$38/TEL_fec!U$38)</f>
        <v>0.58826225112548924</v>
      </c>
      <c r="V89" s="349">
        <f>IF(V$38=0,0,V$38/TEL_fec!V$38)</f>
        <v>0.58826225112548913</v>
      </c>
      <c r="W89" s="349">
        <f>IF(W$38=0,0,W$38/TEL_fec!W$38)</f>
        <v>0.58826225112548935</v>
      </c>
      <c r="X89" s="349">
        <f>IF(X$38=0,0,X$38/TEL_fec!X$38)</f>
        <v>0.58826225112548935</v>
      </c>
      <c r="Y89" s="349">
        <f>IF(Y$38=0,0,Y$38/TEL_fec!Y$38)</f>
        <v>0.58826225112548913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0.38955977166058103</v>
      </c>
      <c r="C90" s="349">
        <f>IF(C$39=0,0,C$39/TEL_fec!C$39)</f>
        <v>0.39792902186909995</v>
      </c>
      <c r="D90" s="349">
        <f>IF(D$39=0,0,D$39/TEL_fec!D$39)</f>
        <v>0.39984567255786768</v>
      </c>
      <c r="E90" s="349">
        <f>IF(E$39=0,0,E$39/TEL_fec!E$39)</f>
        <v>0.40039288794971167</v>
      </c>
      <c r="F90" s="349">
        <f>IF(F$39=0,0,F$39/TEL_fec!F$39)</f>
        <v>0.39876546714977512</v>
      </c>
      <c r="G90" s="349">
        <f>IF(G$39=0,0,G$39/TEL_fec!G$39)</f>
        <v>0.40112710054493156</v>
      </c>
      <c r="H90" s="349">
        <f>IF(H$39=0,0,H$39/TEL_fec!H$39)</f>
        <v>0.39967220103151641</v>
      </c>
      <c r="I90" s="349">
        <f>IF(I$39=0,0,I$39/TEL_fec!I$39)</f>
        <v>0.40218801133396237</v>
      </c>
      <c r="J90" s="349">
        <f>IF(J$39=0,0,J$39/TEL_fec!J$39)</f>
        <v>0.40517553703910453</v>
      </c>
      <c r="K90" s="349">
        <f>IF(K$39=0,0,K$39/TEL_fec!K$39)</f>
        <v>0.40975700001085902</v>
      </c>
      <c r="L90" s="349">
        <f>IF(L$39=0,0,L$39/TEL_fec!L$39)</f>
        <v>0.40982387647155977</v>
      </c>
      <c r="M90" s="349">
        <f>IF(M$39=0,0,M$39/TEL_fec!M$39)</f>
        <v>0.41127648996785732</v>
      </c>
      <c r="N90" s="349">
        <f>IF(N$39=0,0,N$39/TEL_fec!N$39)</f>
        <v>0.41191389703683956</v>
      </c>
      <c r="O90" s="349">
        <f>IF(O$39=0,0,O$39/TEL_fec!O$39)</f>
        <v>0.41231951458991012</v>
      </c>
      <c r="P90" s="349">
        <f>IF(P$39=0,0,P$39/TEL_fec!P$39)</f>
        <v>0.41237449724228742</v>
      </c>
      <c r="Q90" s="349">
        <f>IF(Q$39=0,0,Q$39/TEL_fec!Q$39)</f>
        <v>0.41332392923410116</v>
      </c>
      <c r="R90" s="349">
        <f>IF(R$39=0,0,R$39/TEL_fec!R$39)</f>
        <v>0.41319434857589499</v>
      </c>
      <c r="S90" s="349">
        <f>IF(S$39=0,0,S$39/TEL_fec!S$39)</f>
        <v>0.41327129816581637</v>
      </c>
      <c r="T90" s="349">
        <f>IF(T$39=0,0,T$39/TEL_fec!T$39)</f>
        <v>0.41411021830828115</v>
      </c>
      <c r="U90" s="349">
        <f>IF(U$39=0,0,U$39/TEL_fec!U$39)</f>
        <v>0.4134083632082915</v>
      </c>
      <c r="V90" s="349">
        <f>IF(V$39=0,0,V$39/TEL_fec!V$39)</f>
        <v>0.41250965282309104</v>
      </c>
      <c r="W90" s="349">
        <f>IF(W$39=0,0,W$39/TEL_fec!W$39)</f>
        <v>0.4086639107193335</v>
      </c>
      <c r="X90" s="349">
        <f>IF(X$39=0,0,X$39/TEL_fec!X$39)</f>
        <v>0.40867423401674768</v>
      </c>
      <c r="Y90" s="349">
        <f>IF(Y$39=0,0,Y$39/TEL_fec!Y$39)</f>
        <v>0.40895948958967981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0.46538931663637051</v>
      </c>
      <c r="C91" s="337">
        <f>IF(C$59=0,0,C$59/TEL_fec!C$59)</f>
        <v>0.46538931663637045</v>
      </c>
      <c r="D91" s="337">
        <f>IF(D$59=0,0,D$59/TEL_fec!D$59)</f>
        <v>0.46538931663637056</v>
      </c>
      <c r="E91" s="337">
        <f>IF(E$59=0,0,E$59/TEL_fec!E$59)</f>
        <v>0.46538931663637051</v>
      </c>
      <c r="F91" s="337">
        <f>IF(F$59=0,0,F$59/TEL_fec!F$59)</f>
        <v>0.46538931663637034</v>
      </c>
      <c r="G91" s="337">
        <f>IF(G$59=0,0,G$59/TEL_fec!G$59)</f>
        <v>0.46538931663637051</v>
      </c>
      <c r="H91" s="337">
        <f>IF(H$59=0,0,H$59/TEL_fec!H$59)</f>
        <v>0.46538931663637051</v>
      </c>
      <c r="I91" s="337">
        <f>IF(I$59=0,0,I$59/TEL_fec!I$59)</f>
        <v>0.46538931663637056</v>
      </c>
      <c r="J91" s="337">
        <f>IF(J$59=0,0,J$59/TEL_fec!J$59)</f>
        <v>0.46538931663637045</v>
      </c>
      <c r="K91" s="337">
        <f>IF(K$59=0,0,K$59/TEL_fec!K$59)</f>
        <v>0.46538931663637045</v>
      </c>
      <c r="L91" s="337">
        <f>IF(L$59=0,0,L$59/TEL_fec!L$59)</f>
        <v>0.46538931663637062</v>
      </c>
      <c r="M91" s="337">
        <f>IF(M$59=0,0,M$59/TEL_fec!M$59)</f>
        <v>0.46538931663637051</v>
      </c>
      <c r="N91" s="337">
        <f>IF(N$59=0,0,N$59/TEL_fec!N$59)</f>
        <v>0.46538931663637034</v>
      </c>
      <c r="O91" s="337">
        <f>IF(O$59=0,0,O$59/TEL_fec!O$59)</f>
        <v>0.46538931663637056</v>
      </c>
      <c r="P91" s="337">
        <f>IF(P$59=0,0,P$59/TEL_fec!P$59)</f>
        <v>0.46538931663637056</v>
      </c>
      <c r="Q91" s="337">
        <f>IF(Q$59=0,0,Q$59/TEL_fec!Q$59)</f>
        <v>0.46538931663637056</v>
      </c>
      <c r="R91" s="337">
        <f>IF(R$59=0,0,R$59/TEL_fec!R$59)</f>
        <v>0.46538931663637062</v>
      </c>
      <c r="S91" s="337">
        <f>IF(S$59=0,0,S$59/TEL_fec!S$59)</f>
        <v>0.46538931663637051</v>
      </c>
      <c r="T91" s="337">
        <f>IF(T$59=0,0,T$59/TEL_fec!T$59)</f>
        <v>0.46538931663637045</v>
      </c>
      <c r="U91" s="337">
        <f>IF(U$59=0,0,U$59/TEL_fec!U$59)</f>
        <v>0.46538931663637051</v>
      </c>
      <c r="V91" s="337">
        <f>IF(V$59=0,0,V$59/TEL_fec!V$59)</f>
        <v>0.46538931663637045</v>
      </c>
      <c r="W91" s="337">
        <f>IF(W$59=0,0,W$59/TEL_fec!W$59)</f>
        <v>0.46538931663637056</v>
      </c>
      <c r="X91" s="337">
        <f>IF(X$59=0,0,X$59/TEL_fec!X$59)</f>
        <v>0.46538931663637045</v>
      </c>
      <c r="Y91" s="337">
        <f>IF(Y$59=0,0,Y$59/TEL_fec!Y$59)</f>
        <v>0.46538931663637051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CZ: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560.64070357049263</v>
      </c>
      <c r="C5" s="223">
        <v>412.19574383973332</v>
      </c>
      <c r="D5" s="223">
        <v>384.78909941905079</v>
      </c>
      <c r="E5" s="223">
        <v>368.26912478820259</v>
      </c>
      <c r="F5" s="223">
        <v>372.41710641177269</v>
      </c>
      <c r="G5" s="223">
        <v>357.69633830101259</v>
      </c>
      <c r="H5" s="223">
        <v>329.53986979625591</v>
      </c>
      <c r="I5" s="223">
        <v>287.00014381727698</v>
      </c>
      <c r="J5" s="223">
        <v>225.30348009570139</v>
      </c>
      <c r="K5" s="223">
        <v>131.02764201218119</v>
      </c>
      <c r="L5" s="223">
        <v>147.66882891499091</v>
      </c>
      <c r="M5" s="223">
        <v>136.51033873725311</v>
      </c>
      <c r="N5" s="223">
        <v>130.904792873952</v>
      </c>
      <c r="O5" s="223">
        <v>131.50448921989121</v>
      </c>
      <c r="P5" s="223">
        <v>140.02405176531309</v>
      </c>
      <c r="Q5" s="223">
        <v>131.94058504595421</v>
      </c>
      <c r="R5" s="223">
        <v>130.91682458581741</v>
      </c>
      <c r="S5" s="223">
        <v>137.96269607468511</v>
      </c>
      <c r="T5" s="223">
        <v>125.2281695115566</v>
      </c>
      <c r="U5" s="223">
        <v>126.1631037677552</v>
      </c>
      <c r="V5" s="223">
        <v>131.20292339955159</v>
      </c>
      <c r="W5" s="223">
        <v>244.13767112343419</v>
      </c>
      <c r="X5" s="223">
        <v>236.93200858152639</v>
      </c>
      <c r="Y5" s="223">
        <v>203.82653691320979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49.481590478474573</v>
      </c>
      <c r="C10" s="260">
        <v>39.916438747733942</v>
      </c>
      <c r="D10" s="260">
        <v>35.235377263477439</v>
      </c>
      <c r="E10" s="260">
        <v>41.609221225685268</v>
      </c>
      <c r="F10" s="260">
        <v>40.135175083225377</v>
      </c>
      <c r="G10" s="260">
        <v>38.344755001542232</v>
      </c>
      <c r="H10" s="260">
        <v>34.332776309354323</v>
      </c>
      <c r="I10" s="260">
        <v>29.452331219609391</v>
      </c>
      <c r="J10" s="260">
        <v>23.463230840084488</v>
      </c>
      <c r="K10" s="260">
        <v>15.16547415329403</v>
      </c>
      <c r="L10" s="260">
        <v>18.027505320870201</v>
      </c>
      <c r="M10" s="260">
        <v>16.018795370186119</v>
      </c>
      <c r="N10" s="260">
        <v>15.25798905391682</v>
      </c>
      <c r="O10" s="260">
        <v>14.929633182439</v>
      </c>
      <c r="P10" s="260">
        <v>15.024529928072541</v>
      </c>
      <c r="Q10" s="260">
        <v>14.608415670622369</v>
      </c>
      <c r="R10" s="260">
        <v>14.26705543514994</v>
      </c>
      <c r="S10" s="260">
        <v>15.36184975602324</v>
      </c>
      <c r="T10" s="260">
        <v>13.23878698399165</v>
      </c>
      <c r="U10" s="260">
        <v>14.03660059517448</v>
      </c>
      <c r="V10" s="260">
        <v>15.92839856552669</v>
      </c>
      <c r="W10" s="260">
        <v>35.558542590740927</v>
      </c>
      <c r="X10" s="260">
        <v>34.332727007577247</v>
      </c>
      <c r="Y10" s="260">
        <v>28.37030642388045</v>
      </c>
      <c r="DA10" s="68" t="s">
        <v>2818</v>
      </c>
    </row>
    <row r="11" spans="1:105" ht="12" customHeight="1" x14ac:dyDescent="0.25">
      <c r="A11" s="37" t="s">
        <v>159</v>
      </c>
      <c r="B11" s="226">
        <v>0.84073019154995698</v>
      </c>
      <c r="C11" s="226">
        <v>0.68564911686959618</v>
      </c>
      <c r="D11" s="226">
        <v>1.2974789810041649</v>
      </c>
      <c r="E11" s="226">
        <v>0.66135660710217359</v>
      </c>
      <c r="F11" s="226">
        <v>0.69427159930037585</v>
      </c>
      <c r="G11" s="226">
        <v>0.62069362305804432</v>
      </c>
      <c r="H11" s="226">
        <v>0</v>
      </c>
      <c r="I11" s="226">
        <v>0</v>
      </c>
      <c r="J11" s="226">
        <v>0</v>
      </c>
      <c r="K11" s="226">
        <v>0.48826115751344012</v>
      </c>
      <c r="L11" s="226">
        <v>0.48803999224405958</v>
      </c>
      <c r="M11" s="226">
        <v>0.44850999176928991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2819</v>
      </c>
    </row>
    <row r="12" spans="1:105" ht="12" customHeight="1" x14ac:dyDescent="0.25">
      <c r="A12" s="37" t="s">
        <v>35</v>
      </c>
      <c r="B12" s="226">
        <v>48.640860286924607</v>
      </c>
      <c r="C12" s="226">
        <v>39.230789630864336</v>
      </c>
      <c r="D12" s="226">
        <v>33.937898282473277</v>
      </c>
      <c r="E12" s="226">
        <v>40.947864618583097</v>
      </c>
      <c r="F12" s="226">
        <v>39.440903483924998</v>
      </c>
      <c r="G12" s="226">
        <v>37.72406137848418</v>
      </c>
      <c r="H12" s="226">
        <v>34.332776309354323</v>
      </c>
      <c r="I12" s="226">
        <v>29.452331219609391</v>
      </c>
      <c r="J12" s="226">
        <v>23.463230840084488</v>
      </c>
      <c r="K12" s="226">
        <v>14.677212995780589</v>
      </c>
      <c r="L12" s="226">
        <v>17.53946532862615</v>
      </c>
      <c r="M12" s="226">
        <v>15.57028537841683</v>
      </c>
      <c r="N12" s="226">
        <v>15.25798905391682</v>
      </c>
      <c r="O12" s="226">
        <v>14.929633182439</v>
      </c>
      <c r="P12" s="226">
        <v>15.024529928072541</v>
      </c>
      <c r="Q12" s="226">
        <v>14.608415670622369</v>
      </c>
      <c r="R12" s="226">
        <v>14.26705543514994</v>
      </c>
      <c r="S12" s="226">
        <v>15.36184975602324</v>
      </c>
      <c r="T12" s="226">
        <v>13.23878698399165</v>
      </c>
      <c r="U12" s="226">
        <v>14.03660059517448</v>
      </c>
      <c r="V12" s="226">
        <v>15.92839856552669</v>
      </c>
      <c r="W12" s="226">
        <v>35.558542590740927</v>
      </c>
      <c r="X12" s="226">
        <v>34.332727007577247</v>
      </c>
      <c r="Y12" s="226">
        <v>28.37030642388045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40.945934834749963</v>
      </c>
      <c r="C16" s="261">
        <v>29.519079596019921</v>
      </c>
      <c r="D16" s="261">
        <v>27.597419760895889</v>
      </c>
      <c r="E16" s="261">
        <v>25.547958014449009</v>
      </c>
      <c r="F16" s="261">
        <v>25.912256486901601</v>
      </c>
      <c r="G16" s="261">
        <v>25.15988477366653</v>
      </c>
      <c r="H16" s="261">
        <v>23.291924839995449</v>
      </c>
      <c r="I16" s="261">
        <v>20.45910582025089</v>
      </c>
      <c r="J16" s="261">
        <v>15.956263118689501</v>
      </c>
      <c r="K16" s="261">
        <v>8.9755989801466072</v>
      </c>
      <c r="L16" s="261">
        <v>10.148616057894911</v>
      </c>
      <c r="M16" s="261">
        <v>9.431453146164138</v>
      </c>
      <c r="N16" s="261">
        <v>9.1009526419461579</v>
      </c>
      <c r="O16" s="261">
        <v>9.2630165470484371</v>
      </c>
      <c r="P16" s="261">
        <v>10.044031019429109</v>
      </c>
      <c r="Q16" s="261">
        <v>9.4083006850371991</v>
      </c>
      <c r="R16" s="261">
        <v>9.3467159702071125</v>
      </c>
      <c r="S16" s="261">
        <v>9.8339926064377554</v>
      </c>
      <c r="T16" s="261">
        <v>8.9351625315532637</v>
      </c>
      <c r="U16" s="261">
        <v>8.9456044948068758</v>
      </c>
      <c r="V16" s="261">
        <v>9.2514036475952111</v>
      </c>
      <c r="W16" s="261">
        <v>16.915340772842931</v>
      </c>
      <c r="X16" s="261">
        <v>16.421786298414769</v>
      </c>
      <c r="Y16" s="261">
        <v>14.257447687790121</v>
      </c>
      <c r="DA16" s="70" t="s">
        <v>2824</v>
      </c>
    </row>
    <row r="17" spans="1:105" ht="12" customHeight="1" x14ac:dyDescent="0.25">
      <c r="A17" s="46" t="s">
        <v>28</v>
      </c>
      <c r="B17" s="229">
        <v>28.211359925740741</v>
      </c>
      <c r="C17" s="229">
        <v>12.99463488790667</v>
      </c>
      <c r="D17" s="229">
        <v>12.96261351459893</v>
      </c>
      <c r="E17" s="229">
        <v>11.30050944296258</v>
      </c>
      <c r="F17" s="229">
        <v>13.327830450416251</v>
      </c>
      <c r="G17" s="229">
        <v>11.364552410319989</v>
      </c>
      <c r="H17" s="229">
        <v>10.96109256720006</v>
      </c>
      <c r="I17" s="229">
        <v>8.6658390815596924</v>
      </c>
      <c r="J17" s="229">
        <v>5.8557097189327436</v>
      </c>
      <c r="K17" s="229">
        <v>1.5595286538594011</v>
      </c>
      <c r="L17" s="229">
        <v>1.4017408547460311</v>
      </c>
      <c r="M17" s="229">
        <v>1.0861155055308791</v>
      </c>
      <c r="N17" s="229">
        <v>0.99169031617215275</v>
      </c>
      <c r="O17" s="229">
        <v>1.0093460876167331</v>
      </c>
      <c r="P17" s="229">
        <v>0.82952414941543307</v>
      </c>
      <c r="Q17" s="229">
        <v>0.73465653113355844</v>
      </c>
      <c r="R17" s="229">
        <v>0.87051590262895751</v>
      </c>
      <c r="S17" s="229">
        <v>0.74410407569787262</v>
      </c>
      <c r="T17" s="229">
        <v>0.61864802538959873</v>
      </c>
      <c r="U17" s="229">
        <v>0.68245675558925145</v>
      </c>
      <c r="V17" s="229">
        <v>0.39575147285660922</v>
      </c>
      <c r="W17" s="229">
        <v>0.22375933303246051</v>
      </c>
      <c r="X17" s="229">
        <v>0.16521823271901079</v>
      </c>
      <c r="Y17" s="229">
        <v>0.14591961556689009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0.23247875115427349</v>
      </c>
      <c r="C19" s="229">
        <v>0.2216982053821282</v>
      </c>
      <c r="D19" s="229">
        <v>0.44174167146351939</v>
      </c>
      <c r="E19" s="229">
        <v>0.2188688148267989</v>
      </c>
      <c r="F19" s="229">
        <v>0</v>
      </c>
      <c r="G19" s="229">
        <v>0</v>
      </c>
      <c r="H19" s="229">
        <v>0.22801213566642051</v>
      </c>
      <c r="I19" s="229">
        <v>0.22956409743204409</v>
      </c>
      <c r="J19" s="229">
        <v>0.21861933695563379</v>
      </c>
      <c r="K19" s="229">
        <v>0.2141804924616017</v>
      </c>
      <c r="L19" s="229">
        <v>0.2164675731554018</v>
      </c>
      <c r="M19" s="229">
        <v>0.2164114160428624</v>
      </c>
      <c r="N19" s="229">
        <v>0.21739535337394519</v>
      </c>
      <c r="O19" s="229">
        <v>0.21925223074649511</v>
      </c>
      <c r="P19" s="229">
        <v>0.22171824025038619</v>
      </c>
      <c r="Q19" s="229">
        <v>0.22162025812731309</v>
      </c>
      <c r="R19" s="229">
        <v>0.22145756982930659</v>
      </c>
      <c r="S19" s="229">
        <v>0.22169289635126779</v>
      </c>
      <c r="T19" s="229">
        <v>0.22051644106097479</v>
      </c>
      <c r="U19" s="229">
        <v>0.22050415782217969</v>
      </c>
      <c r="V19" s="229">
        <v>0.4436104881191984</v>
      </c>
      <c r="W19" s="229">
        <v>0.44826767121876621</v>
      </c>
      <c r="X19" s="229">
        <v>0.44803300835169702</v>
      </c>
      <c r="Y19" s="229">
        <v>0.67374835296923508</v>
      </c>
      <c r="DA19" s="73" t="s">
        <v>2827</v>
      </c>
    </row>
    <row r="20" spans="1:105" ht="12" customHeight="1" x14ac:dyDescent="0.25">
      <c r="A20" s="46" t="s">
        <v>159</v>
      </c>
      <c r="B20" s="229">
        <v>0.186035562380784</v>
      </c>
      <c r="C20" s="229">
        <v>0.19188580520689591</v>
      </c>
      <c r="D20" s="229">
        <v>0.38824895033253187</v>
      </c>
      <c r="E20" s="229">
        <v>0.19119883845632549</v>
      </c>
      <c r="F20" s="229">
        <v>0.18776289493987261</v>
      </c>
      <c r="G20" s="229">
        <v>0.19523691328724191</v>
      </c>
      <c r="H20" s="229">
        <v>0</v>
      </c>
      <c r="I20" s="229">
        <v>0</v>
      </c>
      <c r="J20" s="229">
        <v>0</v>
      </c>
      <c r="K20" s="229">
        <v>0.2088782300405079</v>
      </c>
      <c r="L20" s="229">
        <v>0.21144632402572769</v>
      </c>
      <c r="M20" s="229">
        <v>0.21420720105568791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2828</v>
      </c>
    </row>
    <row r="21" spans="1:105" ht="12" customHeight="1" x14ac:dyDescent="0.25">
      <c r="A21" s="46" t="s">
        <v>32</v>
      </c>
      <c r="B21" s="229">
        <v>1.512298161869472</v>
      </c>
      <c r="C21" s="229">
        <v>5.0911463011769333</v>
      </c>
      <c r="D21" s="229">
        <v>3.6359215093284272</v>
      </c>
      <c r="E21" s="229">
        <v>1.9451863455485481</v>
      </c>
      <c r="F21" s="229">
        <v>1.68945008719249</v>
      </c>
      <c r="G21" s="229">
        <v>1.6935465260243081</v>
      </c>
      <c r="H21" s="229">
        <v>1.93583608592318</v>
      </c>
      <c r="I21" s="229">
        <v>1.497403275215655</v>
      </c>
      <c r="J21" s="229">
        <v>0.9719010853598925</v>
      </c>
      <c r="K21" s="229">
        <v>0.71409667207295857</v>
      </c>
      <c r="L21" s="229">
        <v>0.71988023053802419</v>
      </c>
      <c r="M21" s="229">
        <v>0.47839137921188402</v>
      </c>
      <c r="N21" s="229">
        <v>0.2405375479852018</v>
      </c>
      <c r="O21" s="229">
        <v>0</v>
      </c>
      <c r="P21" s="229">
        <v>0.49050711454943091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10.763179304267281</v>
      </c>
      <c r="C23" s="229">
        <v>10.979131267009951</v>
      </c>
      <c r="D23" s="229">
        <v>10.15535016564572</v>
      </c>
      <c r="E23" s="229">
        <v>11.83806749379071</v>
      </c>
      <c r="F23" s="229">
        <v>10.666629925015661</v>
      </c>
      <c r="G23" s="229">
        <v>11.86596579469764</v>
      </c>
      <c r="H23" s="229">
        <v>10.153440101679051</v>
      </c>
      <c r="I23" s="229">
        <v>10.05275541651681</v>
      </c>
      <c r="J23" s="229">
        <v>8.910032977441233</v>
      </c>
      <c r="K23" s="229">
        <v>6.2789149317121389</v>
      </c>
      <c r="L23" s="229">
        <v>7.5990810754297211</v>
      </c>
      <c r="M23" s="229">
        <v>7.436327644322823</v>
      </c>
      <c r="N23" s="229">
        <v>7.6242415253615006</v>
      </c>
      <c r="O23" s="229">
        <v>7.9397080204842094</v>
      </c>
      <c r="P23" s="229">
        <v>8.394027357486106</v>
      </c>
      <c r="Q23" s="229">
        <v>8.4520238957763283</v>
      </c>
      <c r="R23" s="229">
        <v>8.2547424977488486</v>
      </c>
      <c r="S23" s="229">
        <v>8.8681956343886146</v>
      </c>
      <c r="T23" s="229">
        <v>8.095998065102691</v>
      </c>
      <c r="U23" s="229">
        <v>8.0426435813954456</v>
      </c>
      <c r="V23" s="229">
        <v>8.4120416866194034</v>
      </c>
      <c r="W23" s="229">
        <v>16.243313768591701</v>
      </c>
      <c r="X23" s="229">
        <v>15.808535057344059</v>
      </c>
      <c r="Y23" s="229">
        <v>13.437779719253999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4.0583129337396558E-2</v>
      </c>
      <c r="C25" s="229">
        <v>4.0583129337343718E-2</v>
      </c>
      <c r="D25" s="229">
        <v>1.3543949526763049E-2</v>
      </c>
      <c r="E25" s="229">
        <v>5.4127078864052262E-2</v>
      </c>
      <c r="F25" s="229">
        <v>4.0583129337319397E-2</v>
      </c>
      <c r="G25" s="229">
        <v>4.0583129337347937E-2</v>
      </c>
      <c r="H25" s="229">
        <v>1.354394952674602E-2</v>
      </c>
      <c r="I25" s="229">
        <v>1.3543949526696341E-2</v>
      </c>
      <c r="J25" s="229">
        <v>0</v>
      </c>
      <c r="K25" s="229">
        <v>0</v>
      </c>
      <c r="L25" s="229">
        <v>0</v>
      </c>
      <c r="M25" s="229">
        <v>0</v>
      </c>
      <c r="N25" s="229">
        <v>2.708789905335867E-2</v>
      </c>
      <c r="O25" s="229">
        <v>9.4710208201001234E-2</v>
      </c>
      <c r="P25" s="229">
        <v>0.10825415772775129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348.04044609537459</v>
      </c>
      <c r="C27" s="261">
        <v>250.91217656616939</v>
      </c>
      <c r="D27" s="261">
        <v>234.57806796761511</v>
      </c>
      <c r="E27" s="261">
        <v>217.15764312281661</v>
      </c>
      <c r="F27" s="261">
        <v>220.2541801386636</v>
      </c>
      <c r="G27" s="261">
        <v>213.85902057616551</v>
      </c>
      <c r="H27" s="261">
        <v>197.98136113996139</v>
      </c>
      <c r="I27" s="261">
        <v>173.90239947213249</v>
      </c>
      <c r="J27" s="261">
        <v>135.62823650886079</v>
      </c>
      <c r="K27" s="261">
        <v>76.292591331246172</v>
      </c>
      <c r="L27" s="261">
        <v>86.263236492106685</v>
      </c>
      <c r="M27" s="261">
        <v>80.167351742395184</v>
      </c>
      <c r="N27" s="261">
        <v>77.358097456542353</v>
      </c>
      <c r="O27" s="261">
        <v>78.73564064991173</v>
      </c>
      <c r="P27" s="261">
        <v>85.374263665147396</v>
      </c>
      <c r="Q27" s="261">
        <v>79.970555822816195</v>
      </c>
      <c r="R27" s="261">
        <v>79.447085746760479</v>
      </c>
      <c r="S27" s="261">
        <v>83.588937154720924</v>
      </c>
      <c r="T27" s="261">
        <v>75.948881518202782</v>
      </c>
      <c r="U27" s="261">
        <v>76.037638205858457</v>
      </c>
      <c r="V27" s="261">
        <v>78.636931004559301</v>
      </c>
      <c r="W27" s="261">
        <v>143.78039656916491</v>
      </c>
      <c r="X27" s="261">
        <v>139.58518353652551</v>
      </c>
      <c r="Y27" s="261">
        <v>121.1883053462161</v>
      </c>
      <c r="DA27" s="70" t="s">
        <v>2835</v>
      </c>
    </row>
    <row r="28" spans="1:105" ht="12" customHeight="1" x14ac:dyDescent="0.25">
      <c r="A28" s="46" t="s">
        <v>28</v>
      </c>
      <c r="B28" s="229">
        <v>239.79655936879641</v>
      </c>
      <c r="C28" s="229">
        <v>110.4543965472067</v>
      </c>
      <c r="D28" s="229">
        <v>110.1822148740909</v>
      </c>
      <c r="E28" s="229">
        <v>96.054330265181903</v>
      </c>
      <c r="F28" s="229">
        <v>113.2865588285382</v>
      </c>
      <c r="G28" s="229">
        <v>96.59869548771988</v>
      </c>
      <c r="H28" s="229">
        <v>93.169286821200515</v>
      </c>
      <c r="I28" s="229">
        <v>73.659632193257352</v>
      </c>
      <c r="J28" s="229">
        <v>49.773532610928321</v>
      </c>
      <c r="K28" s="229">
        <v>13.25599355780491</v>
      </c>
      <c r="L28" s="229">
        <v>11.91479726534126</v>
      </c>
      <c r="M28" s="229">
        <v>9.2319817970124767</v>
      </c>
      <c r="N28" s="229">
        <v>8.4293676874632961</v>
      </c>
      <c r="O28" s="229">
        <v>8.5794417447422333</v>
      </c>
      <c r="P28" s="229">
        <v>7.0509552700311806</v>
      </c>
      <c r="Q28" s="229">
        <v>6.2445805146352491</v>
      </c>
      <c r="R28" s="229">
        <v>7.3993851723461388</v>
      </c>
      <c r="S28" s="229">
        <v>6.3248846434319166</v>
      </c>
      <c r="T28" s="229">
        <v>5.2585082158115899</v>
      </c>
      <c r="U28" s="229">
        <v>5.8008824225086384</v>
      </c>
      <c r="V28" s="229">
        <v>3.3638875192811799</v>
      </c>
      <c r="W28" s="229">
        <v>1.9019543307759139</v>
      </c>
      <c r="X28" s="229">
        <v>1.4043549781115909</v>
      </c>
      <c r="Y28" s="229">
        <v>1.2403167323185671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1.9760693848113251</v>
      </c>
      <c r="C30" s="229">
        <v>1.8844347457480899</v>
      </c>
      <c r="D30" s="229">
        <v>3.7548042074399151</v>
      </c>
      <c r="E30" s="229">
        <v>1.86038492602779</v>
      </c>
      <c r="F30" s="229">
        <v>0</v>
      </c>
      <c r="G30" s="229">
        <v>0</v>
      </c>
      <c r="H30" s="229">
        <v>1.938103153164574</v>
      </c>
      <c r="I30" s="229">
        <v>1.9512948281723741</v>
      </c>
      <c r="J30" s="229">
        <v>1.858264364122888</v>
      </c>
      <c r="K30" s="229">
        <v>1.820534185923615</v>
      </c>
      <c r="L30" s="229">
        <v>1.8399743718209161</v>
      </c>
      <c r="M30" s="229">
        <v>1.839497036364331</v>
      </c>
      <c r="N30" s="229">
        <v>1.847860503678534</v>
      </c>
      <c r="O30" s="229">
        <v>1.8636439613452089</v>
      </c>
      <c r="P30" s="229">
        <v>1.8846050421282829</v>
      </c>
      <c r="Q30" s="229">
        <v>1.8837721940821619</v>
      </c>
      <c r="R30" s="229">
        <v>1.8823893435491059</v>
      </c>
      <c r="S30" s="229">
        <v>1.8843896189857769</v>
      </c>
      <c r="T30" s="229">
        <v>1.874389749018287</v>
      </c>
      <c r="U30" s="229">
        <v>1.8742853414885281</v>
      </c>
      <c r="V30" s="229">
        <v>3.7706891490131862</v>
      </c>
      <c r="W30" s="229">
        <v>3.8102752053595128</v>
      </c>
      <c r="X30" s="229">
        <v>3.808280570989425</v>
      </c>
      <c r="Y30" s="229">
        <v>5.7268610002385003</v>
      </c>
      <c r="DA30" s="73" t="s">
        <v>2838</v>
      </c>
    </row>
    <row r="31" spans="1:105" ht="12" customHeight="1" x14ac:dyDescent="0.25">
      <c r="A31" s="46" t="s">
        <v>159</v>
      </c>
      <c r="B31" s="229">
        <v>1.581302280236665</v>
      </c>
      <c r="C31" s="229">
        <v>1.631029344258615</v>
      </c>
      <c r="D31" s="229">
        <v>3.3001160778265222</v>
      </c>
      <c r="E31" s="229">
        <v>1.6251901268787661</v>
      </c>
      <c r="F31" s="229">
        <v>1.5959846069889181</v>
      </c>
      <c r="G31" s="229">
        <v>1.6595137629415559</v>
      </c>
      <c r="H31" s="229">
        <v>0</v>
      </c>
      <c r="I31" s="229">
        <v>0</v>
      </c>
      <c r="J31" s="229">
        <v>0</v>
      </c>
      <c r="K31" s="229">
        <v>1.7754649553443169</v>
      </c>
      <c r="L31" s="229">
        <v>1.7972937542186851</v>
      </c>
      <c r="M31" s="229">
        <v>1.820761208973348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2839</v>
      </c>
    </row>
    <row r="32" spans="1:105" ht="12" customHeight="1" x14ac:dyDescent="0.25">
      <c r="A32" s="46" t="s">
        <v>32</v>
      </c>
      <c r="B32" s="229">
        <v>12.854534375890511</v>
      </c>
      <c r="C32" s="229">
        <v>43.274743560003941</v>
      </c>
      <c r="D32" s="229">
        <v>30.90533282929162</v>
      </c>
      <c r="E32" s="229">
        <v>16.534083937162649</v>
      </c>
      <c r="F32" s="229">
        <v>14.36032574113616</v>
      </c>
      <c r="G32" s="229">
        <v>14.39514547120662</v>
      </c>
      <c r="H32" s="229">
        <v>16.454606730347031</v>
      </c>
      <c r="I32" s="229">
        <v>12.727927839333059</v>
      </c>
      <c r="J32" s="229">
        <v>8.2611592255590889</v>
      </c>
      <c r="K32" s="229">
        <v>6.0698217126201488</v>
      </c>
      <c r="L32" s="229">
        <v>6.1189819595732056</v>
      </c>
      <c r="M32" s="229">
        <v>4.0663267233010156</v>
      </c>
      <c r="N32" s="229">
        <v>2.0445691578742151</v>
      </c>
      <c r="O32" s="229">
        <v>0</v>
      </c>
      <c r="P32" s="229">
        <v>4.1693104736701621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91.487024086271902</v>
      </c>
      <c r="C34" s="229">
        <v>93.322615769584587</v>
      </c>
      <c r="D34" s="229">
        <v>86.320476407988608</v>
      </c>
      <c r="E34" s="229">
        <v>100.623573697221</v>
      </c>
      <c r="F34" s="229">
        <v>90.666354362633101</v>
      </c>
      <c r="G34" s="229">
        <v>100.8607092549299</v>
      </c>
      <c r="H34" s="229">
        <v>86.304240864271918</v>
      </c>
      <c r="I34" s="229">
        <v>85.448421040392859</v>
      </c>
      <c r="J34" s="229">
        <v>75.735280308250495</v>
      </c>
      <c r="K34" s="229">
        <v>53.370776919553187</v>
      </c>
      <c r="L34" s="229">
        <v>64.592189141152616</v>
      </c>
      <c r="M34" s="229">
        <v>63.20878497674402</v>
      </c>
      <c r="N34" s="229">
        <v>64.806052965572746</v>
      </c>
      <c r="O34" s="229">
        <v>67.487518174115777</v>
      </c>
      <c r="P34" s="229">
        <v>71.349232538631881</v>
      </c>
      <c r="Q34" s="229">
        <v>71.84220311409878</v>
      </c>
      <c r="R34" s="229">
        <v>70.165311230865228</v>
      </c>
      <c r="S34" s="229">
        <v>75.37966289230323</v>
      </c>
      <c r="T34" s="229">
        <v>68.815983553372902</v>
      </c>
      <c r="U34" s="229">
        <v>68.362470441861291</v>
      </c>
      <c r="V34" s="229">
        <v>71.502354336264929</v>
      </c>
      <c r="W34" s="229">
        <v>138.06816703302951</v>
      </c>
      <c r="X34" s="229">
        <v>134.3725479874245</v>
      </c>
      <c r="Y34" s="229">
        <v>114.22112761365899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0.34495659936787088</v>
      </c>
      <c r="C36" s="229">
        <v>0.34495659936742168</v>
      </c>
      <c r="D36" s="229">
        <v>0.11512357097748591</v>
      </c>
      <c r="E36" s="229">
        <v>0.46008017034444409</v>
      </c>
      <c r="F36" s="229">
        <v>0.34495659936721501</v>
      </c>
      <c r="G36" s="229">
        <v>0.34495659936745748</v>
      </c>
      <c r="H36" s="229">
        <v>0.1151235709773412</v>
      </c>
      <c r="I36" s="229">
        <v>0.1151235709769188</v>
      </c>
      <c r="J36" s="229">
        <v>0</v>
      </c>
      <c r="K36" s="229">
        <v>0</v>
      </c>
      <c r="L36" s="229">
        <v>0</v>
      </c>
      <c r="M36" s="229">
        <v>0</v>
      </c>
      <c r="N36" s="229">
        <v>0.2302471419535487</v>
      </c>
      <c r="O36" s="229">
        <v>0.8050367697085109</v>
      </c>
      <c r="P36" s="229">
        <v>0.92016034068588637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122.17273216189348</v>
      </c>
      <c r="C39" s="261">
        <f t="shared" si="0"/>
        <v>91.848048929810133</v>
      </c>
      <c r="D39" s="261">
        <f t="shared" si="0"/>
        <v>87.378234427062452</v>
      </c>
      <c r="E39" s="261">
        <f t="shared" si="0"/>
        <v>83.954302425251797</v>
      </c>
      <c r="F39" s="261">
        <f t="shared" si="0"/>
        <v>86.115494702982105</v>
      </c>
      <c r="G39" s="261">
        <f t="shared" si="0"/>
        <v>80.332677949638438</v>
      </c>
      <c r="H39" s="261">
        <f t="shared" si="0"/>
        <v>73.933807506944717</v>
      </c>
      <c r="I39" s="261">
        <f t="shared" si="0"/>
        <v>63.186307305284139</v>
      </c>
      <c r="J39" s="261">
        <f t="shared" si="0"/>
        <v>50.255749628066681</v>
      </c>
      <c r="K39" s="261">
        <f t="shared" si="0"/>
        <v>30.593977547494319</v>
      </c>
      <c r="L39" s="261">
        <f t="shared" si="0"/>
        <v>33.229471044119052</v>
      </c>
      <c r="M39" s="261">
        <f t="shared" si="0"/>
        <v>30.892738478507603</v>
      </c>
      <c r="N39" s="261">
        <f t="shared" si="0"/>
        <v>29.187753721546692</v>
      </c>
      <c r="O39" s="261">
        <f t="shared" si="0"/>
        <v>28.576198840492019</v>
      </c>
      <c r="P39" s="261">
        <f t="shared" si="0"/>
        <v>29.581227152664027</v>
      </c>
      <c r="Q39" s="261">
        <f t="shared" si="0"/>
        <v>27.953312867478473</v>
      </c>
      <c r="R39" s="261">
        <f t="shared" si="0"/>
        <v>27.855967433699824</v>
      </c>
      <c r="S39" s="261">
        <f t="shared" si="0"/>
        <v>29.177916557503202</v>
      </c>
      <c r="T39" s="261">
        <f t="shared" si="0"/>
        <v>27.10533847780896</v>
      </c>
      <c r="U39" s="261">
        <f t="shared" si="0"/>
        <v>27.143260471915347</v>
      </c>
      <c r="V39" s="261">
        <f t="shared" si="0"/>
        <v>27.386190181870365</v>
      </c>
      <c r="W39" s="261">
        <f t="shared" si="0"/>
        <v>47.883391190685458</v>
      </c>
      <c r="X39" s="261">
        <f t="shared" si="0"/>
        <v>46.592311739008821</v>
      </c>
      <c r="Y39" s="261">
        <f t="shared" si="0"/>
        <v>40.010477455323226</v>
      </c>
      <c r="DA39" s="70"/>
    </row>
    <row r="40" spans="1:105" ht="12" customHeight="1" x14ac:dyDescent="0.25">
      <c r="A40" s="60" t="s">
        <v>2734</v>
      </c>
      <c r="B40" s="329">
        <v>78.497068338160176</v>
      </c>
      <c r="C40" s="329">
        <v>60.361030694055543</v>
      </c>
      <c r="D40" s="329">
        <v>57.940986682106818</v>
      </c>
      <c r="E40" s="329">
        <v>56.703147209839507</v>
      </c>
      <c r="F40" s="329">
        <v>58.475754450287063</v>
      </c>
      <c r="G40" s="329">
        <v>53.495467524394137</v>
      </c>
      <c r="H40" s="329">
        <v>49.089087677616227</v>
      </c>
      <c r="I40" s="329">
        <v>41.363261097016519</v>
      </c>
      <c r="J40" s="329">
        <v>33.235735634797877</v>
      </c>
      <c r="K40" s="329">
        <v>21.020005302004598</v>
      </c>
      <c r="L40" s="329">
        <v>22.404280582364478</v>
      </c>
      <c r="M40" s="329">
        <v>20.832521789265851</v>
      </c>
      <c r="N40" s="329">
        <v>19.480070903470789</v>
      </c>
      <c r="O40" s="329">
        <v>18.695647856973679</v>
      </c>
      <c r="P40" s="329">
        <v>18.867594065272979</v>
      </c>
      <c r="Q40" s="329">
        <v>17.917792136772121</v>
      </c>
      <c r="R40" s="329">
        <v>17.886137065478898</v>
      </c>
      <c r="S40" s="329">
        <v>18.688324443969591</v>
      </c>
      <c r="T40" s="329">
        <v>17.574498444152141</v>
      </c>
      <c r="U40" s="329">
        <v>17.601282344121341</v>
      </c>
      <c r="V40" s="329">
        <v>17.518026291102139</v>
      </c>
      <c r="W40" s="329">
        <v>29.840361032986319</v>
      </c>
      <c r="X40" s="329">
        <v>29.075739687366401</v>
      </c>
      <c r="Y40" s="329">
        <v>24.80253325501376</v>
      </c>
      <c r="DA40" s="72" t="s">
        <v>2847</v>
      </c>
    </row>
    <row r="41" spans="1:105" ht="12" customHeight="1" x14ac:dyDescent="0.25">
      <c r="A41" s="59" t="s">
        <v>28</v>
      </c>
      <c r="B41" s="230">
        <v>54.137391702472101</v>
      </c>
      <c r="C41" s="230">
        <v>26.60819408525451</v>
      </c>
      <c r="D41" s="230">
        <v>27.22846572217783</v>
      </c>
      <c r="E41" s="230">
        <v>25.134490462007381</v>
      </c>
      <c r="F41" s="230">
        <v>30.123870613329871</v>
      </c>
      <c r="G41" s="230">
        <v>24.202585446192</v>
      </c>
      <c r="H41" s="230">
        <v>23.11458157702296</v>
      </c>
      <c r="I41" s="230">
        <v>17.53179329683967</v>
      </c>
      <c r="J41" s="230">
        <v>12.197017479901611</v>
      </c>
      <c r="K41" s="230">
        <v>3.6522688508324208</v>
      </c>
      <c r="L41" s="230">
        <v>3.094510151368139</v>
      </c>
      <c r="M41" s="230">
        <v>2.3990497099414601</v>
      </c>
      <c r="N41" s="230">
        <v>2.1289933474542999</v>
      </c>
      <c r="O41" s="230">
        <v>2.058218641750662</v>
      </c>
      <c r="P41" s="230">
        <v>1.5752291075336431</v>
      </c>
      <c r="Q41" s="230">
        <v>1.3991286479298051</v>
      </c>
      <c r="R41" s="230">
        <v>1.6658435756185279</v>
      </c>
      <c r="S41" s="230">
        <v>1.4140806225152589</v>
      </c>
      <c r="T41" s="230">
        <v>1.216813764863578</v>
      </c>
      <c r="U41" s="230">
        <v>1.342795117954604</v>
      </c>
      <c r="V41" s="230">
        <v>0.74937652385825471</v>
      </c>
      <c r="W41" s="230">
        <v>0.3947339501967741</v>
      </c>
      <c r="X41" s="230">
        <v>0.29252861039900407</v>
      </c>
      <c r="Y41" s="230">
        <v>0.25384460086471361</v>
      </c>
      <c r="DA41" s="71" t="s">
        <v>2848</v>
      </c>
    </row>
    <row r="42" spans="1:105" ht="12" customHeight="1" x14ac:dyDescent="0.25">
      <c r="A42" s="59" t="s">
        <v>31</v>
      </c>
      <c r="B42" s="295">
        <v>0.44612500945964151</v>
      </c>
      <c r="C42" s="295">
        <v>0.45395572311540072</v>
      </c>
      <c r="D42" s="295">
        <v>0.92789528484789718</v>
      </c>
      <c r="E42" s="295">
        <v>0.48680602998132022</v>
      </c>
      <c r="F42" s="295">
        <v>0</v>
      </c>
      <c r="G42" s="295">
        <v>0</v>
      </c>
      <c r="H42" s="295">
        <v>0.48082844644372852</v>
      </c>
      <c r="I42" s="295">
        <v>0.46442938377639409</v>
      </c>
      <c r="J42" s="295">
        <v>0.45536817948317992</v>
      </c>
      <c r="K42" s="295">
        <v>0.50159048962493735</v>
      </c>
      <c r="L42" s="295">
        <v>0.4778779902885707</v>
      </c>
      <c r="M42" s="295">
        <v>0.4780170637853845</v>
      </c>
      <c r="N42" s="295">
        <v>0.46671148598799089</v>
      </c>
      <c r="O42" s="295">
        <v>0.44709048175278482</v>
      </c>
      <c r="P42" s="295">
        <v>0.42103298132991979</v>
      </c>
      <c r="Q42" s="295">
        <v>0.42206832576453512</v>
      </c>
      <c r="R42" s="295">
        <v>0.42378739878056543</v>
      </c>
      <c r="S42" s="295">
        <v>0.42130078186387748</v>
      </c>
      <c r="T42" s="295">
        <v>0.43373199274779961</v>
      </c>
      <c r="U42" s="295">
        <v>0.43386178565506389</v>
      </c>
      <c r="V42" s="295">
        <v>0.84000012213290409</v>
      </c>
      <c r="W42" s="295">
        <v>0.79078922075631575</v>
      </c>
      <c r="X42" s="295">
        <v>0.79326882505096963</v>
      </c>
      <c r="Y42" s="295">
        <v>1.172065736866843</v>
      </c>
      <c r="DA42" s="122" t="s">
        <v>2849</v>
      </c>
    </row>
    <row r="43" spans="1:105" ht="12" customHeight="1" x14ac:dyDescent="0.25">
      <c r="A43" s="59" t="s">
        <v>159</v>
      </c>
      <c r="B43" s="295">
        <v>0.3570008726168753</v>
      </c>
      <c r="C43" s="295">
        <v>0.39291098143142372</v>
      </c>
      <c r="D43" s="295">
        <v>0.81553177712927827</v>
      </c>
      <c r="E43" s="295">
        <v>0.4252627198608423</v>
      </c>
      <c r="F43" s="295">
        <v>0.42438603748716808</v>
      </c>
      <c r="G43" s="295">
        <v>0.41578743319396599</v>
      </c>
      <c r="H43" s="295">
        <v>0</v>
      </c>
      <c r="I43" s="295">
        <v>0</v>
      </c>
      <c r="J43" s="295">
        <v>0</v>
      </c>
      <c r="K43" s="295">
        <v>0.48917309169410961</v>
      </c>
      <c r="L43" s="295">
        <v>0.46679298384696222</v>
      </c>
      <c r="M43" s="295">
        <v>0.47314831704647781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2850</v>
      </c>
    </row>
    <row r="44" spans="1:105" ht="12" customHeight="1" x14ac:dyDescent="0.25">
      <c r="A44" s="59" t="s">
        <v>32</v>
      </c>
      <c r="B44" s="295">
        <v>2.9020890228462259</v>
      </c>
      <c r="C44" s="295">
        <v>10.42477992392166</v>
      </c>
      <c r="D44" s="295">
        <v>7.6373922645908099</v>
      </c>
      <c r="E44" s="295">
        <v>4.3264658018992321</v>
      </c>
      <c r="F44" s="295">
        <v>3.818534158549109</v>
      </c>
      <c r="G44" s="295">
        <v>3.6066712549087399</v>
      </c>
      <c r="H44" s="295">
        <v>4.0822610386225664</v>
      </c>
      <c r="I44" s="295">
        <v>3.0293852050581438</v>
      </c>
      <c r="J44" s="295">
        <v>2.0243992779461948</v>
      </c>
      <c r="K44" s="295">
        <v>1.67234697832637</v>
      </c>
      <c r="L44" s="295">
        <v>1.58922148386177</v>
      </c>
      <c r="M44" s="295">
        <v>1.05668751959838</v>
      </c>
      <c r="N44" s="295">
        <v>0.51639390959280618</v>
      </c>
      <c r="O44" s="295">
        <v>0</v>
      </c>
      <c r="P44" s="295">
        <v>0.93145098287385319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20.65446173076533</v>
      </c>
      <c r="C45" s="295">
        <v>22.481189980332552</v>
      </c>
      <c r="D45" s="295">
        <v>21.331701633361011</v>
      </c>
      <c r="E45" s="295">
        <v>26.330122196090731</v>
      </c>
      <c r="F45" s="295">
        <v>24.108963640920919</v>
      </c>
      <c r="G45" s="295">
        <v>25.270423390099442</v>
      </c>
      <c r="H45" s="295">
        <v>21.411416615526981</v>
      </c>
      <c r="I45" s="295">
        <v>20.33765321134231</v>
      </c>
      <c r="J45" s="295">
        <v>18.558950697466891</v>
      </c>
      <c r="K45" s="295">
        <v>14.70462589152676</v>
      </c>
      <c r="L45" s="295">
        <v>16.775877972999041</v>
      </c>
      <c r="M45" s="295">
        <v>16.425619178894149</v>
      </c>
      <c r="N45" s="295">
        <v>16.367972160435691</v>
      </c>
      <c r="O45" s="295">
        <v>16.190338733470231</v>
      </c>
      <c r="P45" s="295">
        <v>15.93988099353556</v>
      </c>
      <c r="Q45" s="295">
        <v>16.096595163077779</v>
      </c>
      <c r="R45" s="295">
        <v>15.796506091079809</v>
      </c>
      <c r="S45" s="295">
        <v>16.85294303959046</v>
      </c>
      <c r="T45" s="295">
        <v>15.923952686540771</v>
      </c>
      <c r="U45" s="295">
        <v>15.82462544051168</v>
      </c>
      <c r="V45" s="295">
        <v>15.92864964511098</v>
      </c>
      <c r="W45" s="295">
        <v>28.654837862033229</v>
      </c>
      <c r="X45" s="295">
        <v>27.989942251916421</v>
      </c>
      <c r="Y45" s="295">
        <v>23.376622917282202</v>
      </c>
      <c r="DA45" s="122" t="s">
        <v>2852</v>
      </c>
    </row>
    <row r="46" spans="1:105" ht="12" customHeight="1" x14ac:dyDescent="0.25">
      <c r="A46" s="60" t="s">
        <v>2741</v>
      </c>
      <c r="B46" s="329">
        <v>43.675663823733302</v>
      </c>
      <c r="C46" s="329">
        <v>31.48701823575459</v>
      </c>
      <c r="D46" s="329">
        <v>29.437247744955631</v>
      </c>
      <c r="E46" s="329">
        <v>27.25115521541229</v>
      </c>
      <c r="F46" s="329">
        <v>27.639740252695042</v>
      </c>
      <c r="G46" s="329">
        <v>26.837210425244301</v>
      </c>
      <c r="H46" s="329">
        <v>24.84471982932849</v>
      </c>
      <c r="I46" s="329">
        <v>21.82304620826762</v>
      </c>
      <c r="J46" s="329">
        <v>17.020013993268801</v>
      </c>
      <c r="K46" s="329">
        <v>9.5739722454897187</v>
      </c>
      <c r="L46" s="329">
        <v>10.82519046175457</v>
      </c>
      <c r="M46" s="329">
        <v>10.06021668924175</v>
      </c>
      <c r="N46" s="329">
        <v>9.7076828180759041</v>
      </c>
      <c r="O46" s="329">
        <v>9.8805509835183383</v>
      </c>
      <c r="P46" s="329">
        <v>10.713633087391051</v>
      </c>
      <c r="Q46" s="329">
        <v>10.035520730706351</v>
      </c>
      <c r="R46" s="329">
        <v>9.9698303682209239</v>
      </c>
      <c r="S46" s="329">
        <v>10.489592113533609</v>
      </c>
      <c r="T46" s="329">
        <v>9.5308400336568191</v>
      </c>
      <c r="U46" s="329">
        <v>9.5419781277940086</v>
      </c>
      <c r="V46" s="329">
        <v>9.8681638907682263</v>
      </c>
      <c r="W46" s="329">
        <v>18.043030157699139</v>
      </c>
      <c r="X46" s="329">
        <v>17.51657205164242</v>
      </c>
      <c r="Y46" s="329">
        <v>15.20794420030947</v>
      </c>
      <c r="DA46" s="72" t="s">
        <v>2853</v>
      </c>
    </row>
    <row r="47" spans="1:105" ht="12" customHeight="1" x14ac:dyDescent="0.25">
      <c r="A47" s="64" t="s">
        <v>28</v>
      </c>
      <c r="B47" s="229">
        <v>30.09211725412348</v>
      </c>
      <c r="C47" s="229">
        <v>13.86094388043378</v>
      </c>
      <c r="D47" s="229">
        <v>13.826787748905531</v>
      </c>
      <c r="E47" s="229">
        <v>12.05387673916009</v>
      </c>
      <c r="F47" s="229">
        <v>14.21635248044401</v>
      </c>
      <c r="G47" s="229">
        <v>12.12218923767465</v>
      </c>
      <c r="H47" s="229">
        <v>11.69183207168007</v>
      </c>
      <c r="I47" s="229">
        <v>9.243561686997003</v>
      </c>
      <c r="J47" s="229">
        <v>6.2460903668615932</v>
      </c>
      <c r="K47" s="229">
        <v>1.663497230783362</v>
      </c>
      <c r="L47" s="229">
        <v>1.495190245062433</v>
      </c>
      <c r="M47" s="229">
        <v>1.1585232058996049</v>
      </c>
      <c r="N47" s="229">
        <v>1.057803003916963</v>
      </c>
      <c r="O47" s="229">
        <v>1.076635826791182</v>
      </c>
      <c r="P47" s="229">
        <v>0.88482575937646213</v>
      </c>
      <c r="Q47" s="229">
        <v>0.78363363320912927</v>
      </c>
      <c r="R47" s="229">
        <v>0.92855029613755502</v>
      </c>
      <c r="S47" s="229">
        <v>0.79371101407773115</v>
      </c>
      <c r="T47" s="229">
        <v>0.65989122708223868</v>
      </c>
      <c r="U47" s="229">
        <v>0.72795387262853528</v>
      </c>
      <c r="V47" s="229">
        <v>0.42213490438038331</v>
      </c>
      <c r="W47" s="229">
        <v>0.2386766219012913</v>
      </c>
      <c r="X47" s="229">
        <v>0.17623278156694491</v>
      </c>
      <c r="Y47" s="229">
        <v>0.1556475899380162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0.2479773345645585</v>
      </c>
      <c r="C49" s="229">
        <v>0.23647808574093679</v>
      </c>
      <c r="D49" s="229">
        <v>0.47119111622775428</v>
      </c>
      <c r="E49" s="229">
        <v>0.2334600691485855</v>
      </c>
      <c r="F49" s="229">
        <v>0</v>
      </c>
      <c r="G49" s="229">
        <v>0</v>
      </c>
      <c r="H49" s="229">
        <v>0.24321294471084859</v>
      </c>
      <c r="I49" s="229">
        <v>0.2448683705941804</v>
      </c>
      <c r="J49" s="229">
        <v>0.2331939594193429</v>
      </c>
      <c r="K49" s="229">
        <v>0.22845919195904199</v>
      </c>
      <c r="L49" s="229">
        <v>0.23089874469909541</v>
      </c>
      <c r="M49" s="229">
        <v>0.23083884377905339</v>
      </c>
      <c r="N49" s="229">
        <v>0.23188837693220829</v>
      </c>
      <c r="O49" s="229">
        <v>0.2338690461295948</v>
      </c>
      <c r="P49" s="229">
        <v>0.23649945626707869</v>
      </c>
      <c r="Q49" s="229">
        <v>0.23639494200246741</v>
      </c>
      <c r="R49" s="229">
        <v>0.23622140781792711</v>
      </c>
      <c r="S49" s="229">
        <v>0.2364724227746858</v>
      </c>
      <c r="T49" s="229">
        <v>0.23521753713170651</v>
      </c>
      <c r="U49" s="229">
        <v>0.23520443501032509</v>
      </c>
      <c r="V49" s="229">
        <v>0.47318452066047828</v>
      </c>
      <c r="W49" s="229">
        <v>0.47815218263335091</v>
      </c>
      <c r="X49" s="229">
        <v>0.47790187557514358</v>
      </c>
      <c r="Y49" s="229">
        <v>0.71866490983385101</v>
      </c>
      <c r="DA49" s="73" t="s">
        <v>2856</v>
      </c>
    </row>
    <row r="50" spans="1:105" ht="12" customHeight="1" x14ac:dyDescent="0.25">
      <c r="A50" s="64" t="s">
        <v>159</v>
      </c>
      <c r="B50" s="229">
        <v>0.1984379332061697</v>
      </c>
      <c r="C50" s="229">
        <v>0.20467819222068889</v>
      </c>
      <c r="D50" s="229">
        <v>0.41413221368803438</v>
      </c>
      <c r="E50" s="229">
        <v>0.2039454276867472</v>
      </c>
      <c r="F50" s="229">
        <v>0.20028042126919759</v>
      </c>
      <c r="G50" s="229">
        <v>0.2082527075063913</v>
      </c>
      <c r="H50" s="229">
        <v>0</v>
      </c>
      <c r="I50" s="229">
        <v>0</v>
      </c>
      <c r="J50" s="229">
        <v>0</v>
      </c>
      <c r="K50" s="229">
        <v>0.2228034453765419</v>
      </c>
      <c r="L50" s="229">
        <v>0.22554274562744289</v>
      </c>
      <c r="M50" s="229">
        <v>0.22848768112606721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2857</v>
      </c>
    </row>
    <row r="51" spans="1:105" ht="12" customHeight="1" x14ac:dyDescent="0.25">
      <c r="A51" s="64" t="s">
        <v>32</v>
      </c>
      <c r="B51" s="229">
        <v>1.6131180393274369</v>
      </c>
      <c r="C51" s="229">
        <v>5.4305560545887301</v>
      </c>
      <c r="D51" s="229">
        <v>3.8783162766169901</v>
      </c>
      <c r="E51" s="229">
        <v>2.0748654352517848</v>
      </c>
      <c r="F51" s="229">
        <v>1.8020800930053229</v>
      </c>
      <c r="G51" s="229">
        <v>1.806449627759263</v>
      </c>
      <c r="H51" s="229">
        <v>2.0648918249847261</v>
      </c>
      <c r="I51" s="229">
        <v>1.5972301602300309</v>
      </c>
      <c r="J51" s="229">
        <v>1.036694491050552</v>
      </c>
      <c r="K51" s="229">
        <v>0.76170311687782277</v>
      </c>
      <c r="L51" s="229">
        <v>0.76787224590722603</v>
      </c>
      <c r="M51" s="229">
        <v>0.51028413782600979</v>
      </c>
      <c r="N51" s="229">
        <v>0.25657338451754858</v>
      </c>
      <c r="O51" s="229">
        <v>0</v>
      </c>
      <c r="P51" s="229">
        <v>0.52320758885272634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11.480724591218429</v>
      </c>
      <c r="C53" s="229">
        <v>11.71107335147728</v>
      </c>
      <c r="D53" s="229">
        <v>10.83237351002211</v>
      </c>
      <c r="E53" s="229">
        <v>12.627271993376761</v>
      </c>
      <c r="F53" s="229">
        <v>11.377738586683369</v>
      </c>
      <c r="G53" s="229">
        <v>12.657030181010819</v>
      </c>
      <c r="H53" s="229">
        <v>10.830336108457651</v>
      </c>
      <c r="I53" s="229">
        <v>10.72293911095127</v>
      </c>
      <c r="J53" s="229">
        <v>9.5040351759373163</v>
      </c>
      <c r="K53" s="229">
        <v>6.6975092604929509</v>
      </c>
      <c r="L53" s="229">
        <v>8.1056864804583704</v>
      </c>
      <c r="M53" s="229">
        <v>7.9320828206110141</v>
      </c>
      <c r="N53" s="229">
        <v>8.1325242937189355</v>
      </c>
      <c r="O53" s="229">
        <v>8.4690218885164921</v>
      </c>
      <c r="P53" s="229">
        <v>8.9536291813185134</v>
      </c>
      <c r="Q53" s="229">
        <v>9.0154921554947531</v>
      </c>
      <c r="R53" s="229">
        <v>8.8050586642654416</v>
      </c>
      <c r="S53" s="229">
        <v>9.4594086766811909</v>
      </c>
      <c r="T53" s="229">
        <v>8.6357312694428732</v>
      </c>
      <c r="U53" s="229">
        <v>8.5788198201551484</v>
      </c>
      <c r="V53" s="229">
        <v>8.9728444657273645</v>
      </c>
      <c r="W53" s="229">
        <v>17.326201353164489</v>
      </c>
      <c r="X53" s="229">
        <v>16.86243739450034</v>
      </c>
      <c r="Y53" s="229">
        <v>14.3336317005376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4.3288671293223023E-2</v>
      </c>
      <c r="C55" s="229">
        <v>4.3288671293166617E-2</v>
      </c>
      <c r="D55" s="229">
        <v>1.4446879495213919E-2</v>
      </c>
      <c r="E55" s="229">
        <v>5.7735550788322418E-2</v>
      </c>
      <c r="F55" s="229">
        <v>4.3288671293140707E-2</v>
      </c>
      <c r="G55" s="229">
        <v>4.3288671293171141E-2</v>
      </c>
      <c r="H55" s="229">
        <v>1.444687949519576E-2</v>
      </c>
      <c r="I55" s="229">
        <v>1.4446879495142759E-2</v>
      </c>
      <c r="J55" s="229">
        <v>0</v>
      </c>
      <c r="K55" s="229">
        <v>0</v>
      </c>
      <c r="L55" s="229">
        <v>0</v>
      </c>
      <c r="M55" s="229">
        <v>0</v>
      </c>
      <c r="N55" s="229">
        <v>2.889375899024926E-2</v>
      </c>
      <c r="O55" s="229">
        <v>0.101024222081068</v>
      </c>
      <c r="P55" s="229">
        <v>0.1154711015762681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1.0000000000000002</v>
      </c>
      <c r="D63" s="232">
        <f t="shared" si="1"/>
        <v>1.0000000000000004</v>
      </c>
      <c r="E63" s="232">
        <f t="shared" si="1"/>
        <v>1.0000000000000002</v>
      </c>
      <c r="F63" s="232">
        <f t="shared" si="1"/>
        <v>0.99999999999999989</v>
      </c>
      <c r="G63" s="232">
        <f t="shared" si="1"/>
        <v>1.0000000000000002</v>
      </c>
      <c r="H63" s="232">
        <f t="shared" si="1"/>
        <v>0.99999999999999978</v>
      </c>
      <c r="I63" s="232">
        <f t="shared" si="1"/>
        <v>0.99999999999999978</v>
      </c>
      <c r="J63" s="232">
        <f t="shared" si="1"/>
        <v>1.0000000000000004</v>
      </c>
      <c r="K63" s="232">
        <f t="shared" si="1"/>
        <v>0.99999999999999933</v>
      </c>
      <c r="L63" s="232">
        <f t="shared" si="1"/>
        <v>0.99999999999999956</v>
      </c>
      <c r="M63" s="232">
        <f t="shared" si="1"/>
        <v>0.99999999999999956</v>
      </c>
      <c r="N63" s="232">
        <f t="shared" si="1"/>
        <v>1.0000000000000002</v>
      </c>
      <c r="O63" s="232">
        <f t="shared" si="1"/>
        <v>0.99999999999999978</v>
      </c>
      <c r="P63" s="232">
        <f t="shared" si="1"/>
        <v>1</v>
      </c>
      <c r="Q63" s="232">
        <f t="shared" si="1"/>
        <v>1.0000000000000002</v>
      </c>
      <c r="R63" s="232">
        <f t="shared" si="1"/>
        <v>0.99999999999999956</v>
      </c>
      <c r="S63" s="232">
        <f t="shared" si="1"/>
        <v>1</v>
      </c>
      <c r="T63" s="232">
        <f t="shared" si="1"/>
        <v>1.0000000000000004</v>
      </c>
      <c r="U63" s="232">
        <f t="shared" si="1"/>
        <v>0.99999999999999978</v>
      </c>
      <c r="V63" s="232">
        <f t="shared" si="1"/>
        <v>0.99999999999999978</v>
      </c>
      <c r="W63" s="232">
        <f t="shared" si="1"/>
        <v>1.0000000000000002</v>
      </c>
      <c r="X63" s="232">
        <f t="shared" si="1"/>
        <v>0.99999999999999978</v>
      </c>
      <c r="Y63" s="232">
        <f t="shared" si="1"/>
        <v>1.0000000000000007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8.8259004676874947E-2</v>
      </c>
      <c r="C68" s="300">
        <f t="shared" si="6"/>
        <v>9.6838551451064805E-2</v>
      </c>
      <c r="D68" s="300">
        <f t="shared" si="6"/>
        <v>9.1570622236116672E-2</v>
      </c>
      <c r="E68" s="300">
        <f t="shared" si="6"/>
        <v>0.11298590738394208</v>
      </c>
      <c r="F68" s="300">
        <f t="shared" si="6"/>
        <v>0.10776941873032243</v>
      </c>
      <c r="G68" s="300">
        <f t="shared" si="6"/>
        <v>0.10719918236701079</v>
      </c>
      <c r="H68" s="300">
        <f t="shared" si="6"/>
        <v>0.10418398335406637</v>
      </c>
      <c r="I68" s="300">
        <f t="shared" si="6"/>
        <v>0.10262131171042432</v>
      </c>
      <c r="J68" s="300">
        <f t="shared" si="6"/>
        <v>0.10414056112279355</v>
      </c>
      <c r="K68" s="300">
        <f t="shared" si="6"/>
        <v>0.11574255569587483</v>
      </c>
      <c r="L68" s="300">
        <f t="shared" si="6"/>
        <v>0.12208064121134302</v>
      </c>
      <c r="M68" s="300">
        <f t="shared" si="6"/>
        <v>0.11734492433586392</v>
      </c>
      <c r="N68" s="300">
        <f t="shared" si="6"/>
        <v>0.11655790990486277</v>
      </c>
      <c r="O68" s="300">
        <f t="shared" si="6"/>
        <v>0.11352945645433343</v>
      </c>
      <c r="P68" s="300">
        <f t="shared" si="6"/>
        <v>0.10729963701703449</v>
      </c>
      <c r="Q68" s="300">
        <f t="shared" si="6"/>
        <v>0.11071965207319898</v>
      </c>
      <c r="R68" s="300">
        <f t="shared" si="6"/>
        <v>0.10897801317964086</v>
      </c>
      <c r="S68" s="300">
        <f t="shared" si="6"/>
        <v>0.11134785121702183</v>
      </c>
      <c r="T68" s="300">
        <f t="shared" si="6"/>
        <v>0.10571732411029067</v>
      </c>
      <c r="U68" s="300">
        <f t="shared" si="6"/>
        <v>0.11125757195236313</v>
      </c>
      <c r="V68" s="300">
        <f t="shared" si="6"/>
        <v>0.1214027717737662</v>
      </c>
      <c r="W68" s="300">
        <f t="shared" si="6"/>
        <v>0.14564955267703358</v>
      </c>
      <c r="X68" s="300">
        <f t="shared" si="6"/>
        <v>0.14490539802165917</v>
      </c>
      <c r="Y68" s="300">
        <f t="shared" si="6"/>
        <v>0.13918848278308651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7.3034181382090085E-2</v>
      </c>
      <c r="C69" s="301">
        <f t="shared" si="7"/>
        <v>7.1614227068529115E-2</v>
      </c>
      <c r="D69" s="301">
        <f t="shared" si="7"/>
        <v>7.172089802585907E-2</v>
      </c>
      <c r="E69" s="301">
        <f t="shared" si="7"/>
        <v>6.9373065225443606E-2</v>
      </c>
      <c r="F69" s="301">
        <f t="shared" si="7"/>
        <v>6.9578588203333055E-2</v>
      </c>
      <c r="G69" s="301">
        <f t="shared" si="7"/>
        <v>7.0338670206049766E-2</v>
      </c>
      <c r="H69" s="301">
        <f t="shared" si="7"/>
        <v>7.0680142146065994E-2</v>
      </c>
      <c r="I69" s="301">
        <f t="shared" si="7"/>
        <v>7.1286047275559872E-2</v>
      </c>
      <c r="J69" s="301">
        <f t="shared" si="7"/>
        <v>7.082120130550941E-2</v>
      </c>
      <c r="K69" s="301">
        <f t="shared" si="7"/>
        <v>6.8501568388998221E-2</v>
      </c>
      <c r="L69" s="301">
        <f t="shared" si="7"/>
        <v>6.8725513247871725E-2</v>
      </c>
      <c r="M69" s="301">
        <f t="shared" si="7"/>
        <v>6.9089661877678232E-2</v>
      </c>
      <c r="N69" s="301">
        <f t="shared" si="7"/>
        <v>6.9523448623530909E-2</v>
      </c>
      <c r="O69" s="301">
        <f t="shared" si="7"/>
        <v>7.0438785793537184E-2</v>
      </c>
      <c r="P69" s="301">
        <f t="shared" si="7"/>
        <v>7.1730755486660094E-2</v>
      </c>
      <c r="Q69" s="301">
        <f t="shared" si="7"/>
        <v>7.1307101463589373E-2</v>
      </c>
      <c r="R69" s="301">
        <f t="shared" si="7"/>
        <v>7.1394307032555906E-2</v>
      </c>
      <c r="S69" s="301">
        <f t="shared" si="7"/>
        <v>7.128008429984721E-2</v>
      </c>
      <c r="T69" s="301">
        <f t="shared" si="7"/>
        <v>7.1351059161882002E-2</v>
      </c>
      <c r="U69" s="301">
        <f t="shared" si="7"/>
        <v>7.0905076267576694E-2</v>
      </c>
      <c r="V69" s="301">
        <f t="shared" si="7"/>
        <v>7.0512176161059759E-2</v>
      </c>
      <c r="W69" s="301">
        <f t="shared" si="7"/>
        <v>6.9286074103208195E-2</v>
      </c>
      <c r="X69" s="301">
        <f t="shared" si="7"/>
        <v>6.931012148476412E-2</v>
      </c>
      <c r="Y69" s="301">
        <f t="shared" si="7"/>
        <v>6.9948927670105104E-2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0.6207905417477656</v>
      </c>
      <c r="C70" s="301">
        <f t="shared" si="8"/>
        <v>0.60872093008249761</v>
      </c>
      <c r="D70" s="301">
        <f t="shared" si="8"/>
        <v>0.60962763321980229</v>
      </c>
      <c r="E70" s="301">
        <f t="shared" si="8"/>
        <v>0.58967105441627077</v>
      </c>
      <c r="F70" s="301">
        <f t="shared" si="8"/>
        <v>0.59141799972833098</v>
      </c>
      <c r="G70" s="301">
        <f t="shared" si="8"/>
        <v>0.59787869675142302</v>
      </c>
      <c r="H70" s="301">
        <f t="shared" si="8"/>
        <v>0.60078120824156123</v>
      </c>
      <c r="I70" s="301">
        <f t="shared" si="8"/>
        <v>0.60593140184225869</v>
      </c>
      <c r="J70" s="301">
        <f t="shared" si="8"/>
        <v>0.6019802110968302</v>
      </c>
      <c r="K70" s="301">
        <f t="shared" si="8"/>
        <v>0.582263331306485</v>
      </c>
      <c r="L70" s="301">
        <f t="shared" si="8"/>
        <v>0.58416686260690931</v>
      </c>
      <c r="M70" s="301">
        <f t="shared" si="8"/>
        <v>0.58726212596026506</v>
      </c>
      <c r="N70" s="301">
        <f t="shared" si="8"/>
        <v>0.59094931330001288</v>
      </c>
      <c r="O70" s="301">
        <f t="shared" si="8"/>
        <v>0.59872967924506615</v>
      </c>
      <c r="P70" s="301">
        <f t="shared" si="8"/>
        <v>0.60971142163661063</v>
      </c>
      <c r="Q70" s="301">
        <f t="shared" si="8"/>
        <v>0.60611036244050964</v>
      </c>
      <c r="R70" s="301">
        <f t="shared" si="8"/>
        <v>0.60685160977672536</v>
      </c>
      <c r="S70" s="301">
        <f t="shared" si="8"/>
        <v>0.60588071654870135</v>
      </c>
      <c r="T70" s="301">
        <f t="shared" si="8"/>
        <v>0.60648400287599735</v>
      </c>
      <c r="U70" s="301">
        <f t="shared" si="8"/>
        <v>0.60269314827440201</v>
      </c>
      <c r="V70" s="301">
        <f t="shared" si="8"/>
        <v>0.599353497369008</v>
      </c>
      <c r="W70" s="301">
        <f t="shared" si="8"/>
        <v>0.58893162987726955</v>
      </c>
      <c r="X70" s="301">
        <f t="shared" si="8"/>
        <v>0.58913603262049485</v>
      </c>
      <c r="Y70" s="301">
        <f t="shared" si="8"/>
        <v>0.59456588519589382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0.21791627219326928</v>
      </c>
      <c r="C72" s="301">
        <f t="shared" si="10"/>
        <v>0.22282629139790866</v>
      </c>
      <c r="D72" s="301">
        <f t="shared" si="10"/>
        <v>0.2270808465182223</v>
      </c>
      <c r="E72" s="301">
        <f t="shared" si="10"/>
        <v>0.22796997297434382</v>
      </c>
      <c r="F72" s="301">
        <f t="shared" si="10"/>
        <v>0.23123399333801348</v>
      </c>
      <c r="G72" s="301">
        <f t="shared" si="10"/>
        <v>0.22458345067551683</v>
      </c>
      <c r="H72" s="301">
        <f t="shared" si="10"/>
        <v>0.22435466625830633</v>
      </c>
      <c r="I72" s="301">
        <f t="shared" si="10"/>
        <v>0.22016123917175687</v>
      </c>
      <c r="J72" s="301">
        <f t="shared" si="10"/>
        <v>0.22305802647486722</v>
      </c>
      <c r="K72" s="301">
        <f t="shared" si="10"/>
        <v>0.23349254460864144</v>
      </c>
      <c r="L72" s="301">
        <f t="shared" si="10"/>
        <v>0.22502698293387557</v>
      </c>
      <c r="M72" s="301">
        <f t="shared" si="10"/>
        <v>0.22630328782619233</v>
      </c>
      <c r="N72" s="301">
        <f t="shared" si="10"/>
        <v>0.22296932817159359</v>
      </c>
      <c r="O72" s="301">
        <f t="shared" si="10"/>
        <v>0.21730207850706298</v>
      </c>
      <c r="P72" s="301">
        <f t="shared" si="10"/>
        <v>0.21125818585969472</v>
      </c>
      <c r="Q72" s="301">
        <f t="shared" si="10"/>
        <v>0.2118628840227022</v>
      </c>
      <c r="R72" s="301">
        <f t="shared" si="10"/>
        <v>0.2127760700110774</v>
      </c>
      <c r="S72" s="301">
        <f t="shared" si="10"/>
        <v>0.21149134793442967</v>
      </c>
      <c r="T72" s="301">
        <f t="shared" si="10"/>
        <v>0.21644761385183037</v>
      </c>
      <c r="U72" s="301">
        <f t="shared" si="10"/>
        <v>0.2151442035056578</v>
      </c>
      <c r="V72" s="301">
        <f t="shared" si="10"/>
        <v>0.20873155469616589</v>
      </c>
      <c r="W72" s="301">
        <f t="shared" si="10"/>
        <v>0.19613274334248881</v>
      </c>
      <c r="X72" s="301">
        <f t="shared" si="10"/>
        <v>0.19664844787308164</v>
      </c>
      <c r="Y72" s="301">
        <f t="shared" si="10"/>
        <v>0.19629670435091509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0.14001314538570653</v>
      </c>
      <c r="C73" s="302">
        <f t="shared" si="11"/>
        <v>0.14643778252481093</v>
      </c>
      <c r="D73" s="302">
        <f t="shared" si="11"/>
        <v>0.15057855529063924</v>
      </c>
      <c r="E73" s="302">
        <f t="shared" si="11"/>
        <v>0.15397203673387061</v>
      </c>
      <c r="F73" s="302">
        <f t="shared" si="11"/>
        <v>0.15701683258779156</v>
      </c>
      <c r="G73" s="302">
        <f t="shared" si="11"/>
        <v>0.14955553578906372</v>
      </c>
      <c r="H73" s="302">
        <f t="shared" si="11"/>
        <v>0.1489625146358359</v>
      </c>
      <c r="I73" s="302">
        <f t="shared" si="11"/>
        <v>0.144122788744493</v>
      </c>
      <c r="J73" s="302">
        <f t="shared" si="11"/>
        <v>0.14751541174899049</v>
      </c>
      <c r="K73" s="302">
        <f t="shared" si="11"/>
        <v>0.16042420499370996</v>
      </c>
      <c r="L73" s="302">
        <f t="shared" si="11"/>
        <v>0.1517197688028124</v>
      </c>
      <c r="M73" s="302">
        <f t="shared" si="11"/>
        <v>0.15260764849000219</v>
      </c>
      <c r="N73" s="302">
        <f t="shared" si="11"/>
        <v>0.14881098297316062</v>
      </c>
      <c r="O73" s="302">
        <f t="shared" si="11"/>
        <v>0.14216737366062326</v>
      </c>
      <c r="P73" s="302">
        <f t="shared" si="11"/>
        <v>0.1347453800072573</v>
      </c>
      <c r="Q73" s="302">
        <f t="shared" si="11"/>
        <v>0.13580197579487349</v>
      </c>
      <c r="R73" s="302">
        <f t="shared" si="11"/>
        <v>0.13662214250968438</v>
      </c>
      <c r="S73" s="302">
        <f t="shared" si="11"/>
        <v>0.1354592580145926</v>
      </c>
      <c r="T73" s="302">
        <f t="shared" si="11"/>
        <v>0.14033981741248952</v>
      </c>
      <c r="U73" s="302">
        <f t="shared" si="11"/>
        <v>0.13951212215357595</v>
      </c>
      <c r="V73" s="302">
        <f t="shared" si="11"/>
        <v>0.13351856679103546</v>
      </c>
      <c r="W73" s="302">
        <f t="shared" si="11"/>
        <v>0.12222759763240001</v>
      </c>
      <c r="X73" s="302">
        <f t="shared" si="11"/>
        <v>0.12271765162266657</v>
      </c>
      <c r="Y73" s="302">
        <f t="shared" si="11"/>
        <v>0.12168451483613629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7.7903126807562784E-2</v>
      </c>
      <c r="C74" s="302">
        <f t="shared" si="12"/>
        <v>7.6388508873097741E-2</v>
      </c>
      <c r="D74" s="302">
        <f t="shared" si="12"/>
        <v>7.650229122758305E-2</v>
      </c>
      <c r="E74" s="302">
        <f t="shared" si="12"/>
        <v>7.3997936240473211E-2</v>
      </c>
      <c r="F74" s="302">
        <f t="shared" si="12"/>
        <v>7.421716075022193E-2</v>
      </c>
      <c r="G74" s="302">
        <f t="shared" si="12"/>
        <v>7.5027914886453079E-2</v>
      </c>
      <c r="H74" s="302">
        <f t="shared" si="12"/>
        <v>7.5392151622470427E-2</v>
      </c>
      <c r="I74" s="302">
        <f t="shared" si="12"/>
        <v>7.6038450427263884E-2</v>
      </c>
      <c r="J74" s="302">
        <f t="shared" si="12"/>
        <v>7.55426147258767E-2</v>
      </c>
      <c r="K74" s="302">
        <f t="shared" si="12"/>
        <v>7.3068339614931477E-2</v>
      </c>
      <c r="L74" s="302">
        <f t="shared" si="12"/>
        <v>7.3307214131063156E-2</v>
      </c>
      <c r="M74" s="302">
        <f t="shared" si="12"/>
        <v>7.3695639336190139E-2</v>
      </c>
      <c r="N74" s="302">
        <f t="shared" si="12"/>
        <v>7.4158345198432993E-2</v>
      </c>
      <c r="O74" s="302">
        <f t="shared" si="12"/>
        <v>7.5134704846439707E-2</v>
      </c>
      <c r="P74" s="302">
        <f t="shared" si="12"/>
        <v>7.6512805852437443E-2</v>
      </c>
      <c r="Q74" s="302">
        <f t="shared" si="12"/>
        <v>7.6060908227828697E-2</v>
      </c>
      <c r="R74" s="302">
        <f t="shared" si="12"/>
        <v>7.6153927501393007E-2</v>
      </c>
      <c r="S74" s="302">
        <f t="shared" si="12"/>
        <v>7.6032089919837051E-2</v>
      </c>
      <c r="T74" s="302">
        <f t="shared" si="12"/>
        <v>7.6107796439340847E-2</v>
      </c>
      <c r="U74" s="302">
        <f t="shared" si="12"/>
        <v>7.5632081352081867E-2</v>
      </c>
      <c r="V74" s="302">
        <f t="shared" si="12"/>
        <v>7.521298790513041E-2</v>
      </c>
      <c r="W74" s="302">
        <f t="shared" si="12"/>
        <v>7.3905145710088785E-2</v>
      </c>
      <c r="X74" s="302">
        <f t="shared" si="12"/>
        <v>7.3930796250415057E-2</v>
      </c>
      <c r="Y74" s="302">
        <f t="shared" si="12"/>
        <v>7.4612189514778826E-2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1.8789540632712711</v>
      </c>
      <c r="C81" s="322">
        <f>IF(C$5=0,0,C$5/TEL_fec!C$5)</f>
        <v>1.501763964277689</v>
      </c>
      <c r="D81" s="322">
        <f>IF(D$5=0,0,D$5/TEL_fec!D$5)</f>
        <v>1.4055640906277214</v>
      </c>
      <c r="E81" s="322">
        <f>IF(E$5=0,0,E$5/TEL_fec!E$5)</f>
        <v>1.3823638557955134</v>
      </c>
      <c r="F81" s="322">
        <f>IF(F$5=0,0,F$5/TEL_fec!F$5)</f>
        <v>1.4048968792683052</v>
      </c>
      <c r="G81" s="322">
        <f>IF(G$5=0,0,G$5/TEL_fec!G$5)</f>
        <v>1.3891408259778575</v>
      </c>
      <c r="H81" s="322">
        <f>IF(H$5=0,0,H$5/TEL_fec!H$5)</f>
        <v>1.4363328744012289</v>
      </c>
      <c r="I81" s="322">
        <f>IF(I$5=0,0,I$5/TEL_fec!I$5)</f>
        <v>1.3920631036761639</v>
      </c>
      <c r="J81" s="322">
        <f>IF(J$5=0,0,J$5/TEL_fec!J$5)</f>
        <v>1.255441974490189</v>
      </c>
      <c r="K81" s="322">
        <f>IF(K$5=0,0,K$5/TEL_fec!K$5)</f>
        <v>1.0008361045780967</v>
      </c>
      <c r="L81" s="322">
        <f>IF(L$5=0,0,L$5/TEL_fec!L$5)</f>
        <v>1.0593891298045244</v>
      </c>
      <c r="M81" s="322">
        <f>IF(M$5=0,0,M$5/TEL_fec!M$5)</f>
        <v>0.99624958515194795</v>
      </c>
      <c r="N81" s="322">
        <f>IF(N$5=0,0,N$5/TEL_fec!N$5)</f>
        <v>0.99547107266988599</v>
      </c>
      <c r="O81" s="322">
        <f>IF(O$5=0,0,O$5/TEL_fec!O$5)</f>
        <v>1.0216837103789287</v>
      </c>
      <c r="P81" s="322">
        <f>IF(P$5=0,0,P$5/TEL_fec!P$5)</f>
        <v>1.091026188927297</v>
      </c>
      <c r="Q81" s="322">
        <f>IF(Q$5=0,0,Q$5/TEL_fec!Q$5)</f>
        <v>1.055574574636561</v>
      </c>
      <c r="R81" s="322">
        <f>IF(R$5=0,0,R$5/TEL_fec!R$5)</f>
        <v>1.0529831094931461</v>
      </c>
      <c r="S81" s="322">
        <f>IF(S$5=0,0,S$5/TEL_fec!S$5)</f>
        <v>1.0637943256961049</v>
      </c>
      <c r="T81" s="322">
        <f>IF(T$5=0,0,T$5/TEL_fec!T$5)</f>
        <v>0.98319105358629078</v>
      </c>
      <c r="U81" s="322">
        <f>IF(U$5=0,0,U$5/TEL_fec!U$5)</f>
        <v>1.0257521873496427</v>
      </c>
      <c r="V81" s="322">
        <f>IF(V$5=0,0,V$5/TEL_fec!V$5)</f>
        <v>1.1295830584292754</v>
      </c>
      <c r="W81" s="322">
        <f>IF(W$5=0,0,W$5/TEL_fec!W$5)</f>
        <v>1.4557311777067929</v>
      </c>
      <c r="X81" s="322">
        <f>IF(X$5=0,0,X$5/TEL_fec!X$5)</f>
        <v>1.4491867033090027</v>
      </c>
      <c r="Y81" s="322">
        <f>IF(Y$5=0,0,Y$5/TEL_fec!Y$5)</f>
        <v>1.4422255907367221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2.0163764821714629</v>
      </c>
      <c r="C86" s="336">
        <f>IF(C$10=0,0,C$10/TEL_fec!C$10)</f>
        <v>1.8398590778770467</v>
      </c>
      <c r="D86" s="336">
        <f>IF(D$10=0,0,D$10/TEL_fec!D$10)</f>
        <v>1.6875594239506764</v>
      </c>
      <c r="E86" s="336">
        <f>IF(E$10=0,0,E$10/TEL_fec!E$10)</f>
        <v>1.9169191678159085</v>
      </c>
      <c r="F86" s="336">
        <f>IF(F$10=0,0,F$10/TEL_fec!F$10)</f>
        <v>1.8915943126286092</v>
      </c>
      <c r="G86" s="336">
        <f>IF(G$10=0,0,G$10/TEL_fec!G$10)</f>
        <v>1.8503547008621009</v>
      </c>
      <c r="H86" s="336">
        <f>IF(H$10=0,0,H$10/TEL_fec!H$10)</f>
        <v>1.8602224986335181</v>
      </c>
      <c r="I86" s="336">
        <f>IF(I$10=0,0,I$10/TEL_fec!I$10)</f>
        <v>1.7894477744756967</v>
      </c>
      <c r="J86" s="336">
        <f>IF(J$10=0,0,J$10/TEL_fec!J$10)</f>
        <v>1.6703228340681244</v>
      </c>
      <c r="K86" s="336">
        <f>IF(K$10=0,0,K$10/TEL_fec!K$10)</f>
        <v>1.5183354487267302</v>
      </c>
      <c r="L86" s="336">
        <f>IF(L$10=0,0,L$10/TEL_fec!L$10)</f>
        <v>1.6436615558567322</v>
      </c>
      <c r="M86" s="336">
        <f>IF(M$10=0,0,M$10/TEL_fec!M$10)</f>
        <v>1.5114125403892271</v>
      </c>
      <c r="N86" s="336">
        <f>IF(N$10=0,0,N$10/TEL_fec!N$10)</f>
        <v>1.4926142954430006</v>
      </c>
      <c r="O86" s="336">
        <f>IF(O$10=0,0,O$10/TEL_fec!O$10)</f>
        <v>1.481743099215016</v>
      </c>
      <c r="P86" s="336">
        <f>IF(P$10=0,0,P$10/TEL_fec!P$10)</f>
        <v>1.4901580136659662</v>
      </c>
      <c r="Q86" s="336">
        <f>IF(Q$10=0,0,Q$10/TEL_fec!Q$10)</f>
        <v>1.4839407865803071</v>
      </c>
      <c r="R86" s="336">
        <f>IF(R$10=0,0,R$10/TEL_fec!R$10)</f>
        <v>1.4593441871195905</v>
      </c>
      <c r="S86" s="336">
        <f>IF(S$10=0,0,S$10/TEL_fec!S$10)</f>
        <v>1.49629325387892</v>
      </c>
      <c r="T86" s="336">
        <f>IF(T$10=0,0,T$10/TEL_fec!T$10)</f>
        <v>1.3375514132626081</v>
      </c>
      <c r="U86" s="336">
        <f>IF(U$10=0,0,U$10/TEL_fec!U$10)</f>
        <v>1.4458715403717923</v>
      </c>
      <c r="V86" s="336">
        <f>IF(V$10=0,0,V$10/TEL_fec!V$10)</f>
        <v>1.6620772208943781</v>
      </c>
      <c r="W86" s="336">
        <f>IF(W$10=0,0,W$10/TEL_fec!W$10)</f>
        <v>2.1116616226905576</v>
      </c>
      <c r="X86" s="336">
        <f>IF(X$10=0,0,X$10/TEL_fec!X$10)</f>
        <v>2.0699325196824505</v>
      </c>
      <c r="Y86" s="336">
        <f>IF(Y$10=0,0,Y$10/TEL_fec!Y$10)</f>
        <v>2.0026034724849011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2.7385836438067588</v>
      </c>
      <c r="C87" s="349">
        <f>IF(C$16=0,0,C$16/TEL_fec!C$16)</f>
        <v>2.320479580227627</v>
      </c>
      <c r="D87" s="349">
        <f>IF(D$16=0,0,D$16/TEL_fec!D$16)</f>
        <v>2.2620086535344721</v>
      </c>
      <c r="E87" s="349">
        <f>IF(E$16=0,0,E$16/TEL_fec!E$16)</f>
        <v>2.043070574944541</v>
      </c>
      <c r="F87" s="349">
        <f>IF(F$16=0,0,F$16/TEL_fec!F$16)</f>
        <v>2.0682487408344921</v>
      </c>
      <c r="G87" s="349">
        <f>IF(G$16=0,0,G$16/TEL_fec!G$16)</f>
        <v>2.1464227831734415</v>
      </c>
      <c r="H87" s="349">
        <f>IF(H$16=0,0,H$16/TEL_fec!H$16)</f>
        <v>2.1969284304753316</v>
      </c>
      <c r="I87" s="349">
        <f>IF(I$16=0,0,I$16/TEL_fec!I$16)</f>
        <v>2.2421302583768479</v>
      </c>
      <c r="J87" s="349">
        <f>IF(J$16=0,0,J$16/TEL_fec!J$16)</f>
        <v>2.0936242367257245</v>
      </c>
      <c r="K87" s="349">
        <f>IF(K$16=0,0,K$16/TEL_fec!K$16)</f>
        <v>1.6960622404987968</v>
      </c>
      <c r="L87" s="349">
        <f>IF(L$16=0,0,L$16/TEL_fec!L$16)</f>
        <v>1.7664702966401427</v>
      </c>
      <c r="M87" s="349">
        <f>IF(M$16=0,0,M$16/TEL_fec!M$16)</f>
        <v>1.7427471159325136</v>
      </c>
      <c r="N87" s="349">
        <f>IF(N$16=0,0,N$16/TEL_fec!N$16)</f>
        <v>1.7699679943924342</v>
      </c>
      <c r="O87" s="349">
        <f>IF(O$16=0,0,O$16/TEL_fec!O$16)</f>
        <v>1.8666206272855801</v>
      </c>
      <c r="P87" s="349">
        <f>IF(P$16=0,0,P$16/TEL_fec!P$16)</f>
        <v>2.0588476362507775</v>
      </c>
      <c r="Q87" s="349">
        <f>IF(Q$16=0,0,Q$16/TEL_fec!Q$16)</f>
        <v>1.9955820384763467</v>
      </c>
      <c r="R87" s="349">
        <f>IF(R$16=0,0,R$16/TEL_fec!R$16)</f>
        <v>1.9987701673610823</v>
      </c>
      <c r="S87" s="349">
        <f>IF(S$16=0,0,S$16/TEL_fec!S$16)</f>
        <v>2.0023427076687121</v>
      </c>
      <c r="T87" s="349">
        <f>IF(T$16=0,0,T$16/TEL_fec!T$16)</f>
        <v>1.9226452316606797</v>
      </c>
      <c r="U87" s="349">
        <f>IF(U$16=0,0,U$16/TEL_fec!U$16)</f>
        <v>1.9258341684862521</v>
      </c>
      <c r="V87" s="349">
        <f>IF(V$16=0,0,V$16/TEL_fec!V$16)</f>
        <v>1.9859607173109564</v>
      </c>
      <c r="W87" s="349">
        <f>IF(W$16=0,0,W$16/TEL_fec!W$16)</f>
        <v>2.1174352810934813</v>
      </c>
      <c r="X87" s="349">
        <f>IF(X$16=0,0,X$16/TEL_fec!X$16)</f>
        <v>2.1059748269447187</v>
      </c>
      <c r="Y87" s="349">
        <f>IF(Y$16=0,0,Y$16/TEL_fec!Y$16)</f>
        <v>2.1540113111073658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2.7385836438067588</v>
      </c>
      <c r="C88" s="349">
        <f>IF(C$27=0,0,C$27/TEL_fec!C$27)</f>
        <v>2.320479580227627</v>
      </c>
      <c r="D88" s="349">
        <f>IF(D$27=0,0,D$27/TEL_fec!D$27)</f>
        <v>2.2620086535344721</v>
      </c>
      <c r="E88" s="349">
        <f>IF(E$27=0,0,E$27/TEL_fec!E$27)</f>
        <v>2.0430705749445406</v>
      </c>
      <c r="F88" s="349">
        <f>IF(F$27=0,0,F$27/TEL_fec!F$27)</f>
        <v>2.0682487408344898</v>
      </c>
      <c r="G88" s="349">
        <f>IF(G$27=0,0,G$27/TEL_fec!G$27)</f>
        <v>2.1464227831734415</v>
      </c>
      <c r="H88" s="349">
        <f>IF(H$27=0,0,H$27/TEL_fec!H$27)</f>
        <v>2.1969284304753334</v>
      </c>
      <c r="I88" s="349">
        <f>IF(I$27=0,0,I$27/TEL_fec!I$27)</f>
        <v>2.2421302583768483</v>
      </c>
      <c r="J88" s="349">
        <f>IF(J$27=0,0,J$27/TEL_fec!J$27)</f>
        <v>2.0936242367257245</v>
      </c>
      <c r="K88" s="349">
        <f>IF(K$27=0,0,K$27/TEL_fec!K$27)</f>
        <v>1.6960622404987968</v>
      </c>
      <c r="L88" s="349">
        <f>IF(L$27=0,0,L$27/TEL_fec!L$27)</f>
        <v>1.7664702966401418</v>
      </c>
      <c r="M88" s="349">
        <f>IF(M$27=0,0,M$27/TEL_fec!M$27)</f>
        <v>1.7427471159325132</v>
      </c>
      <c r="N88" s="349">
        <f>IF(N$27=0,0,N$27/TEL_fec!N$27)</f>
        <v>1.7699679943924351</v>
      </c>
      <c r="O88" s="349">
        <f>IF(O$27=0,0,O$27/TEL_fec!O$27)</f>
        <v>1.8666206272855808</v>
      </c>
      <c r="P88" s="349">
        <f>IF(P$27=0,0,P$27/TEL_fec!P$27)</f>
        <v>2.058847636250777</v>
      </c>
      <c r="Q88" s="349">
        <f>IF(Q$27=0,0,Q$27/TEL_fec!Q$27)</f>
        <v>1.995582038476347</v>
      </c>
      <c r="R88" s="349">
        <f>IF(R$27=0,0,R$27/TEL_fec!R$27)</f>
        <v>1.9987701673610823</v>
      </c>
      <c r="S88" s="349">
        <f>IF(S$27=0,0,S$27/TEL_fec!S$27)</f>
        <v>2.0023427076687117</v>
      </c>
      <c r="T88" s="349">
        <f>IF(T$27=0,0,T$27/TEL_fec!T$27)</f>
        <v>1.9226452316606804</v>
      </c>
      <c r="U88" s="349">
        <f>IF(U$27=0,0,U$27/TEL_fec!U$27)</f>
        <v>1.9258341684862523</v>
      </c>
      <c r="V88" s="349">
        <f>IF(V$27=0,0,V$27/TEL_fec!V$27)</f>
        <v>1.9859607173109561</v>
      </c>
      <c r="W88" s="349">
        <f>IF(W$27=0,0,W$27/TEL_fec!W$27)</f>
        <v>2.1174352810934813</v>
      </c>
      <c r="X88" s="349">
        <f>IF(X$27=0,0,X$27/TEL_fec!X$27)</f>
        <v>2.1059748269447178</v>
      </c>
      <c r="Y88" s="349">
        <f>IF(Y$27=0,0,Y$27/TEL_fec!Y$27)</f>
        <v>2.1540113111073662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1.5933971437481242</v>
      </c>
      <c r="C90" s="349">
        <f>IF(C$39=0,0,C$39/TEL_fec!C$39)</f>
        <v>1.2559916178698685</v>
      </c>
      <c r="D90" s="349">
        <f>IF(D$39=0,0,D$39/TEL_fec!D$39)</f>
        <v>1.1755842038602431</v>
      </c>
      <c r="E90" s="349">
        <f>IF(E$39=0,0,E$39/TEL_fec!E$39)</f>
        <v>1.1959959580310764</v>
      </c>
      <c r="F90" s="349">
        <f>IF(F$39=0,0,F$39/TEL_fec!F$39)</f>
        <v>1.2340343151648769</v>
      </c>
      <c r="G90" s="349">
        <f>IF(G$39=0,0,G$39/TEL_fec!G$39)</f>
        <v>1.1664871755447817</v>
      </c>
      <c r="H90" s="349">
        <f>IF(H$39=0,0,H$39/TEL_fec!H$39)</f>
        <v>1.2116307203650103</v>
      </c>
      <c r="I90" s="349">
        <f>IF(I$39=0,0,I$39/TEL_fec!I$39)</f>
        <v>1.1312073711029733</v>
      </c>
      <c r="J90" s="349">
        <f>IF(J$39=0,0,J$39/TEL_fec!J$39)</f>
        <v>1.0164847431006394</v>
      </c>
      <c r="K90" s="349">
        <f>IF(K$39=0,0,K$39/TEL_fec!K$39)</f>
        <v>0.8335843082869685</v>
      </c>
      <c r="L90" s="349">
        <f>IF(L$39=0,0,L$39/TEL_fec!L$39)</f>
        <v>0.85803156518725365</v>
      </c>
      <c r="M90" s="349">
        <f>IF(M$39=0,0,M$39/TEL_fec!M$39)</f>
        <v>0.79848261760394634</v>
      </c>
      <c r="N90" s="349">
        <f>IF(N$39=0,0,N$39/TEL_fec!N$39)</f>
        <v>0.78362018625143526</v>
      </c>
      <c r="O90" s="349">
        <f>IF(O$39=0,0,O$39/TEL_fec!O$39)</f>
        <v>0.78023733631278713</v>
      </c>
      <c r="P90" s="349">
        <f>IF(P$39=0,0,P$39/TEL_fec!P$39)</f>
        <v>0.80581632849526275</v>
      </c>
      <c r="Q90" s="349">
        <f>IF(Q$39=0,0,Q$39/TEL_fec!Q$39)</f>
        <v>0.78031022734003319</v>
      </c>
      <c r="R90" s="349">
        <f>IF(R$39=0,0,R$39/TEL_fec!R$39)</f>
        <v>0.78100145759190986</v>
      </c>
      <c r="S90" s="349">
        <f>IF(S$39=0,0,S$39/TEL_fec!S$39)</f>
        <v>0.78637414571676867</v>
      </c>
      <c r="T90" s="349">
        <f>IF(T$39=0,0,T$39/TEL_fec!T$39)</f>
        <v>0.73459804652876948</v>
      </c>
      <c r="U90" s="349">
        <f>IF(U$39=0,0,U$39/TEL_fec!U$39)</f>
        <v>0.77089913077768735</v>
      </c>
      <c r="V90" s="349">
        <f>IF(V$39=0,0,V$39/TEL_fec!V$39)</f>
        <v>0.8430984539081896</v>
      </c>
      <c r="W90" s="349">
        <f>IF(W$39=0,0,W$39/TEL_fec!W$39)</f>
        <v>1.1165964820589389</v>
      </c>
      <c r="X90" s="349">
        <f>IF(X$39=0,0,X$39/TEL_fec!X$39)</f>
        <v>1.117033680262618</v>
      </c>
      <c r="Y90" s="349">
        <f>IF(Y$39=0,0,Y$39/TEL_fec!Y$39)</f>
        <v>1.0986501817350542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CZ: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1239.8496106785319</v>
      </c>
      <c r="C3" s="203">
        <v>1366.089369734359</v>
      </c>
      <c r="D3" s="203">
        <v>1366.3355351996429</v>
      </c>
      <c r="E3" s="203">
        <v>1463.974852566037</v>
      </c>
      <c r="F3" s="203">
        <v>1547.2206150933839</v>
      </c>
      <c r="G3" s="203">
        <v>1600.0040150627201</v>
      </c>
      <c r="H3" s="203">
        <v>1631.962160633484</v>
      </c>
      <c r="I3" s="203">
        <v>1689.180899039374</v>
      </c>
      <c r="J3" s="203">
        <v>1709.882165113657</v>
      </c>
      <c r="K3" s="203">
        <v>1391.886361786964</v>
      </c>
      <c r="L3" s="203">
        <v>1330.5454931071049</v>
      </c>
      <c r="M3" s="203">
        <v>1332.7451514512079</v>
      </c>
      <c r="N3" s="203">
        <v>1332.329199619144</v>
      </c>
      <c r="O3" s="203">
        <v>1279.864792263611</v>
      </c>
      <c r="P3" s="203">
        <v>1382.0285921848299</v>
      </c>
      <c r="Q3" s="203">
        <v>1460.5913519999999</v>
      </c>
      <c r="R3" s="203">
        <v>1540.0912458241351</v>
      </c>
      <c r="S3" s="203">
        <v>1616.598526313818</v>
      </c>
      <c r="T3" s="203">
        <v>1731.049461298554</v>
      </c>
      <c r="U3" s="203">
        <v>1762.218441963259</v>
      </c>
      <c r="V3" s="203">
        <v>1696.9286767286769</v>
      </c>
      <c r="W3" s="203">
        <v>1854.1207331595131</v>
      </c>
      <c r="X3" s="203">
        <v>1788.1904430666871</v>
      </c>
      <c r="Y3" s="203">
        <v>1514.5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751.07571433974363</v>
      </c>
      <c r="C5" s="203">
        <v>1179.677743231719</v>
      </c>
      <c r="D5" s="203">
        <v>1220.5369003101539</v>
      </c>
      <c r="E5" s="203">
        <v>1347.167564987295</v>
      </c>
      <c r="F5" s="203">
        <v>1359.168505596147</v>
      </c>
      <c r="G5" s="203">
        <v>1451.0332018482679</v>
      </c>
      <c r="H5" s="203">
        <v>1575.491304959274</v>
      </c>
      <c r="I5" s="203">
        <v>1433.9452107765439</v>
      </c>
      <c r="J5" s="203">
        <v>1465.7374267555681</v>
      </c>
      <c r="K5" s="203">
        <v>1220.3526542506379</v>
      </c>
      <c r="L5" s="203">
        <v>1251.043838453902</v>
      </c>
      <c r="M5" s="203">
        <v>1072.0486131398061</v>
      </c>
      <c r="N5" s="203">
        <v>1098.35447282884</v>
      </c>
      <c r="O5" s="203">
        <v>1078.7508750649481</v>
      </c>
      <c r="P5" s="203">
        <v>1091.3255118850279</v>
      </c>
      <c r="Q5" s="203">
        <v>1214.361331033793</v>
      </c>
      <c r="R5" s="203">
        <v>1191.0998966517141</v>
      </c>
      <c r="S5" s="203">
        <v>1114.185027163616</v>
      </c>
      <c r="T5" s="203">
        <v>1113.5832632186041</v>
      </c>
      <c r="U5" s="203">
        <v>1140.31623647694</v>
      </c>
      <c r="V5" s="203">
        <v>1184.4607426655689</v>
      </c>
      <c r="W5" s="203">
        <v>1405.3067152562121</v>
      </c>
      <c r="X5" s="203">
        <v>1447.2478941060449</v>
      </c>
      <c r="Y5" s="203">
        <v>1394.37777836381</v>
      </c>
      <c r="DA5" s="112" t="s">
        <v>2868</v>
      </c>
    </row>
    <row r="6" spans="1:105" ht="12" customHeight="1" x14ac:dyDescent="0.25">
      <c r="A6" s="154" t="s">
        <v>2112</v>
      </c>
      <c r="B6" s="338">
        <v>938.84464292467953</v>
      </c>
      <c r="C6" s="338">
        <v>1267.4402679483169</v>
      </c>
      <c r="D6" s="338">
        <v>1314.382500094551</v>
      </c>
      <c r="E6" s="338">
        <v>1455.2091965332529</v>
      </c>
      <c r="F6" s="338">
        <v>1455.2091965332529</v>
      </c>
      <c r="G6" s="338">
        <v>1549.0936608257209</v>
      </c>
      <c r="H6" s="338">
        <v>1689.920357264423</v>
      </c>
      <c r="I6" s="338">
        <v>1642.9781251181889</v>
      </c>
      <c r="J6" s="338">
        <v>1596.035892971955</v>
      </c>
      <c r="K6" s="338">
        <v>1596.035892971955</v>
      </c>
      <c r="L6" s="338">
        <v>1549.0936608257209</v>
      </c>
      <c r="M6" s="338">
        <v>1502.151428679487</v>
      </c>
      <c r="N6" s="338">
        <v>1502.151428679487</v>
      </c>
      <c r="O6" s="338">
        <v>1455.209196533254</v>
      </c>
      <c r="P6" s="338">
        <v>1455.209196533254</v>
      </c>
      <c r="Q6" s="338">
        <v>1408.2669643870199</v>
      </c>
      <c r="R6" s="338">
        <v>1361.324732240786</v>
      </c>
      <c r="S6" s="338">
        <v>1314.3825000945519</v>
      </c>
      <c r="T6" s="338">
        <v>1314.3825000945519</v>
      </c>
      <c r="U6" s="338">
        <v>1267.440267948318</v>
      </c>
      <c r="V6" s="338">
        <v>1267.440267948318</v>
      </c>
      <c r="W6" s="338">
        <v>1502.1514286794879</v>
      </c>
      <c r="X6" s="338">
        <v>1549.0936608257221</v>
      </c>
      <c r="Y6" s="338">
        <v>1502.1514286794879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375.53785716987181</v>
      </c>
      <c r="D7" s="340">
        <v>93.884464292467953</v>
      </c>
      <c r="E7" s="340">
        <v>140.8266964387019</v>
      </c>
      <c r="F7" s="340">
        <v>46.942232146233977</v>
      </c>
      <c r="G7" s="340">
        <v>140.8266964387019</v>
      </c>
      <c r="H7" s="340">
        <v>140.8266964387019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46.942232146233977</v>
      </c>
      <c r="W7" s="340">
        <v>234.71116073116991</v>
      </c>
      <c r="X7" s="340">
        <v>93.884464292467953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46.942232146234346</v>
      </c>
      <c r="D8" s="342">
        <f t="shared" si="0"/>
        <v>46.942232146233891</v>
      </c>
      <c r="E8" s="342">
        <f t="shared" si="0"/>
        <v>0</v>
      </c>
      <c r="F8" s="342">
        <f t="shared" si="0"/>
        <v>46.942232146233891</v>
      </c>
      <c r="G8" s="342">
        <f t="shared" si="0"/>
        <v>46.942232146233891</v>
      </c>
      <c r="H8" s="342">
        <f t="shared" si="0"/>
        <v>0</v>
      </c>
      <c r="I8" s="342">
        <f t="shared" si="0"/>
        <v>46.942232146234119</v>
      </c>
      <c r="J8" s="342">
        <f t="shared" si="0"/>
        <v>46.942232146233891</v>
      </c>
      <c r="K8" s="342">
        <f t="shared" si="0"/>
        <v>0</v>
      </c>
      <c r="L8" s="342">
        <f t="shared" si="0"/>
        <v>46.942232146234119</v>
      </c>
      <c r="M8" s="342">
        <f t="shared" si="0"/>
        <v>46.942232146233891</v>
      </c>
      <c r="N8" s="342">
        <f t="shared" si="0"/>
        <v>0</v>
      </c>
      <c r="O8" s="342">
        <f t="shared" si="0"/>
        <v>46.942232146232982</v>
      </c>
      <c r="P8" s="342">
        <f t="shared" si="0"/>
        <v>0</v>
      </c>
      <c r="Q8" s="342">
        <f t="shared" si="0"/>
        <v>46.942232146234119</v>
      </c>
      <c r="R8" s="342">
        <f t="shared" si="0"/>
        <v>46.942232146233891</v>
      </c>
      <c r="S8" s="342">
        <f t="shared" si="0"/>
        <v>46.942232146234119</v>
      </c>
      <c r="T8" s="342">
        <f t="shared" si="0"/>
        <v>0</v>
      </c>
      <c r="U8" s="342">
        <f t="shared" si="0"/>
        <v>46.942232146233891</v>
      </c>
      <c r="V8" s="342">
        <f t="shared" si="0"/>
        <v>46.942232146233891</v>
      </c>
      <c r="W8" s="342">
        <f t="shared" si="0"/>
        <v>0</v>
      </c>
      <c r="X8" s="342">
        <f t="shared" si="0"/>
        <v>46.942232146233891</v>
      </c>
      <c r="Y8" s="342">
        <f t="shared" si="0"/>
        <v>46.942232146234119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187.76892858493591</v>
      </c>
      <c r="C9" s="343">
        <f t="shared" si="1"/>
        <v>87.762524716597909</v>
      </c>
      <c r="D9" s="343">
        <f t="shared" si="1"/>
        <v>93.845599784397109</v>
      </c>
      <c r="E9" s="343">
        <f t="shared" si="1"/>
        <v>108.0416315459579</v>
      </c>
      <c r="F9" s="343">
        <f t="shared" si="1"/>
        <v>96.040690937105865</v>
      </c>
      <c r="G9" s="343">
        <f t="shared" si="1"/>
        <v>98.060458977452981</v>
      </c>
      <c r="H9" s="343">
        <f t="shared" si="1"/>
        <v>114.42905230514907</v>
      </c>
      <c r="I9" s="343">
        <f t="shared" si="1"/>
        <v>209.03291434164498</v>
      </c>
      <c r="J9" s="343">
        <f t="shared" si="1"/>
        <v>130.29846621638694</v>
      </c>
      <c r="K9" s="343">
        <f t="shared" si="1"/>
        <v>375.68323872131714</v>
      </c>
      <c r="L9" s="343">
        <f t="shared" si="1"/>
        <v>298.04982237181889</v>
      </c>
      <c r="M9" s="343">
        <f t="shared" si="1"/>
        <v>430.10281553968093</v>
      </c>
      <c r="N9" s="343">
        <f t="shared" si="1"/>
        <v>403.79695585064701</v>
      </c>
      <c r="O9" s="343">
        <f t="shared" si="1"/>
        <v>376.45832146830594</v>
      </c>
      <c r="P9" s="343">
        <f t="shared" si="1"/>
        <v>363.88368464822611</v>
      </c>
      <c r="Q9" s="343">
        <f t="shared" si="1"/>
        <v>193.9056333532269</v>
      </c>
      <c r="R9" s="343">
        <f t="shared" si="1"/>
        <v>170.22483558907197</v>
      </c>
      <c r="S9" s="343">
        <f t="shared" si="1"/>
        <v>200.19747293093587</v>
      </c>
      <c r="T9" s="343">
        <f t="shared" si="1"/>
        <v>200.79923687594783</v>
      </c>
      <c r="U9" s="343">
        <f t="shared" si="1"/>
        <v>127.12403147137798</v>
      </c>
      <c r="V9" s="343">
        <f t="shared" si="1"/>
        <v>82.979525282749137</v>
      </c>
      <c r="W9" s="343">
        <f t="shared" si="1"/>
        <v>96.844713423275834</v>
      </c>
      <c r="X9" s="343">
        <f t="shared" si="1"/>
        <v>101.84576671967716</v>
      </c>
      <c r="Y9" s="343">
        <f t="shared" si="1"/>
        <v>107.77365031567797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93.25833093653776</v>
      </c>
      <c r="C12" s="210">
        <v>140.16822986898171</v>
      </c>
      <c r="D12" s="210">
        <v>152.2834311184175</v>
      </c>
      <c r="E12" s="210">
        <v>185.25581732021379</v>
      </c>
      <c r="F12" s="210">
        <v>203.34377651991221</v>
      </c>
      <c r="G12" s="210">
        <v>211.1827289089108</v>
      </c>
      <c r="H12" s="210">
        <v>212.94140548651731</v>
      </c>
      <c r="I12" s="210">
        <v>199.12574660012089</v>
      </c>
      <c r="J12" s="210">
        <v>222.06013743673299</v>
      </c>
      <c r="K12" s="210">
        <v>207.14404610042061</v>
      </c>
      <c r="L12" s="210">
        <v>215.99580117243269</v>
      </c>
      <c r="M12" s="210">
        <v>189.7946211784583</v>
      </c>
      <c r="N12" s="210">
        <v>211.05014700643201</v>
      </c>
      <c r="O12" s="210">
        <v>216.191079832729</v>
      </c>
      <c r="P12" s="210">
        <v>210.07790480246379</v>
      </c>
      <c r="Q12" s="210">
        <v>229.91292462519539</v>
      </c>
      <c r="R12" s="210">
        <v>237.0087453964552</v>
      </c>
      <c r="S12" s="210">
        <v>218.17581088380771</v>
      </c>
      <c r="T12" s="210">
        <v>217.88764739089089</v>
      </c>
      <c r="U12" s="210">
        <v>213.00323022235861</v>
      </c>
      <c r="V12" s="210">
        <v>226.38383242137891</v>
      </c>
      <c r="W12" s="210">
        <v>235.92061241819681</v>
      </c>
      <c r="X12" s="210">
        <v>225.73210220896681</v>
      </c>
      <c r="Y12" s="210">
        <v>226.45483212782131</v>
      </c>
      <c r="DA12" s="109" t="s">
        <v>2871</v>
      </c>
    </row>
    <row r="13" spans="1:105" ht="12" customHeight="1" x14ac:dyDescent="0.25">
      <c r="A13" s="24" t="s">
        <v>28</v>
      </c>
      <c r="B13" s="213">
        <v>12.231642304385209</v>
      </c>
      <c r="C13" s="213">
        <v>8.1828030954428197</v>
      </c>
      <c r="D13" s="213">
        <v>9.1587274290627683</v>
      </c>
      <c r="E13" s="213">
        <v>14.54505588993981</v>
      </c>
      <c r="F13" s="213">
        <v>1.2108340498710231</v>
      </c>
      <c r="G13" s="213">
        <v>1.465090283748925</v>
      </c>
      <c r="H13" s="213">
        <v>1.192089423903697</v>
      </c>
      <c r="I13" s="213">
        <v>1.7741186586414439</v>
      </c>
      <c r="J13" s="213">
        <v>0.58847807394668961</v>
      </c>
      <c r="K13" s="213">
        <v>0.30017196904557181</v>
      </c>
      <c r="L13" s="213">
        <v>0.64264832330180566</v>
      </c>
      <c r="M13" s="213">
        <v>0.61926053310404128</v>
      </c>
      <c r="N13" s="213">
        <v>0.30945829750644882</v>
      </c>
      <c r="O13" s="213">
        <v>0.31255374032674121</v>
      </c>
      <c r="P13" s="213">
        <v>1.2701633705932931</v>
      </c>
      <c r="Q13" s="213">
        <v>0.9657781599312123</v>
      </c>
      <c r="R13" s="213">
        <v>1.004127257093723</v>
      </c>
      <c r="S13" s="213">
        <v>0.88030954428202912</v>
      </c>
      <c r="T13" s="213">
        <v>0.13791917454858121</v>
      </c>
      <c r="U13" s="213">
        <v>0.1000859845227859</v>
      </c>
      <c r="V13" s="213">
        <v>0.21281169389509891</v>
      </c>
      <c r="W13" s="213">
        <v>0.20627687016337051</v>
      </c>
      <c r="X13" s="213">
        <v>4.2734307824591568E-2</v>
      </c>
      <c r="Y13" s="213">
        <v>2.9234737747205509E-2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12.994840928632843</v>
      </c>
      <c r="C14" s="204">
        <f t="shared" si="2"/>
        <v>13.614273430782459</v>
      </c>
      <c r="D14" s="204">
        <f t="shared" si="2"/>
        <v>8.7505588993981078</v>
      </c>
      <c r="E14" s="204">
        <f t="shared" si="2"/>
        <v>8.737489251934651</v>
      </c>
      <c r="F14" s="204">
        <f t="shared" si="2"/>
        <v>8.597850386930352</v>
      </c>
      <c r="G14" s="204">
        <f t="shared" si="2"/>
        <v>9.5300085984522784</v>
      </c>
      <c r="H14" s="204">
        <f t="shared" si="2"/>
        <v>9.540240756663799</v>
      </c>
      <c r="I14" s="204">
        <f t="shared" si="2"/>
        <v>8.7776440240756664</v>
      </c>
      <c r="J14" s="204">
        <f t="shared" si="2"/>
        <v>6.7146173688736042</v>
      </c>
      <c r="K14" s="204">
        <f t="shared" si="2"/>
        <v>6.7154772141014618</v>
      </c>
      <c r="L14" s="204">
        <f t="shared" si="2"/>
        <v>7.6544282029234729</v>
      </c>
      <c r="M14" s="204">
        <f t="shared" si="2"/>
        <v>4.7987102321582107</v>
      </c>
      <c r="N14" s="204">
        <f t="shared" si="2"/>
        <v>4.8006878761822875</v>
      </c>
      <c r="O14" s="204">
        <f t="shared" si="2"/>
        <v>5.7403267411865855</v>
      </c>
      <c r="P14" s="204">
        <f t="shared" si="2"/>
        <v>2.8303525365434221</v>
      </c>
      <c r="Q14" s="204">
        <f t="shared" si="2"/>
        <v>2.9125537403267412</v>
      </c>
      <c r="R14" s="204">
        <f t="shared" si="2"/>
        <v>4.7998280309544281</v>
      </c>
      <c r="S14" s="204">
        <f t="shared" si="2"/>
        <v>3.8561478933791911</v>
      </c>
      <c r="T14" s="204">
        <f t="shared" si="2"/>
        <v>2.9122957867583832</v>
      </c>
      <c r="U14" s="204">
        <f t="shared" si="2"/>
        <v>4.0617368873602739</v>
      </c>
      <c r="V14" s="204">
        <f t="shared" si="2"/>
        <v>7.0994840928632836</v>
      </c>
      <c r="W14" s="204">
        <f t="shared" si="2"/>
        <v>8.9906276870163371</v>
      </c>
      <c r="X14" s="204">
        <f t="shared" si="2"/>
        <v>5.9538263112639722</v>
      </c>
      <c r="Y14" s="204">
        <f t="shared" si="2"/>
        <v>8.0453998280309538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1.098710232158211</v>
      </c>
      <c r="C16" s="204">
        <v>2.1171969045571801</v>
      </c>
      <c r="D16" s="204">
        <v>2.1180567497850391</v>
      </c>
      <c r="E16" s="204">
        <v>1.059673258813413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2.0922613929492688</v>
      </c>
      <c r="V16" s="204">
        <v>4.184608770421324</v>
      </c>
      <c r="W16" s="204">
        <v>4.184608770421324</v>
      </c>
      <c r="X16" s="204">
        <v>2.0922613929492688</v>
      </c>
      <c r="Y16" s="204">
        <v>4.184608770421324</v>
      </c>
      <c r="DA16" s="71" t="s">
        <v>2874</v>
      </c>
    </row>
    <row r="17" spans="1:105" ht="12" customHeight="1" x14ac:dyDescent="0.25">
      <c r="A17" s="18" t="s">
        <v>71</v>
      </c>
      <c r="B17" s="204">
        <v>5.0982803095442817</v>
      </c>
      <c r="C17" s="204">
        <v>3.003697334479793</v>
      </c>
      <c r="D17" s="204">
        <v>0</v>
      </c>
      <c r="E17" s="204">
        <v>0</v>
      </c>
      <c r="F17" s="204">
        <v>0</v>
      </c>
      <c r="G17" s="204">
        <v>0.99905417024935506</v>
      </c>
      <c r="H17" s="204">
        <v>1.0217540842648321</v>
      </c>
      <c r="I17" s="204">
        <v>1.021066208082545</v>
      </c>
      <c r="J17" s="204">
        <v>1.0239036973344799</v>
      </c>
      <c r="K17" s="204">
        <v>1.0264832330180571</v>
      </c>
      <c r="L17" s="204">
        <v>1.0279449699054171</v>
      </c>
      <c r="M17" s="204">
        <v>1.0266552020636279</v>
      </c>
      <c r="N17" s="204">
        <v>1.026053310404127</v>
      </c>
      <c r="O17" s="204">
        <v>1.026139294926913</v>
      </c>
      <c r="P17" s="204">
        <v>0</v>
      </c>
      <c r="Q17" s="204">
        <v>1.025709372312984</v>
      </c>
      <c r="R17" s="204">
        <v>1.026053310404127</v>
      </c>
      <c r="S17" s="204">
        <v>1.0257953568357689</v>
      </c>
      <c r="T17" s="204">
        <v>1.025451418744626</v>
      </c>
      <c r="U17" s="204">
        <v>1.026053310404127</v>
      </c>
      <c r="V17" s="204">
        <v>1.0279449699054171</v>
      </c>
      <c r="W17" s="204">
        <v>1.032244196044712</v>
      </c>
      <c r="X17" s="204">
        <v>1.0312123817712811</v>
      </c>
      <c r="Y17" s="204">
        <v>1.0304385210662079</v>
      </c>
      <c r="DA17" s="71" t="s">
        <v>2875</v>
      </c>
    </row>
    <row r="18" spans="1:105" ht="12" customHeight="1" x14ac:dyDescent="0.25">
      <c r="A18" s="18" t="s">
        <v>32</v>
      </c>
      <c r="B18" s="204">
        <v>6.7978503869303522</v>
      </c>
      <c r="C18" s="204">
        <v>8.4933791917454862</v>
      </c>
      <c r="D18" s="204">
        <v>6.6325021496130692</v>
      </c>
      <c r="E18" s="204">
        <v>7.6778159931212384</v>
      </c>
      <c r="F18" s="204">
        <v>8.597850386930352</v>
      </c>
      <c r="G18" s="204">
        <v>8.5309544282029233</v>
      </c>
      <c r="H18" s="204">
        <v>8.5184866723989678</v>
      </c>
      <c r="I18" s="204">
        <v>7.7565778159931211</v>
      </c>
      <c r="J18" s="204">
        <v>5.6907136715391244</v>
      </c>
      <c r="K18" s="204">
        <v>5.6889939810834047</v>
      </c>
      <c r="L18" s="204">
        <v>5.6754084264832318</v>
      </c>
      <c r="M18" s="204">
        <v>3.7720550300945832</v>
      </c>
      <c r="N18" s="204">
        <v>3.7746345657781601</v>
      </c>
      <c r="O18" s="204">
        <v>4.7141874462596727</v>
      </c>
      <c r="P18" s="204">
        <v>2.8303525365434221</v>
      </c>
      <c r="Q18" s="204">
        <v>1.886844368013757</v>
      </c>
      <c r="R18" s="204">
        <v>3.7737747205503012</v>
      </c>
      <c r="S18" s="204">
        <v>2.8303525365434221</v>
      </c>
      <c r="T18" s="204">
        <v>1.886844368013757</v>
      </c>
      <c r="U18" s="204">
        <v>0.94342218400687861</v>
      </c>
      <c r="V18" s="204">
        <v>1.8869303525365431</v>
      </c>
      <c r="W18" s="204">
        <v>3.7737747205503012</v>
      </c>
      <c r="X18" s="204">
        <v>2.8303525365434221</v>
      </c>
      <c r="Y18" s="204">
        <v>2.8303525365434221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0.95107480653482368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17.04643164230438</v>
      </c>
      <c r="C20" s="204">
        <f t="shared" si="3"/>
        <v>15.692175408426481</v>
      </c>
      <c r="D20" s="204">
        <f t="shared" si="3"/>
        <v>16.33705932932072</v>
      </c>
      <c r="E20" s="204">
        <f t="shared" si="3"/>
        <v>18.701633705932931</v>
      </c>
      <c r="F20" s="204">
        <f t="shared" si="3"/>
        <v>21.173688736027511</v>
      </c>
      <c r="G20" s="204">
        <f t="shared" si="3"/>
        <v>19.496990541702491</v>
      </c>
      <c r="H20" s="204">
        <f t="shared" si="3"/>
        <v>23.000859845227861</v>
      </c>
      <c r="I20" s="204">
        <f t="shared" si="3"/>
        <v>21.195184866723991</v>
      </c>
      <c r="J20" s="204">
        <f t="shared" si="3"/>
        <v>23.968185726569221</v>
      </c>
      <c r="K20" s="204">
        <f t="shared" si="3"/>
        <v>26.203783319002579</v>
      </c>
      <c r="L20" s="204">
        <f t="shared" si="3"/>
        <v>31.513327601031811</v>
      </c>
      <c r="M20" s="204">
        <f t="shared" si="3"/>
        <v>33.490971625107477</v>
      </c>
      <c r="N20" s="204">
        <f t="shared" si="3"/>
        <v>34.608770421324159</v>
      </c>
      <c r="O20" s="204">
        <f t="shared" si="3"/>
        <v>31.642304385210661</v>
      </c>
      <c r="P20" s="204">
        <f t="shared" si="3"/>
        <v>24.656061908856401</v>
      </c>
      <c r="Q20" s="204">
        <f t="shared" si="3"/>
        <v>20.980223559759239</v>
      </c>
      <c r="R20" s="204">
        <f t="shared" si="3"/>
        <v>11.113499570077391</v>
      </c>
      <c r="S20" s="204">
        <f t="shared" si="3"/>
        <v>12.31728288907996</v>
      </c>
      <c r="T20" s="204">
        <f t="shared" si="3"/>
        <v>13.645141874462601</v>
      </c>
      <c r="U20" s="204">
        <f t="shared" si="3"/>
        <v>16.65124677558039</v>
      </c>
      <c r="V20" s="204">
        <f t="shared" si="3"/>
        <v>11.56077762590996</v>
      </c>
      <c r="W20" s="204">
        <f t="shared" si="3"/>
        <v>16.38135190514976</v>
      </c>
      <c r="X20" s="204">
        <f t="shared" si="3"/>
        <v>22.83847958478691</v>
      </c>
      <c r="Y20" s="204">
        <f t="shared" si="3"/>
        <v>25.574291929148419</v>
      </c>
      <c r="DA20" s="71"/>
    </row>
    <row r="21" spans="1:105" ht="12" customHeight="1" x14ac:dyDescent="0.25">
      <c r="A21" s="18" t="s">
        <v>73</v>
      </c>
      <c r="B21" s="204">
        <v>17.04643164230438</v>
      </c>
      <c r="C21" s="204">
        <v>15.692175408426481</v>
      </c>
      <c r="D21" s="204">
        <v>16.33705932932072</v>
      </c>
      <c r="E21" s="204">
        <v>18.701633705932931</v>
      </c>
      <c r="F21" s="204">
        <v>21.173688736027511</v>
      </c>
      <c r="G21" s="204">
        <v>19.496990541702491</v>
      </c>
      <c r="H21" s="204">
        <v>23.000859845227861</v>
      </c>
      <c r="I21" s="204">
        <v>21.195184866723991</v>
      </c>
      <c r="J21" s="204">
        <v>23.968185726569221</v>
      </c>
      <c r="K21" s="204">
        <v>26.203783319002579</v>
      </c>
      <c r="L21" s="204">
        <v>31.513327601031811</v>
      </c>
      <c r="M21" s="204">
        <v>33.490971625107477</v>
      </c>
      <c r="N21" s="204">
        <v>34.608770421324159</v>
      </c>
      <c r="O21" s="204">
        <v>31.642304385210661</v>
      </c>
      <c r="P21" s="204">
        <v>24.656061908856401</v>
      </c>
      <c r="Q21" s="204">
        <v>20.980223559759239</v>
      </c>
      <c r="R21" s="204">
        <v>11.113499570077391</v>
      </c>
      <c r="S21" s="204">
        <v>12.31728288907996</v>
      </c>
      <c r="T21" s="204">
        <v>13.645141874462601</v>
      </c>
      <c r="U21" s="204">
        <v>16.65124677558039</v>
      </c>
      <c r="V21" s="204">
        <v>11.56077762590996</v>
      </c>
      <c r="W21" s="204">
        <v>16.38135190514976</v>
      </c>
      <c r="X21" s="204">
        <v>22.83847958478691</v>
      </c>
      <c r="Y21" s="204">
        <v>25.574291929148419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1.4091824535208729E-3</v>
      </c>
      <c r="C23" s="204">
        <f t="shared" si="4"/>
        <v>46.578891949807151</v>
      </c>
      <c r="D23" s="204">
        <f t="shared" si="4"/>
        <v>60.150413061667699</v>
      </c>
      <c r="E23" s="204">
        <f t="shared" si="4"/>
        <v>96.199927380402997</v>
      </c>
      <c r="F23" s="204">
        <f t="shared" si="4"/>
        <v>117.87111959815815</v>
      </c>
      <c r="G23" s="204">
        <f t="shared" si="4"/>
        <v>124.3516884961851</v>
      </c>
      <c r="H23" s="204">
        <f t="shared" si="4"/>
        <v>123.93452672469441</v>
      </c>
      <c r="I23" s="204">
        <f t="shared" si="4"/>
        <v>109.44913439031868</v>
      </c>
      <c r="J23" s="204">
        <f t="shared" si="4"/>
        <v>132.91645729915774</v>
      </c>
      <c r="K23" s="204">
        <f t="shared" si="4"/>
        <v>127.11085607462526</v>
      </c>
      <c r="L23" s="204">
        <f t="shared" si="4"/>
        <v>129.62959308988758</v>
      </c>
      <c r="M23" s="204">
        <f t="shared" si="4"/>
        <v>108.35678798843252</v>
      </c>
      <c r="N23" s="204">
        <f t="shared" si="4"/>
        <v>123.66717194194361</v>
      </c>
      <c r="O23" s="204">
        <f t="shared" si="4"/>
        <v>130.9416387321271</v>
      </c>
      <c r="P23" s="204">
        <f t="shared" si="4"/>
        <v>137.54084547314304</v>
      </c>
      <c r="Q23" s="204">
        <f t="shared" si="4"/>
        <v>157.39031069570268</v>
      </c>
      <c r="R23" s="204">
        <f t="shared" si="4"/>
        <v>168.17572733970542</v>
      </c>
      <c r="S23" s="204">
        <f t="shared" si="4"/>
        <v>145.06695447796079</v>
      </c>
      <c r="T23" s="204">
        <f t="shared" si="4"/>
        <v>140.29237653964418</v>
      </c>
      <c r="U23" s="204">
        <f t="shared" si="4"/>
        <v>129.70873323181692</v>
      </c>
      <c r="V23" s="204">
        <f t="shared" si="4"/>
        <v>142.45340733201243</v>
      </c>
      <c r="W23" s="204">
        <f t="shared" si="4"/>
        <v>143.05619946403584</v>
      </c>
      <c r="X23" s="204">
        <f t="shared" si="4"/>
        <v>131.66610757688838</v>
      </c>
      <c r="Y23" s="204">
        <f t="shared" si="4"/>
        <v>134.78475344028939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46.574978503869303</v>
      </c>
      <c r="D24" s="204">
        <v>60.141358555460009</v>
      </c>
      <c r="E24" s="204">
        <v>96.183233018056754</v>
      </c>
      <c r="F24" s="204">
        <v>117.84660361134991</v>
      </c>
      <c r="G24" s="204">
        <v>124.319260533104</v>
      </c>
      <c r="H24" s="204">
        <v>123.88933791917459</v>
      </c>
      <c r="I24" s="204">
        <v>109.43920894239039</v>
      </c>
      <c r="J24" s="204">
        <v>132.89389509888221</v>
      </c>
      <c r="K24" s="204">
        <v>127.06603611349961</v>
      </c>
      <c r="L24" s="204">
        <v>129.55004299226141</v>
      </c>
      <c r="M24" s="204">
        <v>108.24496990541699</v>
      </c>
      <c r="N24" s="204">
        <v>123.507222699914</v>
      </c>
      <c r="O24" s="204">
        <v>130.72037833190029</v>
      </c>
      <c r="P24" s="204">
        <v>137.28865004299229</v>
      </c>
      <c r="Q24" s="204">
        <v>157.0650902837489</v>
      </c>
      <c r="R24" s="204">
        <v>167.76534823731731</v>
      </c>
      <c r="S24" s="204">
        <v>144.66061908856409</v>
      </c>
      <c r="T24" s="204">
        <v>139.80524505588991</v>
      </c>
      <c r="U24" s="204">
        <v>129.14170249355121</v>
      </c>
      <c r="V24" s="204">
        <v>141.73508168529659</v>
      </c>
      <c r="W24" s="204">
        <v>142.2440240756664</v>
      </c>
      <c r="X24" s="204">
        <v>130.41908856405851</v>
      </c>
      <c r="Y24" s="204">
        <v>133.09957007738609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9.5926145031443536E-4</v>
      </c>
      <c r="W25" s="204">
        <v>1.9670974297816722E-3</v>
      </c>
      <c r="X25" s="204">
        <v>3.7388159009568759E-3</v>
      </c>
      <c r="Y25" s="204">
        <v>1.0230856750114941E-2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1.4091824535208729E-3</v>
      </c>
      <c r="C29" s="204">
        <v>3.9134459378442864E-3</v>
      </c>
      <c r="D29" s="204">
        <v>9.0545062076933126E-3</v>
      </c>
      <c r="E29" s="204">
        <v>1.6694362346242948E-2</v>
      </c>
      <c r="F29" s="204">
        <v>2.4515986808240211E-2</v>
      </c>
      <c r="G29" s="204">
        <v>3.2427963081098458E-2</v>
      </c>
      <c r="H29" s="204">
        <v>4.5188805519807251E-2</v>
      </c>
      <c r="I29" s="204">
        <v>9.9254479282752644E-3</v>
      </c>
      <c r="J29" s="204">
        <v>2.2562200275538891E-2</v>
      </c>
      <c r="K29" s="204">
        <v>4.4819961125651391E-2</v>
      </c>
      <c r="L29" s="204">
        <v>7.9550097626177069E-2</v>
      </c>
      <c r="M29" s="204">
        <v>0.11181808301552799</v>
      </c>
      <c r="N29" s="204">
        <v>0.15994924202961389</v>
      </c>
      <c r="O29" s="204">
        <v>0.22126040022680399</v>
      </c>
      <c r="P29" s="204">
        <v>0.25219543015075729</v>
      </c>
      <c r="Q29" s="204">
        <v>0.32522041195378482</v>
      </c>
      <c r="R29" s="204">
        <v>0.41037910238811831</v>
      </c>
      <c r="S29" s="204">
        <v>0.40633538939669273</v>
      </c>
      <c r="T29" s="204">
        <v>0.48713148375425908</v>
      </c>
      <c r="U29" s="204">
        <v>0.56703073826571371</v>
      </c>
      <c r="V29" s="204">
        <v>0.71736638526552499</v>
      </c>
      <c r="W29" s="204">
        <v>0.81020829093966673</v>
      </c>
      <c r="X29" s="204">
        <v>1.243280196928912</v>
      </c>
      <c r="Y29" s="204">
        <v>1.674952506153176</v>
      </c>
      <c r="DA29" s="71" t="s">
        <v>2885</v>
      </c>
    </row>
    <row r="30" spans="1:105" ht="12" customHeight="1" x14ac:dyDescent="0.25">
      <c r="A30" s="14" t="s">
        <v>39</v>
      </c>
      <c r="B30" s="204">
        <v>21.663284608770422</v>
      </c>
      <c r="C30" s="204">
        <v>23.597936371453141</v>
      </c>
      <c r="D30" s="204">
        <v>23.836801375752358</v>
      </c>
      <c r="E30" s="204">
        <v>12.849871023215821</v>
      </c>
      <c r="F30" s="204">
        <v>12.873774720550299</v>
      </c>
      <c r="G30" s="204">
        <v>10.0792777300086</v>
      </c>
      <c r="H30" s="204">
        <v>10.81969045571797</v>
      </c>
      <c r="I30" s="204">
        <v>10.72416165090284</v>
      </c>
      <c r="J30" s="204">
        <v>10.58091143594153</v>
      </c>
      <c r="K30" s="204">
        <v>5.5411865864144456</v>
      </c>
      <c r="L30" s="204">
        <v>4.6813413585554597</v>
      </c>
      <c r="M30" s="204">
        <v>2.8900257953568351</v>
      </c>
      <c r="N30" s="204">
        <v>2.8661220980223558</v>
      </c>
      <c r="O30" s="204">
        <v>3.272226999140154</v>
      </c>
      <c r="P30" s="204">
        <v>2.507910576096303</v>
      </c>
      <c r="Q30" s="204">
        <v>6.3055030094582971</v>
      </c>
      <c r="R30" s="204">
        <v>7.9774720550300948</v>
      </c>
      <c r="S30" s="204">
        <v>10.829320722269991</v>
      </c>
      <c r="T30" s="204">
        <v>12.80438521066208</v>
      </c>
      <c r="U30" s="204">
        <v>15.813413585554599</v>
      </c>
      <c r="V30" s="204">
        <v>15.43834909716251</v>
      </c>
      <c r="W30" s="204">
        <v>17.210146173688731</v>
      </c>
      <c r="X30" s="204">
        <v>15.870679277730011</v>
      </c>
      <c r="Y30" s="204">
        <v>13.04720550300946</v>
      </c>
      <c r="DA30" s="71" t="s">
        <v>2886</v>
      </c>
    </row>
    <row r="31" spans="1:105" ht="12" customHeight="1" x14ac:dyDescent="0.25">
      <c r="A31" s="21" t="s">
        <v>40</v>
      </c>
      <c r="B31" s="207">
        <v>29.3207222699914</v>
      </c>
      <c r="C31" s="207">
        <v>32.502149613069648</v>
      </c>
      <c r="D31" s="207">
        <v>34.049871023215822</v>
      </c>
      <c r="E31" s="207">
        <v>34.221840068787607</v>
      </c>
      <c r="F31" s="207">
        <v>41.616509028374892</v>
      </c>
      <c r="G31" s="207">
        <v>46.259673258813407</v>
      </c>
      <c r="H31" s="207">
        <v>44.453998280309541</v>
      </c>
      <c r="I31" s="207">
        <v>47.205503009458297</v>
      </c>
      <c r="J31" s="207">
        <v>47.29148753224419</v>
      </c>
      <c r="K31" s="207">
        <v>41.272570937231293</v>
      </c>
      <c r="L31" s="207">
        <v>41.874462596732577</v>
      </c>
      <c r="M31" s="207">
        <v>39.638865004299227</v>
      </c>
      <c r="N31" s="207">
        <v>44.797936371453133</v>
      </c>
      <c r="O31" s="207">
        <v>44.282029234737742</v>
      </c>
      <c r="P31" s="207">
        <v>41.272570937231293</v>
      </c>
      <c r="Q31" s="207">
        <v>41.358555460017193</v>
      </c>
      <c r="R31" s="207">
        <v>43.93809114359415</v>
      </c>
      <c r="S31" s="207">
        <v>45.225795356835768</v>
      </c>
      <c r="T31" s="207">
        <v>48.095528804815132</v>
      </c>
      <c r="U31" s="207">
        <v>46.668013757523653</v>
      </c>
      <c r="V31" s="207">
        <v>49.619002579535668</v>
      </c>
      <c r="W31" s="207">
        <v>50.076010318142743</v>
      </c>
      <c r="X31" s="207">
        <v>49.360275150472908</v>
      </c>
      <c r="Y31" s="207">
        <v>44.97394668959587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130.48290058774589</v>
      </c>
      <c r="C33" s="203">
        <f>WWP_emi!C5</f>
        <v>112.5483322301594</v>
      </c>
      <c r="D33" s="203">
        <f>WWP_emi!D5</f>
        <v>102.6752122515766</v>
      </c>
      <c r="E33" s="203">
        <f>WWP_emi!E5</f>
        <v>130.89201737727669</v>
      </c>
      <c r="F33" s="203">
        <f>WWP_emi!F5</f>
        <v>82.5195331013458</v>
      </c>
      <c r="G33" s="203">
        <f>WWP_emi!G5</f>
        <v>82.498970885610888</v>
      </c>
      <c r="H33" s="203">
        <f>WWP_emi!H5</f>
        <v>89.629870506075576</v>
      </c>
      <c r="I33" s="203">
        <f>WWP_emi!I5</f>
        <v>85.202362231725274</v>
      </c>
      <c r="J33" s="203">
        <f>WWP_emi!J5</f>
        <v>80.310125318278722</v>
      </c>
      <c r="K33" s="203">
        <f>WWP_emi!K5</f>
        <v>84.388117542691816</v>
      </c>
      <c r="L33" s="203">
        <f>WWP_emi!L5</f>
        <v>101.1182539136298</v>
      </c>
      <c r="M33" s="203">
        <f>WWP_emi!M5</f>
        <v>96.595169077805835</v>
      </c>
      <c r="N33" s="203">
        <f>WWP_emi!N5</f>
        <v>97.964879815815735</v>
      </c>
      <c r="O33" s="203">
        <f>WWP_emi!O5</f>
        <v>94.053874709848671</v>
      </c>
      <c r="P33" s="203">
        <f>WWP_emi!P5</f>
        <v>72.254290023012842</v>
      </c>
      <c r="Q33" s="203">
        <f>WWP_emi!Q5</f>
        <v>62.501617169041673</v>
      </c>
      <c r="R33" s="203">
        <f>WWP_emi!R5</f>
        <v>45.590093087737962</v>
      </c>
      <c r="S33" s="203">
        <f>WWP_emi!S5</f>
        <v>44.864570379175127</v>
      </c>
      <c r="T33" s="203">
        <f>WWP_emi!T5</f>
        <v>41.912082637517287</v>
      </c>
      <c r="U33" s="203">
        <f>WWP_emi!U5</f>
        <v>51.289941865501099</v>
      </c>
      <c r="V33" s="203">
        <f>WWP_emi!V5</f>
        <v>48.384861449262281</v>
      </c>
      <c r="W33" s="203">
        <f>WWP_emi!W5</f>
        <v>65.802191120712024</v>
      </c>
      <c r="X33" s="203">
        <f>WWP_emi!X5</f>
        <v>71.714160970914946</v>
      </c>
      <c r="Y33" s="203">
        <f>WWP_emi!Y5</f>
        <v>83.610646577075684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75.217453901929531</v>
      </c>
      <c r="C35" s="284">
        <f t="shared" si="5"/>
        <v>102.60546123438317</v>
      </c>
      <c r="D35" s="284">
        <f t="shared" si="5"/>
        <v>111.45390513185073</v>
      </c>
      <c r="E35" s="284">
        <f t="shared" si="5"/>
        <v>126.54303248139794</v>
      </c>
      <c r="F35" s="284">
        <f t="shared" si="5"/>
        <v>131.42519853746856</v>
      </c>
      <c r="G35" s="284">
        <f t="shared" si="5"/>
        <v>131.98887435331369</v>
      </c>
      <c r="H35" s="284">
        <f t="shared" si="5"/>
        <v>130.48182771827209</v>
      </c>
      <c r="I35" s="284">
        <f t="shared" si="5"/>
        <v>117.88302052986887</v>
      </c>
      <c r="J35" s="284">
        <f t="shared" si="5"/>
        <v>129.86867865363837</v>
      </c>
      <c r="K35" s="284">
        <f t="shared" si="5"/>
        <v>148.82252731787682</v>
      </c>
      <c r="L35" s="284">
        <f t="shared" si="5"/>
        <v>162.33627658084569</v>
      </c>
      <c r="M35" s="284">
        <f t="shared" si="5"/>
        <v>142.40878758537858</v>
      </c>
      <c r="N35" s="284">
        <f t="shared" si="5"/>
        <v>158.406906541388</v>
      </c>
      <c r="O35" s="284">
        <f t="shared" si="5"/>
        <v>168.91712401148746</v>
      </c>
      <c r="P35" s="284">
        <f t="shared" si="5"/>
        <v>152.00691649248338</v>
      </c>
      <c r="Q35" s="284">
        <f t="shared" si="5"/>
        <v>157.41084890744676</v>
      </c>
      <c r="R35" s="284">
        <f t="shared" si="5"/>
        <v>153.89266450224309</v>
      </c>
      <c r="S35" s="284">
        <f t="shared" si="5"/>
        <v>134.95979820128505</v>
      </c>
      <c r="T35" s="284">
        <f t="shared" si="5"/>
        <v>125.87026093837986</v>
      </c>
      <c r="U35" s="284">
        <f t="shared" si="5"/>
        <v>120.87220582316411</v>
      </c>
      <c r="V35" s="284">
        <f t="shared" si="5"/>
        <v>133.40798321459187</v>
      </c>
      <c r="W35" s="284">
        <f t="shared" si="5"/>
        <v>127.24123526528744</v>
      </c>
      <c r="X35" s="284">
        <f t="shared" si="5"/>
        <v>126.23493380371933</v>
      </c>
      <c r="Y35" s="284">
        <f t="shared" si="5"/>
        <v>149.52448473279716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124.16635121602805</v>
      </c>
      <c r="C36" s="344">
        <f t="shared" si="6"/>
        <v>118.81908485023361</v>
      </c>
      <c r="D36" s="344">
        <f t="shared" si="6"/>
        <v>124.76757653104985</v>
      </c>
      <c r="E36" s="344">
        <f t="shared" si="6"/>
        <v>137.51505167952951</v>
      </c>
      <c r="F36" s="344">
        <f t="shared" si="6"/>
        <v>149.60895259320569</v>
      </c>
      <c r="G36" s="344">
        <f t="shared" si="6"/>
        <v>145.53955666894095</v>
      </c>
      <c r="H36" s="344">
        <f t="shared" si="6"/>
        <v>135.15873100424491</v>
      </c>
      <c r="I36" s="344">
        <f t="shared" si="6"/>
        <v>138.86565895518814</v>
      </c>
      <c r="J36" s="344">
        <f t="shared" si="6"/>
        <v>151.50062581690804</v>
      </c>
      <c r="K36" s="344">
        <f t="shared" si="6"/>
        <v>169.74113620264805</v>
      </c>
      <c r="L36" s="344">
        <f t="shared" si="6"/>
        <v>172.65246391315137</v>
      </c>
      <c r="M36" s="344">
        <f t="shared" si="6"/>
        <v>177.03919286140351</v>
      </c>
      <c r="N36" s="344">
        <f t="shared" si="6"/>
        <v>192.15121550228403</v>
      </c>
      <c r="O36" s="344">
        <f t="shared" si="6"/>
        <v>200.40871792545505</v>
      </c>
      <c r="P36" s="344">
        <f t="shared" si="6"/>
        <v>192.49793257338939</v>
      </c>
      <c r="Q36" s="344">
        <f t="shared" si="6"/>
        <v>189.32826560729592</v>
      </c>
      <c r="R36" s="344">
        <f t="shared" si="6"/>
        <v>198.98309626481162</v>
      </c>
      <c r="S36" s="344">
        <f t="shared" si="6"/>
        <v>195.8164986646953</v>
      </c>
      <c r="T36" s="344">
        <f t="shared" si="6"/>
        <v>195.66354361426679</v>
      </c>
      <c r="U36" s="344">
        <f t="shared" si="6"/>
        <v>186.79312230126791</v>
      </c>
      <c r="V36" s="344">
        <f t="shared" si="6"/>
        <v>191.12818539845699</v>
      </c>
      <c r="W36" s="344">
        <f t="shared" si="6"/>
        <v>167.87837833336215</v>
      </c>
      <c r="X36" s="344">
        <f t="shared" si="6"/>
        <v>155.97334992040186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57.559455118679331</v>
      </c>
      <c r="C37" s="344">
        <f>IF(WWP_ued!C$5=0,"",WWP_ued!C$5/C$5*1000)</f>
        <v>52.676324468169462</v>
      </c>
      <c r="D37" s="344">
        <f>IF(WWP_ued!D$5=0,"",WWP_ued!D$5/D$5*1000)</f>
        <v>54.925233490369699</v>
      </c>
      <c r="E37" s="344">
        <f>IF(WWP_ued!E$5=0,"",WWP_ued!E$5/E$5*1000)</f>
        <v>58.868599289417681</v>
      </c>
      <c r="F37" s="344">
        <f>IF(WWP_ued!F$5=0,"",WWP_ued!F$5/F$5*1000)</f>
        <v>64.412750121302452</v>
      </c>
      <c r="G37" s="344">
        <f>IF(WWP_ued!G$5=0,"",WWP_ued!G$5/G$5*1000)</f>
        <v>62.651848478592008</v>
      </c>
      <c r="H37" s="344">
        <f>IF(WWP_ued!H$5=0,"",WWP_ued!H$5/H$5*1000)</f>
        <v>58.186400142036341</v>
      </c>
      <c r="I37" s="344">
        <f>IF(WWP_ued!I$5=0,"",WWP_ued!I$5/I$5*1000)</f>
        <v>60.249538886097312</v>
      </c>
      <c r="J37" s="344">
        <f>IF(WWP_ued!J$5=0,"",WWP_ued!J$5/J$5*1000)</f>
        <v>65.252098183173672</v>
      </c>
      <c r="K37" s="344">
        <f>IF(WWP_ued!K$5=0,"",WWP_ued!K$5/K$5*1000)</f>
        <v>72.779004092351428</v>
      </c>
      <c r="L37" s="344">
        <f>IF(WWP_ued!L$5=0,"",WWP_ued!L$5/L$5*1000)</f>
        <v>74.088525849930576</v>
      </c>
      <c r="M37" s="344">
        <f>IF(WWP_ued!M$5=0,"",WWP_ued!M$5/M$5*1000)</f>
        <v>76.553758679318918</v>
      </c>
      <c r="N37" s="344">
        <f>IF(WWP_ued!N$5=0,"",WWP_ued!N$5/N$5*1000)</f>
        <v>82.987968686320158</v>
      </c>
      <c r="O37" s="344">
        <f>IF(WWP_ued!O$5=0,"",WWP_ued!O$5/O$5*1000)</f>
        <v>86.199457706044029</v>
      </c>
      <c r="P37" s="344">
        <f>IF(WWP_ued!P$5=0,"",WWP_ued!P$5/P$5*1000)</f>
        <v>82.182695427501059</v>
      </c>
      <c r="Q37" s="344">
        <f>IF(WWP_ued!Q$5=0,"",WWP_ued!Q$5/Q$5*1000)</f>
        <v>80.451084956406504</v>
      </c>
      <c r="R37" s="344">
        <f>IF(WWP_ued!R$5=0,"",WWP_ued!R$5/R$5*1000)</f>
        <v>84.368195861325518</v>
      </c>
      <c r="S37" s="344">
        <f>IF(WWP_ued!S$5=0,"",WWP_ued!S$5/S$5*1000)</f>
        <v>83.855157661101558</v>
      </c>
      <c r="T37" s="344">
        <f>IF(WWP_ued!T$5=0,"",WWP_ued!T$5/T$5*1000)</f>
        <v>84.33814765409528</v>
      </c>
      <c r="U37" s="344">
        <f>IF(WWP_ued!U$5=0,"",WWP_ued!U$5/U$5*1000)</f>
        <v>80.939530937585062</v>
      </c>
      <c r="V37" s="344">
        <f>IF(WWP_ued!V$5=0,"",WWP_ued!V$5/V$5*1000)</f>
        <v>82.579662219314827</v>
      </c>
      <c r="W37" s="344">
        <f>IF(WWP_ued!W$5=0,"",WWP_ued!W$5/W$5*1000)</f>
        <v>72.614967443767014</v>
      </c>
      <c r="X37" s="344">
        <f>IF(WWP_ued!X$5=0,"",WWP_ued!X$5/X$5*1000)</f>
        <v>67.911483979848967</v>
      </c>
      <c r="Y37" s="344">
        <f>IF(WWP_ued!Y$5=0,"",WWP_ued!Y$5/Y$5*1000)</f>
        <v>70.507581240800803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1.3991554349877806</v>
      </c>
      <c r="C38" s="345">
        <f t="shared" si="7"/>
        <v>0.80295179824529972</v>
      </c>
      <c r="D38" s="345">
        <f t="shared" si="7"/>
        <v>0.67423758118330723</v>
      </c>
      <c r="E38" s="345">
        <f t="shared" si="7"/>
        <v>0.70654740709723818</v>
      </c>
      <c r="F38" s="345">
        <f t="shared" si="7"/>
        <v>0.4058129268257451</v>
      </c>
      <c r="G38" s="345">
        <f t="shared" si="7"/>
        <v>0.3906520732630322</v>
      </c>
      <c r="H38" s="345">
        <f t="shared" si="7"/>
        <v>0.42091330383254477</v>
      </c>
      <c r="I38" s="345">
        <f t="shared" si="7"/>
        <v>0.42788219849252557</v>
      </c>
      <c r="J38" s="345">
        <f t="shared" si="7"/>
        <v>0.36165935158515261</v>
      </c>
      <c r="K38" s="345">
        <f t="shared" si="7"/>
        <v>0.40738857394810957</v>
      </c>
      <c r="L38" s="345">
        <f t="shared" si="7"/>
        <v>0.46814916477429847</v>
      </c>
      <c r="M38" s="345">
        <f t="shared" si="7"/>
        <v>0.50894576715627915</v>
      </c>
      <c r="N38" s="345">
        <f t="shared" si="7"/>
        <v>0.46417821169691076</v>
      </c>
      <c r="O38" s="345">
        <f t="shared" si="7"/>
        <v>0.43504974757802162</v>
      </c>
      <c r="P38" s="345">
        <f t="shared" si="7"/>
        <v>0.34394045433266074</v>
      </c>
      <c r="Q38" s="345">
        <f t="shared" si="7"/>
        <v>0.27184908056357404</v>
      </c>
      <c r="R38" s="345">
        <f t="shared" si="7"/>
        <v>0.19235616395284216</v>
      </c>
      <c r="S38" s="345">
        <f t="shared" si="7"/>
        <v>0.20563494274380545</v>
      </c>
      <c r="T38" s="345">
        <f t="shared" si="7"/>
        <v>0.19235639624088888</v>
      </c>
      <c r="U38" s="345">
        <f t="shared" si="7"/>
        <v>0.24079419740235131</v>
      </c>
      <c r="V38" s="345">
        <f t="shared" si="7"/>
        <v>0.21372931508289539</v>
      </c>
      <c r="W38" s="345">
        <f t="shared" si="7"/>
        <v>0.27891666796824843</v>
      </c>
      <c r="X38" s="345">
        <f t="shared" si="7"/>
        <v>0.31769588937122933</v>
      </c>
      <c r="Y38" s="345">
        <f t="shared" si="7"/>
        <v>0.36921555522331301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CZ: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93.258330936537789</v>
      </c>
      <c r="C5" s="223">
        <v>140.16822986898171</v>
      </c>
      <c r="D5" s="223">
        <v>152.28343111841741</v>
      </c>
      <c r="E5" s="223">
        <v>185.25581732021379</v>
      </c>
      <c r="F5" s="223">
        <v>203.34377651991221</v>
      </c>
      <c r="G5" s="223">
        <v>211.1827289089108</v>
      </c>
      <c r="H5" s="223">
        <v>212.9414054865174</v>
      </c>
      <c r="I5" s="223">
        <v>199.12574660012089</v>
      </c>
      <c r="J5" s="223">
        <v>222.06013743673299</v>
      </c>
      <c r="K5" s="223">
        <v>207.14404610042061</v>
      </c>
      <c r="L5" s="223">
        <v>215.99580117243269</v>
      </c>
      <c r="M5" s="223">
        <v>189.7946211784583</v>
      </c>
      <c r="N5" s="223">
        <v>211.05014700643201</v>
      </c>
      <c r="O5" s="223">
        <v>216.191079832729</v>
      </c>
      <c r="P5" s="223">
        <v>210.07790480246379</v>
      </c>
      <c r="Q5" s="223">
        <v>229.91292462519539</v>
      </c>
      <c r="R5" s="223">
        <v>237.00874539645511</v>
      </c>
      <c r="S5" s="223">
        <v>218.17581088380771</v>
      </c>
      <c r="T5" s="223">
        <v>217.887647390891</v>
      </c>
      <c r="U5" s="223">
        <v>213.0032302223587</v>
      </c>
      <c r="V5" s="223">
        <v>226.38383242137891</v>
      </c>
      <c r="W5" s="223">
        <v>235.92061241819681</v>
      </c>
      <c r="X5" s="223">
        <v>225.73210220896681</v>
      </c>
      <c r="Y5" s="223">
        <v>226.45483212782131</v>
      </c>
      <c r="DA5" s="89" t="s">
        <v>2871</v>
      </c>
    </row>
    <row r="6" spans="1:105" ht="12" customHeight="1" x14ac:dyDescent="0.25">
      <c r="A6" s="55" t="s">
        <v>91</v>
      </c>
      <c r="B6" s="259">
        <v>1.235962501965485</v>
      </c>
      <c r="C6" s="259">
        <v>1.3716164853521171</v>
      </c>
      <c r="D6" s="259">
        <v>1.432959901188086</v>
      </c>
      <c r="E6" s="259">
        <v>1.450185110048154</v>
      </c>
      <c r="F6" s="259">
        <v>1.7545967444731061</v>
      </c>
      <c r="G6" s="259">
        <v>1.942608124756307</v>
      </c>
      <c r="H6" s="259">
        <v>1.875952523141925</v>
      </c>
      <c r="I6" s="259">
        <v>1.981537462935306</v>
      </c>
      <c r="J6" s="259">
        <v>1.9927674572287271</v>
      </c>
      <c r="K6" s="259">
        <v>1.7500771345281541</v>
      </c>
      <c r="L6" s="259">
        <v>1.7833864420351431</v>
      </c>
      <c r="M6" s="259">
        <v>1.6899328426251521</v>
      </c>
      <c r="N6" s="259">
        <v>1.9057294368843589</v>
      </c>
      <c r="O6" s="259">
        <v>1.882828152417088</v>
      </c>
      <c r="P6" s="259">
        <v>1.748569688821072</v>
      </c>
      <c r="Q6" s="259">
        <v>1.750630697692606</v>
      </c>
      <c r="R6" s="259">
        <v>1.837390110537013</v>
      </c>
      <c r="S6" s="259">
        <v>1.8906501014204371</v>
      </c>
      <c r="T6" s="259">
        <v>2.0106562013885672</v>
      </c>
      <c r="U6" s="259">
        <v>1.9599179070868309</v>
      </c>
      <c r="V6" s="259">
        <v>2.0743508438281562</v>
      </c>
      <c r="W6" s="259">
        <v>2.1052985726831772</v>
      </c>
      <c r="X6" s="259">
        <v>2.0906895684154132</v>
      </c>
      <c r="Y6" s="259">
        <v>1.919706138261428</v>
      </c>
      <c r="DA6" s="67" t="s">
        <v>2888</v>
      </c>
    </row>
    <row r="7" spans="1:105" ht="12" customHeight="1" x14ac:dyDescent="0.25">
      <c r="A7" s="173" t="s">
        <v>92</v>
      </c>
      <c r="B7" s="224">
        <v>1.3434375021363969</v>
      </c>
      <c r="C7" s="224">
        <v>1.4908874840783879</v>
      </c>
      <c r="D7" s="224">
        <v>1.5575651099870489</v>
      </c>
      <c r="E7" s="224">
        <v>1.5762881630958201</v>
      </c>
      <c r="F7" s="224">
        <v>1.907170374427289</v>
      </c>
      <c r="G7" s="224">
        <v>2.1115305703872909</v>
      </c>
      <c r="H7" s="224">
        <v>2.0390788295020932</v>
      </c>
      <c r="I7" s="224">
        <v>2.153845068407942</v>
      </c>
      <c r="J7" s="224">
        <v>2.166051583944268</v>
      </c>
      <c r="K7" s="224">
        <v>1.9022577549219071</v>
      </c>
      <c r="L7" s="224">
        <v>1.938463523951242</v>
      </c>
      <c r="M7" s="224">
        <v>1.8368835245925561</v>
      </c>
      <c r="N7" s="224">
        <v>2.0714450400916942</v>
      </c>
      <c r="O7" s="224">
        <v>2.046552339583791</v>
      </c>
      <c r="P7" s="224">
        <v>1.9006192269794271</v>
      </c>
      <c r="Q7" s="224">
        <v>1.902859454013702</v>
      </c>
      <c r="R7" s="224">
        <v>1.997163163627188</v>
      </c>
      <c r="S7" s="224">
        <v>2.0550544580656931</v>
      </c>
      <c r="T7" s="224">
        <v>2.185495871074528</v>
      </c>
      <c r="U7" s="224">
        <v>2.1303455511813381</v>
      </c>
      <c r="V7" s="224">
        <v>2.2547291780740841</v>
      </c>
      <c r="W7" s="224">
        <v>2.2883680137860618</v>
      </c>
      <c r="X7" s="224">
        <v>2.2724886613211011</v>
      </c>
      <c r="Y7" s="224">
        <v>2.0866371068059002</v>
      </c>
      <c r="DA7" s="177" t="s">
        <v>2889</v>
      </c>
    </row>
    <row r="8" spans="1:105" ht="12" customHeight="1" x14ac:dyDescent="0.25">
      <c r="A8" s="173" t="s">
        <v>93</v>
      </c>
      <c r="B8" s="224">
        <v>3.331725005298265</v>
      </c>
      <c r="C8" s="224">
        <v>3.6974009605144031</v>
      </c>
      <c r="D8" s="224">
        <v>3.862761472767883</v>
      </c>
      <c r="E8" s="224">
        <v>3.9091946444776342</v>
      </c>
      <c r="F8" s="224">
        <v>4.7297825285796762</v>
      </c>
      <c r="G8" s="224">
        <v>5.236595814560479</v>
      </c>
      <c r="H8" s="224">
        <v>5.0569154971651917</v>
      </c>
      <c r="I8" s="224">
        <v>5.3415357696516974</v>
      </c>
      <c r="J8" s="224">
        <v>5.3718079281817852</v>
      </c>
      <c r="K8" s="224">
        <v>4.7175992322063296</v>
      </c>
      <c r="L8" s="224">
        <v>4.8073895393990798</v>
      </c>
      <c r="M8" s="224">
        <v>4.5554711409895416</v>
      </c>
      <c r="N8" s="224">
        <v>5.1371836994274007</v>
      </c>
      <c r="O8" s="224">
        <v>5.0754498021678032</v>
      </c>
      <c r="P8" s="224">
        <v>4.7135356829089776</v>
      </c>
      <c r="Q8" s="224">
        <v>4.719091445953981</v>
      </c>
      <c r="R8" s="224">
        <v>4.9529646457954257</v>
      </c>
      <c r="S8" s="224">
        <v>5.096535056002919</v>
      </c>
      <c r="T8" s="224">
        <v>5.420029760264832</v>
      </c>
      <c r="U8" s="224">
        <v>5.2832569669297156</v>
      </c>
      <c r="V8" s="224">
        <v>5.5917283616237263</v>
      </c>
      <c r="W8" s="224">
        <v>5.6751526741894329</v>
      </c>
      <c r="X8" s="224">
        <v>5.635771880076331</v>
      </c>
      <c r="Y8" s="224">
        <v>5.1748600248786323</v>
      </c>
      <c r="DA8" s="177" t="s">
        <v>2890</v>
      </c>
    </row>
    <row r="9" spans="1:105" ht="12" customHeight="1" x14ac:dyDescent="0.25">
      <c r="A9" s="173" t="s">
        <v>94</v>
      </c>
      <c r="B9" s="224">
        <v>10.210125016236621</v>
      </c>
      <c r="C9" s="224">
        <v>11.33074487899575</v>
      </c>
      <c r="D9" s="224">
        <v>11.83749483590158</v>
      </c>
      <c r="E9" s="224">
        <v>11.979790039528231</v>
      </c>
      <c r="F9" s="224">
        <v>14.494494845647401</v>
      </c>
      <c r="G9" s="224">
        <v>16.047632334943401</v>
      </c>
      <c r="H9" s="224">
        <v>15.496999104215909</v>
      </c>
      <c r="I9" s="224">
        <v>16.369222519900362</v>
      </c>
      <c r="J9" s="224">
        <v>16.46199203797644</v>
      </c>
      <c r="K9" s="224">
        <v>14.45715893740649</v>
      </c>
      <c r="L9" s="224">
        <v>14.73232278202944</v>
      </c>
      <c r="M9" s="224">
        <v>13.96031478690343</v>
      </c>
      <c r="N9" s="224">
        <v>15.74298230469687</v>
      </c>
      <c r="O9" s="224">
        <v>15.55379778083682</v>
      </c>
      <c r="P9" s="224">
        <v>14.444706125043639</v>
      </c>
      <c r="Q9" s="224">
        <v>14.46173185050414</v>
      </c>
      <c r="R9" s="224">
        <v>15.17844004356663</v>
      </c>
      <c r="S9" s="224">
        <v>15.61841388129927</v>
      </c>
      <c r="T9" s="224">
        <v>16.60976862016641</v>
      </c>
      <c r="U9" s="224">
        <v>16.190626188978172</v>
      </c>
      <c r="V9" s="224">
        <v>17.135941753363031</v>
      </c>
      <c r="W9" s="224">
        <v>17.391596904774069</v>
      </c>
      <c r="X9" s="224">
        <v>17.27091382604036</v>
      </c>
      <c r="Y9" s="224">
        <v>15.85844201172484</v>
      </c>
      <c r="DA9" s="177" t="s">
        <v>2891</v>
      </c>
    </row>
    <row r="10" spans="1:105" ht="12" customHeight="1" x14ac:dyDescent="0.25">
      <c r="A10" s="56" t="s">
        <v>95</v>
      </c>
      <c r="B10" s="260">
        <v>2.0700019090719008</v>
      </c>
      <c r="C10" s="260">
        <v>2.6214481594939301</v>
      </c>
      <c r="D10" s="260">
        <v>2.7518030895373071</v>
      </c>
      <c r="E10" s="260">
        <v>3.09636343601125</v>
      </c>
      <c r="F10" s="260">
        <v>3.430820484541075</v>
      </c>
      <c r="G10" s="260">
        <v>3.6641961814436739</v>
      </c>
      <c r="H10" s="260">
        <v>3.6625326205606399</v>
      </c>
      <c r="I10" s="260">
        <v>3.6406238574364989</v>
      </c>
      <c r="J10" s="260">
        <v>3.8028684541407012</v>
      </c>
      <c r="K10" s="260">
        <v>3.532843722911891</v>
      </c>
      <c r="L10" s="260">
        <v>3.7491502734501179</v>
      </c>
      <c r="M10" s="260">
        <v>3.4683082830712189</v>
      </c>
      <c r="N10" s="260">
        <v>3.8467242455172288</v>
      </c>
      <c r="O10" s="260">
        <v>3.8730125119297951</v>
      </c>
      <c r="P10" s="260">
        <v>3.582798420514326</v>
      </c>
      <c r="Q10" s="260">
        <v>3.6582123744174311</v>
      </c>
      <c r="R10" s="260">
        <v>3.597804202963395</v>
      </c>
      <c r="S10" s="260">
        <v>3.6294783068203809</v>
      </c>
      <c r="T10" s="260">
        <v>3.8284467304947198</v>
      </c>
      <c r="U10" s="260">
        <v>3.843433843681785</v>
      </c>
      <c r="V10" s="260">
        <v>4.096207239419166</v>
      </c>
      <c r="W10" s="260">
        <v>4.2998848984460487</v>
      </c>
      <c r="X10" s="260">
        <v>4.5260253655081879</v>
      </c>
      <c r="Y10" s="260">
        <v>4.6846785205525316</v>
      </c>
      <c r="DA10" s="68" t="s">
        <v>2892</v>
      </c>
    </row>
    <row r="11" spans="1:105" ht="12" customHeight="1" x14ac:dyDescent="0.25">
      <c r="A11" s="37" t="s">
        <v>159</v>
      </c>
      <c r="B11" s="226">
        <v>0.15348020590774189</v>
      </c>
      <c r="C11" s="226">
        <v>0.17647202457848479</v>
      </c>
      <c r="D11" s="226">
        <v>0</v>
      </c>
      <c r="E11" s="226">
        <v>0</v>
      </c>
      <c r="F11" s="226">
        <v>0</v>
      </c>
      <c r="G11" s="226">
        <v>6.1079758515795522E-2</v>
      </c>
      <c r="H11" s="226">
        <v>6.5444102577895721E-2</v>
      </c>
      <c r="I11" s="226">
        <v>5.4487903693971947E-2</v>
      </c>
      <c r="J11" s="226">
        <v>6.1569868623882897E-2</v>
      </c>
      <c r="K11" s="226">
        <v>6.587117738632671E-2</v>
      </c>
      <c r="L11" s="226">
        <v>6.5689595255810057E-2</v>
      </c>
      <c r="M11" s="226">
        <v>5.6243986557665271E-2</v>
      </c>
      <c r="N11" s="226">
        <v>5.5766809584256477E-2</v>
      </c>
      <c r="O11" s="226">
        <v>5.9691515611366437E-2</v>
      </c>
      <c r="P11" s="226">
        <v>0</v>
      </c>
      <c r="Q11" s="226">
        <v>7.0796839889976357E-2</v>
      </c>
      <c r="R11" s="226">
        <v>6.3693714079664843E-2</v>
      </c>
      <c r="S11" s="226">
        <v>5.4173738344000633E-2</v>
      </c>
      <c r="T11" s="226">
        <v>4.6404688554657389E-2</v>
      </c>
      <c r="U11" s="226">
        <v>5.1100293736119462E-2</v>
      </c>
      <c r="V11" s="226">
        <v>5.0354912742958613E-2</v>
      </c>
      <c r="W11" s="226">
        <v>5.7470404419248507E-2</v>
      </c>
      <c r="X11" s="226">
        <v>4.9605996215391177E-2</v>
      </c>
      <c r="Y11" s="226">
        <v>5.4181323037803132E-2</v>
      </c>
      <c r="DA11" s="69" t="s">
        <v>2893</v>
      </c>
    </row>
    <row r="12" spans="1:105" ht="12" customHeight="1" x14ac:dyDescent="0.25">
      <c r="A12" s="37" t="s">
        <v>35</v>
      </c>
      <c r="B12" s="226">
        <v>0.51317104584368867</v>
      </c>
      <c r="C12" s="226">
        <v>0.92194041409479499</v>
      </c>
      <c r="D12" s="226">
        <v>1.06157264919909</v>
      </c>
      <c r="E12" s="226">
        <v>1.6156190945178299</v>
      </c>
      <c r="F12" s="226">
        <v>1.423847322016464</v>
      </c>
      <c r="G12" s="226">
        <v>1.191998902096276</v>
      </c>
      <c r="H12" s="226">
        <v>1.473222034804941</v>
      </c>
      <c r="I12" s="226">
        <v>1.1310541693106599</v>
      </c>
      <c r="J12" s="226">
        <v>1.441266449353994</v>
      </c>
      <c r="K12" s="226">
        <v>1.68154140630617</v>
      </c>
      <c r="L12" s="226">
        <v>2.013821552593424</v>
      </c>
      <c r="M12" s="226">
        <v>1.834759862999215</v>
      </c>
      <c r="N12" s="226">
        <v>1.881014066677553</v>
      </c>
      <c r="O12" s="226">
        <v>1.840663461118053</v>
      </c>
      <c r="P12" s="226">
        <v>1.5559405799213899</v>
      </c>
      <c r="Q12" s="226">
        <v>1.4481036912695311</v>
      </c>
      <c r="R12" s="226">
        <v>0.68988624359311868</v>
      </c>
      <c r="S12" s="226">
        <v>0.65049354717335228</v>
      </c>
      <c r="T12" s="226">
        <v>0.61748274700689654</v>
      </c>
      <c r="U12" s="226">
        <v>0.82927815999115617</v>
      </c>
      <c r="V12" s="226">
        <v>0.56636324819376338</v>
      </c>
      <c r="W12" s="226">
        <v>0.91214459951976479</v>
      </c>
      <c r="X12" s="226">
        <v>1.098814385441486</v>
      </c>
      <c r="Y12" s="226">
        <v>1.345255699870848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1.409182453501712E-3</v>
      </c>
      <c r="C14" s="226">
        <v>3.9134459378987393E-3</v>
      </c>
      <c r="D14" s="226">
        <v>9.0545062077815215E-3</v>
      </c>
      <c r="E14" s="226">
        <v>1.6694362346348971E-2</v>
      </c>
      <c r="F14" s="226">
        <v>2.4515986808402571E-2</v>
      </c>
      <c r="G14" s="226">
        <v>3.242796308130487E-2</v>
      </c>
      <c r="H14" s="226">
        <v>4.5188805520074642E-2</v>
      </c>
      <c r="I14" s="226">
        <v>9.9254479283602901E-3</v>
      </c>
      <c r="J14" s="226">
        <v>2.256220027567523E-2</v>
      </c>
      <c r="K14" s="226">
        <v>4.4819961125894203E-2</v>
      </c>
      <c r="L14" s="226">
        <v>7.9550097626541999E-2</v>
      </c>
      <c r="M14" s="226">
        <v>0.11181808301629829</v>
      </c>
      <c r="N14" s="226">
        <v>0.15994924203082589</v>
      </c>
      <c r="O14" s="226">
        <v>0.22126040022779769</v>
      </c>
      <c r="P14" s="226">
        <v>0.25219543015244078</v>
      </c>
      <c r="Q14" s="226">
        <v>0.32522041195691881</v>
      </c>
      <c r="R14" s="226">
        <v>0.41037910239188519</v>
      </c>
      <c r="S14" s="226">
        <v>0.40633538940214969</v>
      </c>
      <c r="T14" s="226">
        <v>0.48713148375959442</v>
      </c>
      <c r="U14" s="226">
        <v>0.56703073827064898</v>
      </c>
      <c r="V14" s="226">
        <v>0.71736638527396501</v>
      </c>
      <c r="W14" s="226">
        <v>0.81020829094750979</v>
      </c>
      <c r="X14" s="226">
        <v>1.2432801969370231</v>
      </c>
      <c r="Y14" s="226">
        <v>1.6749525061646069</v>
      </c>
      <c r="DA14" s="69" t="s">
        <v>2896</v>
      </c>
    </row>
    <row r="15" spans="1:105" ht="12" customHeight="1" x14ac:dyDescent="0.25">
      <c r="A15" s="37" t="s">
        <v>40</v>
      </c>
      <c r="B15" s="226">
        <v>1.401941474866969</v>
      </c>
      <c r="C15" s="226">
        <v>1.5191222748827511</v>
      </c>
      <c r="D15" s="226">
        <v>1.681175934130436</v>
      </c>
      <c r="E15" s="226">
        <v>1.46404997914707</v>
      </c>
      <c r="F15" s="226">
        <v>1.9824571757162079</v>
      </c>
      <c r="G15" s="226">
        <v>2.3786895577502971</v>
      </c>
      <c r="H15" s="226">
        <v>2.0786776776577289</v>
      </c>
      <c r="I15" s="226">
        <v>2.4451563365035072</v>
      </c>
      <c r="J15" s="226">
        <v>2.27746993588715</v>
      </c>
      <c r="K15" s="226">
        <v>1.7406111780935001</v>
      </c>
      <c r="L15" s="226">
        <v>1.590089027974342</v>
      </c>
      <c r="M15" s="226">
        <v>1.46548635049804</v>
      </c>
      <c r="N15" s="226">
        <v>1.7499941272245929</v>
      </c>
      <c r="O15" s="226">
        <v>1.751397134972577</v>
      </c>
      <c r="P15" s="226">
        <v>1.7746624104404951</v>
      </c>
      <c r="Q15" s="226">
        <v>1.814091431301005</v>
      </c>
      <c r="R15" s="226">
        <v>2.433845142898726</v>
      </c>
      <c r="S15" s="226">
        <v>2.5184756319008779</v>
      </c>
      <c r="T15" s="226">
        <v>2.6774278111735721</v>
      </c>
      <c r="U15" s="226">
        <v>2.3960246516838599</v>
      </c>
      <c r="V15" s="226">
        <v>2.7621226932084788</v>
      </c>
      <c r="W15" s="226">
        <v>2.5200616035595251</v>
      </c>
      <c r="X15" s="226">
        <v>2.1343247869142878</v>
      </c>
      <c r="Y15" s="226">
        <v>1.6102889914792731</v>
      </c>
      <c r="DA15" s="69" t="s">
        <v>2897</v>
      </c>
    </row>
    <row r="16" spans="1:105" ht="12" customHeight="1" x14ac:dyDescent="0.25">
      <c r="A16" s="57" t="s">
        <v>2898</v>
      </c>
      <c r="B16" s="261">
        <v>53.86070384284109</v>
      </c>
      <c r="C16" s="261">
        <v>91.199783825977377</v>
      </c>
      <c r="D16" s="261">
        <v>100.47639094815089</v>
      </c>
      <c r="E16" s="261">
        <v>128.21754837645869</v>
      </c>
      <c r="F16" s="261">
        <v>138.30677900590169</v>
      </c>
      <c r="G16" s="261">
        <v>141.2608127686654</v>
      </c>
      <c r="H16" s="261">
        <v>143.92126492677829</v>
      </c>
      <c r="I16" s="261">
        <v>129.84726494692421</v>
      </c>
      <c r="J16" s="261">
        <v>149.67269980199319</v>
      </c>
      <c r="K16" s="261">
        <v>141.52119377518369</v>
      </c>
      <c r="L16" s="261">
        <v>148.08480699458309</v>
      </c>
      <c r="M16" s="261">
        <v>127.29972646556151</v>
      </c>
      <c r="N16" s="261">
        <v>141.2022724772481</v>
      </c>
      <c r="O16" s="261">
        <v>146.23130810681579</v>
      </c>
      <c r="P16" s="261">
        <v>144.42655087344659</v>
      </c>
      <c r="Q16" s="261">
        <v>162.29890262453779</v>
      </c>
      <c r="R16" s="261">
        <v>168.25008083867439</v>
      </c>
      <c r="S16" s="261">
        <v>150.21002805568691</v>
      </c>
      <c r="T16" s="261">
        <v>147.41384370416861</v>
      </c>
      <c r="U16" s="261">
        <v>143.3753966195614</v>
      </c>
      <c r="V16" s="261">
        <v>153.01202922613481</v>
      </c>
      <c r="W16" s="261">
        <v>159.71112879634001</v>
      </c>
      <c r="X16" s="261">
        <v>150.4785751182846</v>
      </c>
      <c r="Y16" s="261">
        <v>153.9822449757896</v>
      </c>
      <c r="DA16" s="70" t="s">
        <v>2899</v>
      </c>
    </row>
    <row r="17" spans="1:105" ht="12" customHeight="1" x14ac:dyDescent="0.25">
      <c r="A17" s="46" t="s">
        <v>28</v>
      </c>
      <c r="B17" s="229">
        <v>9.9428680000083958</v>
      </c>
      <c r="C17" s="229">
        <v>5.9106073469155644</v>
      </c>
      <c r="D17" s="229">
        <v>6.2903583518421398</v>
      </c>
      <c r="E17" s="229">
        <v>9.8564507279396434</v>
      </c>
      <c r="F17" s="229">
        <v>0.71207668907932342</v>
      </c>
      <c r="G17" s="229">
        <v>0.84854518419273606</v>
      </c>
      <c r="H17" s="229">
        <v>0.71492230150606939</v>
      </c>
      <c r="I17" s="229">
        <v>1.0849330854342769</v>
      </c>
      <c r="J17" s="229">
        <v>0.33508347680147099</v>
      </c>
      <c r="K17" s="229">
        <v>0.1798053371379143</v>
      </c>
      <c r="L17" s="229">
        <v>0.40245844496243649</v>
      </c>
      <c r="M17" s="229">
        <v>0.40974421556517621</v>
      </c>
      <c r="N17" s="229">
        <v>0.19902952170397839</v>
      </c>
      <c r="O17" s="229">
        <v>0.19454950228508119</v>
      </c>
      <c r="P17" s="229">
        <v>0.70542825544116783</v>
      </c>
      <c r="Q17" s="229">
        <v>0.46228223778907152</v>
      </c>
      <c r="R17" s="229">
        <v>0.35272660901488129</v>
      </c>
      <c r="S17" s="229">
        <v>0.34315204203104449</v>
      </c>
      <c r="T17" s="229">
        <v>5.3693829321859628E-2</v>
      </c>
      <c r="U17" s="229">
        <v>4.6615215360993792E-2</v>
      </c>
      <c r="V17" s="229">
        <v>8.8793554625098303E-2</v>
      </c>
      <c r="W17" s="229">
        <v>0.10231421969846401</v>
      </c>
      <c r="X17" s="229">
        <v>2.3384321259409941E-2</v>
      </c>
      <c r="Y17" s="229">
        <v>1.7026419048205611E-2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0.89312052598947811</v>
      </c>
      <c r="C19" s="229">
        <v>1.5292949656715851</v>
      </c>
      <c r="D19" s="229">
        <v>1.454714759105932</v>
      </c>
      <c r="E19" s="229">
        <v>0.71808711786619783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0.97447425719850722</v>
      </c>
      <c r="V19" s="229">
        <v>1.745986231490771</v>
      </c>
      <c r="W19" s="229">
        <v>2.0755840475469558</v>
      </c>
      <c r="X19" s="229">
        <v>1.144890722746926</v>
      </c>
      <c r="Y19" s="229">
        <v>2.437131575938301</v>
      </c>
      <c r="DA19" s="73" t="s">
        <v>2902</v>
      </c>
    </row>
    <row r="20" spans="1:105" ht="12" customHeight="1" x14ac:dyDescent="0.25">
      <c r="A20" s="46" t="s">
        <v>159</v>
      </c>
      <c r="B20" s="229">
        <v>4.0195333948932346</v>
      </c>
      <c r="C20" s="229">
        <v>2.0421631185784399</v>
      </c>
      <c r="D20" s="229">
        <v>0</v>
      </c>
      <c r="E20" s="229">
        <v>0</v>
      </c>
      <c r="F20" s="229">
        <v>0</v>
      </c>
      <c r="G20" s="229">
        <v>0.5432523024698821</v>
      </c>
      <c r="H20" s="229">
        <v>0.57352017336273287</v>
      </c>
      <c r="I20" s="229">
        <v>0.59109506401204781</v>
      </c>
      <c r="J20" s="229">
        <v>0.54795952380267388</v>
      </c>
      <c r="K20" s="229">
        <v>0.57541407037726988</v>
      </c>
      <c r="L20" s="229">
        <v>0.60261232729689562</v>
      </c>
      <c r="M20" s="229">
        <v>0.64208900941939206</v>
      </c>
      <c r="N20" s="229">
        <v>0.62404420799240423</v>
      </c>
      <c r="O20" s="229">
        <v>0.60156673938330429</v>
      </c>
      <c r="P20" s="229">
        <v>0</v>
      </c>
      <c r="Q20" s="229">
        <v>0.45708126430721352</v>
      </c>
      <c r="R20" s="229">
        <v>0.33805459882360361</v>
      </c>
      <c r="S20" s="229">
        <v>0.37874625423848751</v>
      </c>
      <c r="T20" s="229">
        <v>0.38115634175620128</v>
      </c>
      <c r="U20" s="229">
        <v>0.45408600470432231</v>
      </c>
      <c r="V20" s="229">
        <v>0.40788969136465009</v>
      </c>
      <c r="W20" s="229">
        <v>0.48349201630672889</v>
      </c>
      <c r="X20" s="229">
        <v>0.53713749534339394</v>
      </c>
      <c r="Y20" s="229">
        <v>0.56857579145049264</v>
      </c>
      <c r="DA20" s="73" t="s">
        <v>2903</v>
      </c>
    </row>
    <row r="21" spans="1:105" ht="12" customHeight="1" x14ac:dyDescent="0.25">
      <c r="A21" s="46" t="s">
        <v>32</v>
      </c>
      <c r="B21" s="229">
        <v>5.5258425155894644</v>
      </c>
      <c r="C21" s="229">
        <v>6.1349428631404672</v>
      </c>
      <c r="D21" s="229">
        <v>4.5553070132909168</v>
      </c>
      <c r="E21" s="229">
        <v>5.2028686315828008</v>
      </c>
      <c r="F21" s="229">
        <v>5.0562906100773173</v>
      </c>
      <c r="G21" s="229">
        <v>4.9409243764118971</v>
      </c>
      <c r="H21" s="229">
        <v>5.1087242073143617</v>
      </c>
      <c r="I21" s="229">
        <v>4.7434075851277422</v>
      </c>
      <c r="J21" s="229">
        <v>3.2403316401449098</v>
      </c>
      <c r="K21" s="229">
        <v>3.4077515098985449</v>
      </c>
      <c r="L21" s="229">
        <v>3.554223930926629</v>
      </c>
      <c r="M21" s="229">
        <v>2.4958440700678581</v>
      </c>
      <c r="N21" s="229">
        <v>2.427673512998874</v>
      </c>
      <c r="O21" s="229">
        <v>2.9343524105314591</v>
      </c>
      <c r="P21" s="229">
        <v>1.5719321611397861</v>
      </c>
      <c r="Q21" s="229">
        <v>0.90316252012494558</v>
      </c>
      <c r="R21" s="229">
        <v>1.325639505313764</v>
      </c>
      <c r="S21" s="229">
        <v>1.103295152132828</v>
      </c>
      <c r="T21" s="229">
        <v>0.73457443306663828</v>
      </c>
      <c r="U21" s="229">
        <v>0.43940046644400682</v>
      </c>
      <c r="V21" s="229">
        <v>0.7873028510092045</v>
      </c>
      <c r="W21" s="229">
        <v>1.871808582053309</v>
      </c>
      <c r="X21" s="229">
        <v>1.548776062164984</v>
      </c>
      <c r="Y21" s="229">
        <v>1.648407752381718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0.8797981934757606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13.43957120634111</v>
      </c>
      <c r="C23" s="229">
        <v>10.66884519338635</v>
      </c>
      <c r="D23" s="229">
        <v>10.49144501362832</v>
      </c>
      <c r="E23" s="229">
        <v>11.578330288221929</v>
      </c>
      <c r="F23" s="229">
        <v>11.61464007841159</v>
      </c>
      <c r="G23" s="229">
        <v>10.601812512698659</v>
      </c>
      <c r="H23" s="229">
        <v>12.910598870195329</v>
      </c>
      <c r="I23" s="229">
        <v>12.26988911822904</v>
      </c>
      <c r="J23" s="229">
        <v>12.82698331037918</v>
      </c>
      <c r="K23" s="229">
        <v>14.68901306311551</v>
      </c>
      <c r="L23" s="229">
        <v>18.474062564141551</v>
      </c>
      <c r="M23" s="229">
        <v>20.94586843960246</v>
      </c>
      <c r="N23" s="229">
        <v>21.049006428973669</v>
      </c>
      <c r="O23" s="229">
        <v>18.550072070810799</v>
      </c>
      <c r="P23" s="229">
        <v>12.829434911152919</v>
      </c>
      <c r="Q23" s="229">
        <v>9.3493024135267024</v>
      </c>
      <c r="R23" s="229">
        <v>3.6615735270217709</v>
      </c>
      <c r="S23" s="229">
        <v>4.5478123151436147</v>
      </c>
      <c r="T23" s="229">
        <v>5.0718466663019361</v>
      </c>
      <c r="U23" s="229">
        <v>7.3691084517733012</v>
      </c>
      <c r="V23" s="229">
        <v>4.5877098761994928</v>
      </c>
      <c r="W23" s="229">
        <v>7.6737694129988796</v>
      </c>
      <c r="X23" s="229">
        <v>11.898045637075731</v>
      </c>
      <c r="Y23" s="229">
        <v>14.117038517566019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0</v>
      </c>
      <c r="C25" s="229">
        <v>43.084499418029907</v>
      </c>
      <c r="D25" s="229">
        <v>55.634171199374222</v>
      </c>
      <c r="E25" s="229">
        <v>88.974951360802493</v>
      </c>
      <c r="F25" s="229">
        <v>109.0147991011132</v>
      </c>
      <c r="G25" s="229">
        <v>115.0023742399535</v>
      </c>
      <c r="H25" s="229">
        <v>114.60467141312481</v>
      </c>
      <c r="I25" s="229">
        <v>101.237481700977</v>
      </c>
      <c r="J25" s="229">
        <v>122.9343980396015</v>
      </c>
      <c r="K25" s="229">
        <v>117.5432976004264</v>
      </c>
      <c r="L25" s="229">
        <v>119.8411449931782</v>
      </c>
      <c r="M25" s="229">
        <v>100.1327427885109</v>
      </c>
      <c r="N25" s="229">
        <v>114.25119314035371</v>
      </c>
      <c r="O25" s="229">
        <v>120.923771628365</v>
      </c>
      <c r="P25" s="229">
        <v>126.9997958757822</v>
      </c>
      <c r="Q25" s="229">
        <v>145.29412590906011</v>
      </c>
      <c r="R25" s="229">
        <v>155.1924720252845</v>
      </c>
      <c r="S25" s="229">
        <v>133.81928578756131</v>
      </c>
      <c r="T25" s="229">
        <v>129.32778914275781</v>
      </c>
      <c r="U25" s="229">
        <v>119.46340684824681</v>
      </c>
      <c r="V25" s="229">
        <v>131.11299759173281</v>
      </c>
      <c r="W25" s="229">
        <v>131.58379819815721</v>
      </c>
      <c r="X25" s="229">
        <v>120.6450614873231</v>
      </c>
      <c r="Y25" s="229">
        <v>123.1246590718543</v>
      </c>
      <c r="DA25" s="73" t="s">
        <v>2908</v>
      </c>
    </row>
    <row r="26" spans="1:105" ht="12" customHeight="1" x14ac:dyDescent="0.25">
      <c r="A26" s="46" t="s">
        <v>39</v>
      </c>
      <c r="B26" s="229">
        <v>20.03976820001941</v>
      </c>
      <c r="C26" s="229">
        <v>21.829430920255071</v>
      </c>
      <c r="D26" s="229">
        <v>22.0503946109094</v>
      </c>
      <c r="E26" s="229">
        <v>11.88686025004561</v>
      </c>
      <c r="F26" s="229">
        <v>11.908972527220261</v>
      </c>
      <c r="G26" s="229">
        <v>9.323904152938713</v>
      </c>
      <c r="H26" s="229">
        <v>10.00882796127499</v>
      </c>
      <c r="I26" s="229">
        <v>9.9204583931441697</v>
      </c>
      <c r="J26" s="229">
        <v>9.7879438112635224</v>
      </c>
      <c r="K26" s="229">
        <v>5.1259121942280084</v>
      </c>
      <c r="L26" s="229">
        <v>4.3305065406016023</v>
      </c>
      <c r="M26" s="229">
        <v>2.6734379423957471</v>
      </c>
      <c r="N26" s="229">
        <v>2.651325665225376</v>
      </c>
      <c r="O26" s="229">
        <v>3.026995755440161</v>
      </c>
      <c r="P26" s="229">
        <v>2.3199596699305101</v>
      </c>
      <c r="Q26" s="229">
        <v>5.8329482797297514</v>
      </c>
      <c r="R26" s="229">
        <v>7.3796145732158989</v>
      </c>
      <c r="S26" s="229">
        <v>10.0177365045797</v>
      </c>
      <c r="T26" s="229">
        <v>11.84478329096414</v>
      </c>
      <c r="U26" s="229">
        <v>14.62830537583347</v>
      </c>
      <c r="V26" s="229">
        <v>14.281349429712741</v>
      </c>
      <c r="W26" s="229">
        <v>15.92036231957842</v>
      </c>
      <c r="X26" s="229">
        <v>14.68127939237101</v>
      </c>
      <c r="Y26" s="229">
        <v>12.069405847550501</v>
      </c>
      <c r="DA26" s="73" t="s">
        <v>2909</v>
      </c>
    </row>
    <row r="27" spans="1:105" ht="12" customHeight="1" x14ac:dyDescent="0.25">
      <c r="A27" s="57" t="s">
        <v>2910</v>
      </c>
      <c r="B27" s="261">
        <v>6.2872875099983414</v>
      </c>
      <c r="C27" s="261">
        <v>6.977353425486859</v>
      </c>
      <c r="D27" s="261">
        <v>7.289404714739395</v>
      </c>
      <c r="E27" s="261">
        <v>7.3770286032884398</v>
      </c>
      <c r="F27" s="261">
        <v>8.925557352319716</v>
      </c>
      <c r="G27" s="261">
        <v>9.8819630694125209</v>
      </c>
      <c r="H27" s="261">
        <v>9.5428889220697979</v>
      </c>
      <c r="I27" s="261">
        <v>10.07999492014917</v>
      </c>
      <c r="J27" s="261">
        <v>10.13712141285918</v>
      </c>
      <c r="K27" s="261">
        <v>8.9025662930345248</v>
      </c>
      <c r="L27" s="261">
        <v>9.0720092920918134</v>
      </c>
      <c r="M27" s="261">
        <v>8.5966148950931665</v>
      </c>
      <c r="N27" s="261">
        <v>9.6943627876291298</v>
      </c>
      <c r="O27" s="261">
        <v>9.577864949252147</v>
      </c>
      <c r="P27" s="261">
        <v>8.8948979822637195</v>
      </c>
      <c r="Q27" s="261">
        <v>8.9053822447841284</v>
      </c>
      <c r="R27" s="261">
        <v>9.3467236057752423</v>
      </c>
      <c r="S27" s="261">
        <v>9.6176548637474468</v>
      </c>
      <c r="T27" s="261">
        <v>10.2281206766288</v>
      </c>
      <c r="U27" s="261">
        <v>9.9700171795286643</v>
      </c>
      <c r="V27" s="261">
        <v>10.552132553386709</v>
      </c>
      <c r="W27" s="261">
        <v>10.709562304518769</v>
      </c>
      <c r="X27" s="261">
        <v>10.63524693498276</v>
      </c>
      <c r="Y27" s="261">
        <v>9.7654616598516171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9.9462193910815841</v>
      </c>
      <c r="C28" s="261">
        <f t="shared" si="0"/>
        <v>15.960325538018314</v>
      </c>
      <c r="D28" s="261">
        <f t="shared" si="0"/>
        <v>17.309568035017168</v>
      </c>
      <c r="E28" s="261">
        <f t="shared" si="0"/>
        <v>21.81463068279016</v>
      </c>
      <c r="F28" s="261">
        <f t="shared" si="0"/>
        <v>22.734993326042236</v>
      </c>
      <c r="G28" s="261">
        <f t="shared" si="0"/>
        <v>23.221348485396156</v>
      </c>
      <c r="H28" s="261">
        <f t="shared" si="0"/>
        <v>23.797918867798568</v>
      </c>
      <c r="I28" s="261">
        <f t="shared" si="0"/>
        <v>21.739049149496868</v>
      </c>
      <c r="J28" s="261">
        <f t="shared" si="0"/>
        <v>24.436972217280498</v>
      </c>
      <c r="K28" s="261">
        <f t="shared" si="0"/>
        <v>23.318951944608731</v>
      </c>
      <c r="L28" s="261">
        <f t="shared" si="0"/>
        <v>24.652855744634795</v>
      </c>
      <c r="M28" s="261">
        <f t="shared" si="0"/>
        <v>21.587961184989922</v>
      </c>
      <c r="N28" s="261">
        <f t="shared" si="0"/>
        <v>23.781786054533814</v>
      </c>
      <c r="O28" s="261">
        <f t="shared" si="0"/>
        <v>24.374748049522424</v>
      </c>
      <c r="P28" s="261">
        <f t="shared" si="0"/>
        <v>23.330894671899003</v>
      </c>
      <c r="Q28" s="261">
        <f t="shared" si="0"/>
        <v>25.172489378314449</v>
      </c>
      <c r="R28" s="261">
        <f t="shared" si="0"/>
        <v>24.455479619033454</v>
      </c>
      <c r="S28" s="261">
        <f t="shared" si="0"/>
        <v>22.451006578788629</v>
      </c>
      <c r="T28" s="261">
        <f t="shared" si="0"/>
        <v>22.101454310335011</v>
      </c>
      <c r="U28" s="261">
        <f t="shared" si="0"/>
        <v>22.364548873157919</v>
      </c>
      <c r="V28" s="261">
        <f t="shared" si="0"/>
        <v>23.320607739990287</v>
      </c>
      <c r="W28" s="261">
        <f t="shared" si="0"/>
        <v>25.268997213628786</v>
      </c>
      <c r="X28" s="261">
        <f t="shared" si="0"/>
        <v>24.410546825591872</v>
      </c>
      <c r="Y28" s="261">
        <f t="shared" si="0"/>
        <v>25.258905775404063</v>
      </c>
      <c r="DA28" s="70"/>
    </row>
    <row r="29" spans="1:105" ht="12" customHeight="1" x14ac:dyDescent="0.25">
      <c r="A29" s="60" t="s">
        <v>2913</v>
      </c>
      <c r="B29" s="329">
        <v>5.0453340134338447</v>
      </c>
      <c r="C29" s="329">
        <v>7.9754446861449271</v>
      </c>
      <c r="D29" s="329">
        <v>8.5464743119168318</v>
      </c>
      <c r="E29" s="329">
        <v>10.79660536086655</v>
      </c>
      <c r="F29" s="329">
        <v>10.767238824729359</v>
      </c>
      <c r="G29" s="329">
        <v>10.932529658143141</v>
      </c>
      <c r="H29" s="329">
        <v>11.32254492376283</v>
      </c>
      <c r="I29" s="329">
        <v>10.35797001759564</v>
      </c>
      <c r="J29" s="329">
        <v>11.44485822822215</v>
      </c>
      <c r="K29" s="329">
        <v>11.092747546614451</v>
      </c>
      <c r="L29" s="329">
        <v>11.88041968655698</v>
      </c>
      <c r="M29" s="329">
        <v>10.540054812721969</v>
      </c>
      <c r="N29" s="329">
        <v>11.513744065299459</v>
      </c>
      <c r="O29" s="329">
        <v>11.709237177048349</v>
      </c>
      <c r="P29" s="329">
        <v>10.86996896435501</v>
      </c>
      <c r="Q29" s="329">
        <v>11.2627438292546</v>
      </c>
      <c r="R29" s="329">
        <v>10.02587949022025</v>
      </c>
      <c r="S29" s="329">
        <v>9.4597599367137342</v>
      </c>
      <c r="T29" s="329">
        <v>9.2845632231877797</v>
      </c>
      <c r="U29" s="329">
        <v>9.8968916139484104</v>
      </c>
      <c r="V29" s="329">
        <v>10.02248784176609</v>
      </c>
      <c r="W29" s="329">
        <v>11.41469603852544</v>
      </c>
      <c r="X29" s="329">
        <v>11.310570234459361</v>
      </c>
      <c r="Y29" s="329">
        <v>11.94942093873475</v>
      </c>
      <c r="DA29" s="72" t="s">
        <v>2914</v>
      </c>
    </row>
    <row r="30" spans="1:105" ht="12" customHeight="1" x14ac:dyDescent="0.25">
      <c r="A30" s="59" t="s">
        <v>28</v>
      </c>
      <c r="B30" s="230">
        <v>1.483255538560849</v>
      </c>
      <c r="C30" s="230">
        <v>1.793349490398656</v>
      </c>
      <c r="D30" s="230">
        <v>2.358757394003105</v>
      </c>
      <c r="E30" s="230">
        <v>3.8900874679481512</v>
      </c>
      <c r="F30" s="230">
        <v>0.44106866011767198</v>
      </c>
      <c r="G30" s="230">
        <v>0.5478004406033794</v>
      </c>
      <c r="H30" s="230">
        <v>0.4192478852015688</v>
      </c>
      <c r="I30" s="230">
        <v>0.60129001226816858</v>
      </c>
      <c r="J30" s="230">
        <v>0.22624789975938769</v>
      </c>
      <c r="K30" s="230">
        <v>0.10579975107472959</v>
      </c>
      <c r="L30" s="230">
        <v>0.20758481610213</v>
      </c>
      <c r="M30" s="230">
        <v>0.1763210005622968</v>
      </c>
      <c r="N30" s="230">
        <v>9.4304452847615364E-2</v>
      </c>
      <c r="O30" s="230">
        <v>0.1022428626509972</v>
      </c>
      <c r="P30" s="230">
        <v>0.5075850355334659</v>
      </c>
      <c r="Q30" s="230">
        <v>0.46604425148284162</v>
      </c>
      <c r="R30" s="230">
        <v>0.62282459710083327</v>
      </c>
      <c r="S30" s="230">
        <v>0.50935713223027357</v>
      </c>
      <c r="T30" s="230">
        <v>7.9875354143705488E-2</v>
      </c>
      <c r="U30" s="230">
        <v>4.9694250077391727E-2</v>
      </c>
      <c r="V30" s="230">
        <v>0.1168245534198611</v>
      </c>
      <c r="W30" s="230">
        <v>9.5673691585148199E-2</v>
      </c>
      <c r="X30" s="230">
        <v>1.745551209313418E-2</v>
      </c>
      <c r="Y30" s="230">
        <v>1.0828927957668809E-2</v>
      </c>
      <c r="DA30" s="71" t="s">
        <v>2915</v>
      </c>
    </row>
    <row r="31" spans="1:105" ht="12" customHeight="1" x14ac:dyDescent="0.25">
      <c r="A31" s="59" t="s">
        <v>31</v>
      </c>
      <c r="B31" s="295">
        <v>0.13323378795485899</v>
      </c>
      <c r="C31" s="295">
        <v>0.46400652020770161</v>
      </c>
      <c r="D31" s="295">
        <v>0.5454886673033017</v>
      </c>
      <c r="E31" s="295">
        <v>0.28341050700815801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1.0388403669528981</v>
      </c>
      <c r="V31" s="295">
        <v>2.297171935872476</v>
      </c>
      <c r="W31" s="295">
        <v>1.9408718417567361</v>
      </c>
      <c r="X31" s="295">
        <v>0.85461765746928353</v>
      </c>
      <c r="Y31" s="295">
        <v>1.5500336379878461</v>
      </c>
      <c r="DA31" s="122" t="s">
        <v>2916</v>
      </c>
    </row>
    <row r="32" spans="1:105" ht="12" customHeight="1" x14ac:dyDescent="0.25">
      <c r="A32" s="59" t="s">
        <v>159</v>
      </c>
      <c r="B32" s="295">
        <v>0.59962529628278793</v>
      </c>
      <c r="C32" s="295">
        <v>0.6196168977329789</v>
      </c>
      <c r="D32" s="295">
        <v>0</v>
      </c>
      <c r="E32" s="295">
        <v>0</v>
      </c>
      <c r="F32" s="295">
        <v>0</v>
      </c>
      <c r="G32" s="295">
        <v>0.35071067068151213</v>
      </c>
      <c r="H32" s="295">
        <v>0.33632622635527282</v>
      </c>
      <c r="I32" s="295">
        <v>0.32759583338652709</v>
      </c>
      <c r="J32" s="295">
        <v>0.3699815120605342</v>
      </c>
      <c r="K32" s="295">
        <v>0.33858096973015289</v>
      </c>
      <c r="L32" s="295">
        <v>0.31082257238875483</v>
      </c>
      <c r="M32" s="295">
        <v>0.27630353837874427</v>
      </c>
      <c r="N32" s="295">
        <v>0.29568551983447211</v>
      </c>
      <c r="O32" s="295">
        <v>0.3161452729909755</v>
      </c>
      <c r="P32" s="295">
        <v>0</v>
      </c>
      <c r="Q32" s="295">
        <v>0.46080095291933382</v>
      </c>
      <c r="R32" s="295">
        <v>0.59691759546700862</v>
      </c>
      <c r="S32" s="295">
        <v>0.56219133874313676</v>
      </c>
      <c r="T32" s="295">
        <v>0.56701111033444529</v>
      </c>
      <c r="U32" s="295">
        <v>0.48407935691534681</v>
      </c>
      <c r="V32" s="295">
        <v>0.536655292599032</v>
      </c>
      <c r="W32" s="295">
        <v>0.45211180018123992</v>
      </c>
      <c r="X32" s="295">
        <v>0.40095284107805662</v>
      </c>
      <c r="Y32" s="295">
        <v>0.36161839237363258</v>
      </c>
      <c r="DA32" s="122" t="s">
        <v>2917</v>
      </c>
    </row>
    <row r="33" spans="1:105" ht="12" customHeight="1" x14ac:dyDescent="0.25">
      <c r="A33" s="59" t="s">
        <v>32</v>
      </c>
      <c r="B33" s="295">
        <v>0.82433323226821176</v>
      </c>
      <c r="C33" s="295">
        <v>1.861415589208314</v>
      </c>
      <c r="D33" s="295">
        <v>1.708148168761721</v>
      </c>
      <c r="E33" s="295">
        <v>2.0534383643524401</v>
      </c>
      <c r="F33" s="295">
        <v>3.1319257584964051</v>
      </c>
      <c r="G33" s="295">
        <v>3.1897423977031689</v>
      </c>
      <c r="H33" s="295">
        <v>2.9958805530091919</v>
      </c>
      <c r="I33" s="295">
        <v>2.6288843462753468</v>
      </c>
      <c r="J33" s="295">
        <v>2.1878674385995849</v>
      </c>
      <c r="K33" s="295">
        <v>2.0051644028522868</v>
      </c>
      <c r="L33" s="295">
        <v>1.8332400035885861</v>
      </c>
      <c r="M33" s="295">
        <v>1.074010826668619</v>
      </c>
      <c r="N33" s="295">
        <v>1.150283738693378</v>
      </c>
      <c r="O33" s="295">
        <v>1.5421092675938299</v>
      </c>
      <c r="P33" s="295">
        <v>1.1310707158580491</v>
      </c>
      <c r="Q33" s="295">
        <v>0.91051238021184744</v>
      </c>
      <c r="R33" s="295">
        <v>2.3407388886931382</v>
      </c>
      <c r="S33" s="295">
        <v>1.6376742255932719</v>
      </c>
      <c r="T33" s="295">
        <v>1.092758585616878</v>
      </c>
      <c r="U33" s="295">
        <v>0.46842380743053452</v>
      </c>
      <c r="V33" s="295">
        <v>1.0358443736561009</v>
      </c>
      <c r="W33" s="295">
        <v>1.7503220716884409</v>
      </c>
      <c r="X33" s="295">
        <v>1.1561027999390301</v>
      </c>
      <c r="Y33" s="295">
        <v>1.048399475242894</v>
      </c>
      <c r="DA33" s="122" t="s">
        <v>2918</v>
      </c>
    </row>
    <row r="34" spans="1:105" ht="12" customHeight="1" x14ac:dyDescent="0.25">
      <c r="A34" s="59" t="s">
        <v>35</v>
      </c>
      <c r="B34" s="295">
        <v>2.0048861583671371</v>
      </c>
      <c r="C34" s="295">
        <v>3.237056188597276</v>
      </c>
      <c r="D34" s="295">
        <v>3.9340800818487049</v>
      </c>
      <c r="E34" s="295">
        <v>4.5696690215578011</v>
      </c>
      <c r="F34" s="295">
        <v>7.1942444061152822</v>
      </c>
      <c r="G34" s="295">
        <v>6.8442761491550792</v>
      </c>
      <c r="H34" s="295">
        <v>7.571090259196791</v>
      </c>
      <c r="I34" s="295">
        <v>6.8001998256655947</v>
      </c>
      <c r="J34" s="295">
        <v>8.6607613778026469</v>
      </c>
      <c r="K34" s="295">
        <v>8.6432024229572839</v>
      </c>
      <c r="L34" s="295">
        <v>9.5287722944775091</v>
      </c>
      <c r="M34" s="295">
        <v>9.0134194471123106</v>
      </c>
      <c r="N34" s="295">
        <v>9.9734703539239931</v>
      </c>
      <c r="O34" s="295">
        <v>9.7487397738125505</v>
      </c>
      <c r="P34" s="295">
        <v>9.2313132129634976</v>
      </c>
      <c r="Q34" s="295">
        <v>9.4253862446405741</v>
      </c>
      <c r="R34" s="295">
        <v>6.465398408959266</v>
      </c>
      <c r="S34" s="295">
        <v>6.7505372401470529</v>
      </c>
      <c r="T34" s="295">
        <v>7.5449181730927508</v>
      </c>
      <c r="U34" s="295">
        <v>7.8558538325722393</v>
      </c>
      <c r="V34" s="295">
        <v>6.0359916862186198</v>
      </c>
      <c r="W34" s="295">
        <v>7.1757166333138782</v>
      </c>
      <c r="X34" s="295">
        <v>8.8814414238798545</v>
      </c>
      <c r="Y34" s="295">
        <v>8.9785405051727043</v>
      </c>
      <c r="DA34" s="122" t="s">
        <v>2919</v>
      </c>
    </row>
    <row r="35" spans="1:105" ht="12" customHeight="1" x14ac:dyDescent="0.25">
      <c r="A35" s="60" t="s">
        <v>2920</v>
      </c>
      <c r="B35" s="329">
        <v>4.3635103767931813</v>
      </c>
      <c r="C35" s="329">
        <v>7.3885258582420308</v>
      </c>
      <c r="D35" s="329">
        <v>8.1400676791055169</v>
      </c>
      <c r="E35" s="329">
        <v>10.387510056685279</v>
      </c>
      <c r="F35" s="329">
        <v>11.20488635154196</v>
      </c>
      <c r="G35" s="329">
        <v>11.4442065990981</v>
      </c>
      <c r="H35" s="329">
        <v>11.6597424122349</v>
      </c>
      <c r="I35" s="329">
        <v>10.51954110453805</v>
      </c>
      <c r="J35" s="329">
        <v>12.125693355480641</v>
      </c>
      <c r="K35" s="329">
        <v>11.465301296025521</v>
      </c>
      <c r="L35" s="329">
        <v>11.99705064849732</v>
      </c>
      <c r="M35" s="329">
        <v>10.31315296243093</v>
      </c>
      <c r="N35" s="329">
        <v>11.439463973197681</v>
      </c>
      <c r="O35" s="329">
        <v>11.84688993664056</v>
      </c>
      <c r="P35" s="329">
        <v>11.700678016752221</v>
      </c>
      <c r="Q35" s="329">
        <v>13.14860176745437</v>
      </c>
      <c r="R35" s="329">
        <v>13.63073486336233</v>
      </c>
      <c r="S35" s="329">
        <v>12.16922485884862</v>
      </c>
      <c r="T35" s="329">
        <v>11.942692738717421</v>
      </c>
      <c r="U35" s="329">
        <v>11.61551903873697</v>
      </c>
      <c r="V35" s="329">
        <v>12.396228226994561</v>
      </c>
      <c r="W35" s="329">
        <v>12.938953969588921</v>
      </c>
      <c r="X35" s="329">
        <v>12.19098112660407</v>
      </c>
      <c r="Y35" s="329">
        <v>12.474829993946949</v>
      </c>
      <c r="DA35" s="72" t="s">
        <v>2921</v>
      </c>
    </row>
    <row r="36" spans="1:105" ht="12" customHeight="1" x14ac:dyDescent="0.25">
      <c r="A36" s="64" t="s">
        <v>28</v>
      </c>
      <c r="B36" s="229">
        <v>0.80551876595812688</v>
      </c>
      <c r="C36" s="229">
        <v>0.47884625805617093</v>
      </c>
      <c r="D36" s="229">
        <v>0.5096116831688805</v>
      </c>
      <c r="E36" s="229">
        <v>0.79851769399838368</v>
      </c>
      <c r="F36" s="229">
        <v>5.7688700670092477E-2</v>
      </c>
      <c r="G36" s="229">
        <v>6.8744658948511353E-2</v>
      </c>
      <c r="H36" s="229">
        <v>5.7919237192390241E-2</v>
      </c>
      <c r="I36" s="229">
        <v>8.7895560931254876E-2</v>
      </c>
      <c r="J36" s="229">
        <v>2.714669738407989E-2</v>
      </c>
      <c r="K36" s="229">
        <v>1.456688083195869E-2</v>
      </c>
      <c r="L36" s="229">
        <v>3.2605062235091013E-2</v>
      </c>
      <c r="M36" s="229">
        <v>3.319531697295619E-2</v>
      </c>
      <c r="N36" s="229">
        <v>1.612432295310463E-2</v>
      </c>
      <c r="O36" s="229">
        <v>1.5761375389707889E-2</v>
      </c>
      <c r="P36" s="229">
        <v>5.7150079614300853E-2</v>
      </c>
      <c r="Q36" s="229">
        <v>3.7451670655579437E-2</v>
      </c>
      <c r="R36" s="229">
        <v>2.8576050975837361E-2</v>
      </c>
      <c r="S36" s="229">
        <v>2.7800370017245009E-2</v>
      </c>
      <c r="T36" s="229">
        <v>4.3499910825401814E-3</v>
      </c>
      <c r="U36" s="229">
        <v>3.776519084073966E-3</v>
      </c>
      <c r="V36" s="229">
        <v>7.1935858493328451E-3</v>
      </c>
      <c r="W36" s="229">
        <v>8.288958879008131E-3</v>
      </c>
      <c r="X36" s="229">
        <v>1.8944744719161901E-3</v>
      </c>
      <c r="Y36" s="229">
        <v>1.3793907412212409E-3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7.2355918226643473E-2</v>
      </c>
      <c r="C38" s="229">
        <v>0.1238954186591546</v>
      </c>
      <c r="D38" s="229">
        <v>0.1178533233645559</v>
      </c>
      <c r="E38" s="229">
        <v>5.8175633935150232E-2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7.8946768791041108E-2</v>
      </c>
      <c r="V38" s="229">
        <v>0.14145060304221471</v>
      </c>
      <c r="W38" s="229">
        <v>0.168152881102413</v>
      </c>
      <c r="X38" s="229">
        <v>9.2753012726633097E-2</v>
      </c>
      <c r="Y38" s="229">
        <v>0.1974435564794533</v>
      </c>
      <c r="DA38" s="73" t="s">
        <v>2924</v>
      </c>
    </row>
    <row r="39" spans="1:105" ht="12" customHeight="1" x14ac:dyDescent="0.25">
      <c r="A39" s="64" t="s">
        <v>159</v>
      </c>
      <c r="B39" s="229">
        <v>0.3256414125159004</v>
      </c>
      <c r="C39" s="229">
        <v>0.16544529356732041</v>
      </c>
      <c r="D39" s="229">
        <v>0</v>
      </c>
      <c r="E39" s="229">
        <v>0</v>
      </c>
      <c r="F39" s="229">
        <v>0</v>
      </c>
      <c r="G39" s="229">
        <v>4.4011438579802227E-2</v>
      </c>
      <c r="H39" s="229">
        <v>4.6463581966375248E-2</v>
      </c>
      <c r="I39" s="229">
        <v>4.7887406986246113E-2</v>
      </c>
      <c r="J39" s="229">
        <v>4.4392792844897493E-2</v>
      </c>
      <c r="K39" s="229">
        <v>4.6617015521562798E-2</v>
      </c>
      <c r="L39" s="229">
        <v>4.8820474961041471E-2</v>
      </c>
      <c r="M39" s="229">
        <v>5.2018667702553069E-2</v>
      </c>
      <c r="N39" s="229">
        <v>5.0556772987928017E-2</v>
      </c>
      <c r="O39" s="229">
        <v>4.8735766938581927E-2</v>
      </c>
      <c r="P39" s="229">
        <v>0</v>
      </c>
      <c r="Q39" s="229">
        <v>3.7030315193464919E-2</v>
      </c>
      <c r="R39" s="229">
        <v>2.7387402032354138E-2</v>
      </c>
      <c r="S39" s="229">
        <v>3.068402550704603E-2</v>
      </c>
      <c r="T39" s="229">
        <v>3.0879278096451648E-2</v>
      </c>
      <c r="U39" s="229">
        <v>3.678765504560385E-2</v>
      </c>
      <c r="V39" s="229">
        <v>3.3045073195663167E-2</v>
      </c>
      <c r="W39" s="229">
        <v>3.9169975134505861E-2</v>
      </c>
      <c r="X39" s="229">
        <v>4.3516049131747947E-2</v>
      </c>
      <c r="Y39" s="229">
        <v>4.6063014200981023E-2</v>
      </c>
      <c r="DA39" s="73" t="s">
        <v>2925</v>
      </c>
    </row>
    <row r="40" spans="1:105" ht="12" customHeight="1" x14ac:dyDescent="0.25">
      <c r="A40" s="64" t="s">
        <v>32</v>
      </c>
      <c r="B40" s="229">
        <v>0.44767463915168332</v>
      </c>
      <c r="C40" s="229">
        <v>0.49702073932152718</v>
      </c>
      <c r="D40" s="229">
        <v>0.36904696752520522</v>
      </c>
      <c r="E40" s="229">
        <v>0.42150899715769008</v>
      </c>
      <c r="F40" s="229">
        <v>0.40963401832868612</v>
      </c>
      <c r="G40" s="229">
        <v>0.40028765406282962</v>
      </c>
      <c r="H40" s="229">
        <v>0.41388191204919961</v>
      </c>
      <c r="I40" s="229">
        <v>0.38428588455617563</v>
      </c>
      <c r="J40" s="229">
        <v>0.26251459277769729</v>
      </c>
      <c r="K40" s="229">
        <v>0.27607806831420312</v>
      </c>
      <c r="L40" s="229">
        <v>0.28794449194904759</v>
      </c>
      <c r="M40" s="229">
        <v>0.20220013333610309</v>
      </c>
      <c r="N40" s="229">
        <v>0.19667731406455691</v>
      </c>
      <c r="O40" s="229">
        <v>0.23772576811997909</v>
      </c>
      <c r="P40" s="229">
        <v>0.12734965953587471</v>
      </c>
      <c r="Q40" s="229">
        <v>7.3169467669696869E-2</v>
      </c>
      <c r="R40" s="229">
        <v>0.10739632653523951</v>
      </c>
      <c r="S40" s="229">
        <v>8.9383158806178378E-2</v>
      </c>
      <c r="T40" s="229">
        <v>5.9511349323729257E-2</v>
      </c>
      <c r="U40" s="229">
        <v>3.5597910129260779E-2</v>
      </c>
      <c r="V40" s="229">
        <v>6.3783127864084493E-2</v>
      </c>
      <c r="W40" s="229">
        <v>0.1516440667948262</v>
      </c>
      <c r="X40" s="229">
        <v>0.12547367443071469</v>
      </c>
      <c r="Y40" s="229">
        <v>0.1335453089081752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7.1276613055728563E-2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1.0888032319376191</v>
      </c>
      <c r="C42" s="229">
        <v>0.86433361223015404</v>
      </c>
      <c r="D42" s="229">
        <v>0.84996158457381665</v>
      </c>
      <c r="E42" s="229">
        <v>0.93801530158262802</v>
      </c>
      <c r="F42" s="229">
        <v>0.94095692942941689</v>
      </c>
      <c r="G42" s="229">
        <v>0.85890297770635649</v>
      </c>
      <c r="H42" s="229">
        <v>1.045948680973271</v>
      </c>
      <c r="I42" s="229">
        <v>0.99404175344081391</v>
      </c>
      <c r="J42" s="229">
        <v>1.039174588975073</v>
      </c>
      <c r="K42" s="229">
        <v>1.1900264265535481</v>
      </c>
      <c r="L42" s="229">
        <v>1.496671189729962</v>
      </c>
      <c r="M42" s="229">
        <v>1.6969238752214759</v>
      </c>
      <c r="N42" s="229">
        <v>1.705279571578064</v>
      </c>
      <c r="O42" s="229">
        <v>1.502829079386472</v>
      </c>
      <c r="P42" s="229">
        <v>1.0393732047497051</v>
      </c>
      <c r="Q42" s="229">
        <v>0.75743121026116478</v>
      </c>
      <c r="R42" s="229">
        <v>0.29664139048703392</v>
      </c>
      <c r="S42" s="229">
        <v>0.36843978657873788</v>
      </c>
      <c r="T42" s="229">
        <v>0.41089428802282452</v>
      </c>
      <c r="U42" s="229">
        <v>0.59700633119931013</v>
      </c>
      <c r="V42" s="229">
        <v>0.37167207671337971</v>
      </c>
      <c r="W42" s="229">
        <v>0.62168835669958189</v>
      </c>
      <c r="X42" s="229">
        <v>0.96391695423117651</v>
      </c>
      <c r="Y42" s="229">
        <v>1.1436880632070681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</v>
      </c>
      <c r="C44" s="229">
        <v>3.4904790854214092</v>
      </c>
      <c r="D44" s="229">
        <v>4.5071873557594504</v>
      </c>
      <c r="E44" s="229">
        <v>7.2082816568898904</v>
      </c>
      <c r="F44" s="229">
        <v>8.8318045098283253</v>
      </c>
      <c r="G44" s="229">
        <v>9.3168862927621916</v>
      </c>
      <c r="H44" s="229">
        <v>9.2846665056459532</v>
      </c>
      <c r="I44" s="229">
        <v>8.2017272409138471</v>
      </c>
      <c r="J44" s="229">
        <v>9.9594970588547884</v>
      </c>
      <c r="K44" s="229">
        <v>9.52273851263684</v>
      </c>
      <c r="L44" s="229">
        <v>9.7088979986290056</v>
      </c>
      <c r="M44" s="229">
        <v>8.112227116254159</v>
      </c>
      <c r="N44" s="229">
        <v>9.2560295588338981</v>
      </c>
      <c r="O44" s="229">
        <v>9.7966067031163107</v>
      </c>
      <c r="P44" s="229">
        <v>10.288854166695939</v>
      </c>
      <c r="Q44" s="229">
        <v>11.770964373974589</v>
      </c>
      <c r="R44" s="229">
        <v>12.57287621154105</v>
      </c>
      <c r="S44" s="229">
        <v>10.84133330030161</v>
      </c>
      <c r="T44" s="229">
        <v>10.47745591254748</v>
      </c>
      <c r="U44" s="229">
        <v>9.6782956448252335</v>
      </c>
      <c r="V44" s="229">
        <v>10.62208409294726</v>
      </c>
      <c r="W44" s="229">
        <v>10.660225876937449</v>
      </c>
      <c r="X44" s="229">
        <v>9.774027076305229</v>
      </c>
      <c r="Y44" s="229">
        <v>9.9749110050029284</v>
      </c>
      <c r="DA44" s="73" t="s">
        <v>2930</v>
      </c>
    </row>
    <row r="45" spans="1:105" ht="12" customHeight="1" x14ac:dyDescent="0.25">
      <c r="A45" s="64" t="s">
        <v>39</v>
      </c>
      <c r="B45" s="229">
        <v>1.623516409003209</v>
      </c>
      <c r="C45" s="229">
        <v>1.7685054509862941</v>
      </c>
      <c r="D45" s="229">
        <v>1.786406764713609</v>
      </c>
      <c r="E45" s="229">
        <v>0.96301077312153438</v>
      </c>
      <c r="F45" s="229">
        <v>0.96480219328543815</v>
      </c>
      <c r="G45" s="229">
        <v>0.75537357703840646</v>
      </c>
      <c r="H45" s="229">
        <v>0.81086249440771163</v>
      </c>
      <c r="I45" s="229">
        <v>0.80370325770971585</v>
      </c>
      <c r="J45" s="229">
        <v>0.79296762464409898</v>
      </c>
      <c r="K45" s="229">
        <v>0.41527439216740841</v>
      </c>
      <c r="L45" s="229">
        <v>0.35083481793744581</v>
      </c>
      <c r="M45" s="229">
        <v>0.21658785294368171</v>
      </c>
      <c r="N45" s="229">
        <v>0.21479643278012461</v>
      </c>
      <c r="O45" s="229">
        <v>0.24523124368950561</v>
      </c>
      <c r="P45" s="229">
        <v>0.18795090615639981</v>
      </c>
      <c r="Q45" s="229">
        <v>0.47255472969987339</v>
      </c>
      <c r="R45" s="229">
        <v>0.59785748179081333</v>
      </c>
      <c r="S45" s="229">
        <v>0.81158421763779887</v>
      </c>
      <c r="T45" s="229">
        <v>0.95960191964439423</v>
      </c>
      <c r="U45" s="229">
        <v>1.1851082096624499</v>
      </c>
      <c r="V45" s="229">
        <v>1.1569996673826199</v>
      </c>
      <c r="W45" s="229">
        <v>1.2897838540411319</v>
      </c>
      <c r="X45" s="229">
        <v>1.189399885306653</v>
      </c>
      <c r="Y45" s="229">
        <v>0.97779965540711911</v>
      </c>
      <c r="DA45" s="73" t="s">
        <v>2931</v>
      </c>
    </row>
    <row r="46" spans="1:105" ht="12" customHeight="1" x14ac:dyDescent="0.25">
      <c r="A46" s="60" t="s">
        <v>2932</v>
      </c>
      <c r="B46" s="329">
        <v>0.5373750008545588</v>
      </c>
      <c r="C46" s="329">
        <v>0.59635499363135536</v>
      </c>
      <c r="D46" s="329">
        <v>0.62302604399481987</v>
      </c>
      <c r="E46" s="329">
        <v>0.63051526523832813</v>
      </c>
      <c r="F46" s="329">
        <v>0.76286814977091566</v>
      </c>
      <c r="G46" s="329">
        <v>0.8446122281549161</v>
      </c>
      <c r="H46" s="329">
        <v>0.81563153180083725</v>
      </c>
      <c r="I46" s="329">
        <v>0.86153802736317697</v>
      </c>
      <c r="J46" s="329">
        <v>0.86642063357770738</v>
      </c>
      <c r="K46" s="329">
        <v>0.76090310196876265</v>
      </c>
      <c r="L46" s="329">
        <v>0.77538540958049684</v>
      </c>
      <c r="M46" s="329">
        <v>0.73475340983702264</v>
      </c>
      <c r="N46" s="329">
        <v>0.8285780160366778</v>
      </c>
      <c r="O46" s="329">
        <v>0.81862093583351636</v>
      </c>
      <c r="P46" s="329">
        <v>0.76024769079177079</v>
      </c>
      <c r="Q46" s="329">
        <v>0.7611437816054808</v>
      </c>
      <c r="R46" s="329">
        <v>0.79886526545087511</v>
      </c>
      <c r="S46" s="329">
        <v>0.82202178322627717</v>
      </c>
      <c r="T46" s="329">
        <v>0.87419834842981159</v>
      </c>
      <c r="U46" s="329">
        <v>0.85213822047253496</v>
      </c>
      <c r="V46" s="329">
        <v>0.90189167122963332</v>
      </c>
      <c r="W46" s="329">
        <v>0.91534720551442483</v>
      </c>
      <c r="X46" s="329">
        <v>0.90899546452844027</v>
      </c>
      <c r="Y46" s="329">
        <v>0.83465484272236012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4.9728682579080914</v>
      </c>
      <c r="C48" s="316">
        <v>5.5186691110645656</v>
      </c>
      <c r="D48" s="316">
        <v>5.765483011128067</v>
      </c>
      <c r="E48" s="316">
        <v>5.8347882645154927</v>
      </c>
      <c r="F48" s="316">
        <v>7.0595818579800582</v>
      </c>
      <c r="G48" s="316">
        <v>7.8160415593455959</v>
      </c>
      <c r="H48" s="316">
        <v>7.5478541952849536</v>
      </c>
      <c r="I48" s="316">
        <v>7.972672905218845</v>
      </c>
      <c r="J48" s="316">
        <v>8.0178565431281097</v>
      </c>
      <c r="K48" s="316">
        <v>7.0413973056189354</v>
      </c>
      <c r="L48" s="316">
        <v>7.1754165802579211</v>
      </c>
      <c r="M48" s="316">
        <v>6.7994080546318134</v>
      </c>
      <c r="N48" s="316">
        <v>7.6676609604034196</v>
      </c>
      <c r="O48" s="316">
        <v>7.5755181402033678</v>
      </c>
      <c r="P48" s="316">
        <v>7.03533213058705</v>
      </c>
      <c r="Q48" s="316">
        <v>7.043624554977125</v>
      </c>
      <c r="R48" s="316">
        <v>7.3926991664824033</v>
      </c>
      <c r="S48" s="316">
        <v>7.6069895819759727</v>
      </c>
      <c r="T48" s="316">
        <v>8.0898315163694825</v>
      </c>
      <c r="U48" s="316">
        <v>7.885687092252847</v>
      </c>
      <c r="V48" s="316">
        <v>8.3461055255590342</v>
      </c>
      <c r="W48" s="316">
        <v>8.4706230398304925</v>
      </c>
      <c r="X48" s="316">
        <v>8.4118440287461933</v>
      </c>
      <c r="Y48" s="316">
        <v>7.7238959145527248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1</v>
      </c>
      <c r="D52" s="232">
        <f t="shared" si="1"/>
        <v>1</v>
      </c>
      <c r="E52" s="232">
        <f t="shared" si="1"/>
        <v>1.0000000000000002</v>
      </c>
      <c r="F52" s="232">
        <f t="shared" si="1"/>
        <v>1.0000000000000002</v>
      </c>
      <c r="G52" s="232">
        <f t="shared" si="1"/>
        <v>0.99999999999999989</v>
      </c>
      <c r="H52" s="232">
        <f t="shared" si="1"/>
        <v>0.99999999999999978</v>
      </c>
      <c r="I52" s="232">
        <f t="shared" si="1"/>
        <v>1</v>
      </c>
      <c r="J52" s="232">
        <f t="shared" si="1"/>
        <v>0.99999999999999944</v>
      </c>
      <c r="K52" s="232">
        <f t="shared" si="1"/>
        <v>1.0000000000000002</v>
      </c>
      <c r="L52" s="232">
        <f t="shared" si="1"/>
        <v>0.99999999999999967</v>
      </c>
      <c r="M52" s="232">
        <f t="shared" si="1"/>
        <v>1.0000000000000002</v>
      </c>
      <c r="N52" s="232">
        <f t="shared" si="1"/>
        <v>1</v>
      </c>
      <c r="O52" s="232">
        <f t="shared" si="1"/>
        <v>1</v>
      </c>
      <c r="P52" s="232">
        <f t="shared" si="1"/>
        <v>1</v>
      </c>
      <c r="Q52" s="232">
        <f t="shared" si="1"/>
        <v>1</v>
      </c>
      <c r="R52" s="232">
        <f t="shared" si="1"/>
        <v>1</v>
      </c>
      <c r="S52" s="232">
        <f t="shared" si="1"/>
        <v>0.99999999999999978</v>
      </c>
      <c r="T52" s="232">
        <f t="shared" si="1"/>
        <v>0.99999999999999989</v>
      </c>
      <c r="U52" s="232">
        <f t="shared" si="1"/>
        <v>0.99999999999999989</v>
      </c>
      <c r="V52" s="232">
        <f t="shared" si="1"/>
        <v>1.0000000000000007</v>
      </c>
      <c r="W52" s="232">
        <f t="shared" si="1"/>
        <v>1</v>
      </c>
      <c r="X52" s="232">
        <f t="shared" si="1"/>
        <v>0.99999999999999989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1.3253105535488903E-2</v>
      </c>
      <c r="C53" s="299">
        <f t="shared" si="2"/>
        <v>9.7855019403055663E-3</v>
      </c>
      <c r="D53" s="299">
        <f t="shared" si="2"/>
        <v>9.4098214800124869E-3</v>
      </c>
      <c r="E53" s="299">
        <f t="shared" si="2"/>
        <v>7.8280138838583181E-3</v>
      </c>
      <c r="F53" s="299">
        <f t="shared" si="2"/>
        <v>8.6287211465323078E-3</v>
      </c>
      <c r="G53" s="299">
        <f t="shared" si="2"/>
        <v>9.1987073696457901E-3</v>
      </c>
      <c r="H53" s="299">
        <f t="shared" si="2"/>
        <v>8.8097123190102305E-3</v>
      </c>
      <c r="I53" s="299">
        <f t="shared" si="2"/>
        <v>9.9511866083022288E-3</v>
      </c>
      <c r="J53" s="299">
        <f t="shared" si="2"/>
        <v>8.9739990267117854E-3</v>
      </c>
      <c r="K53" s="299">
        <f t="shared" si="2"/>
        <v>8.4485997424214674E-3</v>
      </c>
      <c r="L53" s="299">
        <f t="shared" si="2"/>
        <v>8.2565792129053427E-3</v>
      </c>
      <c r="M53" s="299">
        <f t="shared" si="2"/>
        <v>8.9040080911258167E-3</v>
      </c>
      <c r="N53" s="299">
        <f t="shared" si="2"/>
        <v>9.0297470241813161E-3</v>
      </c>
      <c r="O53" s="299">
        <f t="shared" si="2"/>
        <v>8.7090926872369877E-3</v>
      </c>
      <c r="P53" s="299">
        <f t="shared" si="2"/>
        <v>8.3234345395116708E-3</v>
      </c>
      <c r="Q53" s="299">
        <f t="shared" si="2"/>
        <v>7.614320510891193E-3</v>
      </c>
      <c r="R53" s="299">
        <f t="shared" si="2"/>
        <v>7.7524148210798231E-3</v>
      </c>
      <c r="S53" s="299">
        <f t="shared" si="2"/>
        <v>8.6657182286230938E-3</v>
      </c>
      <c r="T53" s="299">
        <f t="shared" si="2"/>
        <v>9.2279494751781165E-3</v>
      </c>
      <c r="U53" s="299">
        <f t="shared" si="2"/>
        <v>9.2013529796746742E-3</v>
      </c>
      <c r="V53" s="299">
        <f t="shared" si="2"/>
        <v>9.1629813915645227E-3</v>
      </c>
      <c r="W53" s="299">
        <f t="shared" si="2"/>
        <v>8.9237585097112666E-3</v>
      </c>
      <c r="X53" s="299">
        <f t="shared" si="2"/>
        <v>9.2618176500212663E-3</v>
      </c>
      <c r="Y53" s="299">
        <f t="shared" si="2"/>
        <v>8.4772142869438058E-3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1.4405549495096636E-2</v>
      </c>
      <c r="C54" s="233">
        <f t="shared" si="3"/>
        <v>1.0636415152506047E-2</v>
      </c>
      <c r="D54" s="233">
        <f t="shared" si="3"/>
        <v>1.0228066826100521E-2</v>
      </c>
      <c r="E54" s="233">
        <f t="shared" si="3"/>
        <v>8.5087107433242624E-3</v>
      </c>
      <c r="F54" s="233">
        <f t="shared" si="3"/>
        <v>9.3790447244916364E-3</v>
      </c>
      <c r="G54" s="233">
        <f t="shared" si="3"/>
        <v>9.9985949670062975E-3</v>
      </c>
      <c r="H54" s="233">
        <f t="shared" si="3"/>
        <v>9.5757742597937321E-3</v>
      </c>
      <c r="I54" s="233">
        <f t="shared" si="3"/>
        <v>1.0816507182937208E-2</v>
      </c>
      <c r="J54" s="233">
        <f t="shared" si="3"/>
        <v>9.7543467681649818E-3</v>
      </c>
      <c r="K54" s="233">
        <f t="shared" si="3"/>
        <v>9.1832605895885537E-3</v>
      </c>
      <c r="L54" s="233">
        <f t="shared" si="3"/>
        <v>8.9745426227231962E-3</v>
      </c>
      <c r="M54" s="233">
        <f t="shared" si="3"/>
        <v>9.6782696642671896E-3</v>
      </c>
      <c r="N54" s="233">
        <f t="shared" si="3"/>
        <v>9.8149424175883859E-3</v>
      </c>
      <c r="O54" s="233">
        <f t="shared" si="3"/>
        <v>9.4664050948228117E-3</v>
      </c>
      <c r="P54" s="233">
        <f t="shared" si="3"/>
        <v>9.0472114559909528E-3</v>
      </c>
      <c r="Q54" s="233">
        <f t="shared" si="3"/>
        <v>8.276435337925209E-3</v>
      </c>
      <c r="R54" s="233">
        <f t="shared" si="3"/>
        <v>8.4265378489998075E-3</v>
      </c>
      <c r="S54" s="233">
        <f t="shared" si="3"/>
        <v>9.4192589441555383E-3</v>
      </c>
      <c r="T54" s="233">
        <f t="shared" si="3"/>
        <v>1.0030379864324033E-2</v>
      </c>
      <c r="U54" s="233">
        <f t="shared" si="3"/>
        <v>1.0001470630081168E-2</v>
      </c>
      <c r="V54" s="233">
        <f t="shared" si="3"/>
        <v>9.9597623821353568E-3</v>
      </c>
      <c r="W54" s="233">
        <f t="shared" si="3"/>
        <v>9.6997375105557226E-3</v>
      </c>
      <c r="X54" s="233">
        <f t="shared" si="3"/>
        <v>1.0067193097849201E-2</v>
      </c>
      <c r="Y54" s="233">
        <f t="shared" si="3"/>
        <v>9.2143633553737024E-3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3.5725762747839666E-2</v>
      </c>
      <c r="C55" s="233">
        <f t="shared" si="4"/>
        <v>2.6378309578215006E-2</v>
      </c>
      <c r="D55" s="233">
        <f t="shared" si="4"/>
        <v>2.5365605728729302E-2</v>
      </c>
      <c r="E55" s="233">
        <f t="shared" si="4"/>
        <v>2.1101602643444173E-2</v>
      </c>
      <c r="F55" s="233">
        <f t="shared" si="4"/>
        <v>2.3260030916739258E-2</v>
      </c>
      <c r="G55" s="233">
        <f t="shared" si="4"/>
        <v>2.4796515518175605E-2</v>
      </c>
      <c r="H55" s="233">
        <f t="shared" si="4"/>
        <v>2.374792016428846E-2</v>
      </c>
      <c r="I55" s="233">
        <f t="shared" si="4"/>
        <v>2.6824937813684283E-2</v>
      </c>
      <c r="J55" s="233">
        <f t="shared" si="4"/>
        <v>2.4190779985049156E-2</v>
      </c>
      <c r="K55" s="233">
        <f t="shared" si="4"/>
        <v>2.2774486262179611E-2</v>
      </c>
      <c r="L55" s="233">
        <f t="shared" si="4"/>
        <v>2.2256865704353524E-2</v>
      </c>
      <c r="M55" s="233">
        <f t="shared" si="4"/>
        <v>2.4002108767382645E-2</v>
      </c>
      <c r="N55" s="233">
        <f t="shared" si="4"/>
        <v>2.4341057195619194E-2</v>
      </c>
      <c r="O55" s="233">
        <f t="shared" si="4"/>
        <v>2.3476684635160578E-2</v>
      </c>
      <c r="P55" s="233">
        <f t="shared" si="4"/>
        <v>2.2437084410857552E-2</v>
      </c>
      <c r="Q55" s="233">
        <f t="shared" si="4"/>
        <v>2.0525559638054518E-2</v>
      </c>
      <c r="R55" s="233">
        <f t="shared" si="4"/>
        <v>2.0897813865519522E-2</v>
      </c>
      <c r="S55" s="233">
        <f t="shared" si="4"/>
        <v>2.3359762181505737E-2</v>
      </c>
      <c r="T55" s="233">
        <f t="shared" si="4"/>
        <v>2.4875342063523612E-2</v>
      </c>
      <c r="U55" s="233">
        <f t="shared" si="4"/>
        <v>2.4803647162601285E-2</v>
      </c>
      <c r="V55" s="233">
        <f t="shared" si="4"/>
        <v>2.4700210707695673E-2</v>
      </c>
      <c r="W55" s="233">
        <f t="shared" si="4"/>
        <v>2.4055349026178192E-2</v>
      </c>
      <c r="X55" s="233">
        <f t="shared" si="4"/>
        <v>2.4966638882666019E-2</v>
      </c>
      <c r="Y55" s="233">
        <f t="shared" si="4"/>
        <v>2.2851621121326784E-2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0.10948217616273448</v>
      </c>
      <c r="C56" s="233">
        <f t="shared" si="5"/>
        <v>8.0836755159045981E-2</v>
      </c>
      <c r="D56" s="233">
        <f t="shared" si="5"/>
        <v>7.7733307878364022E-2</v>
      </c>
      <c r="E56" s="233">
        <f t="shared" si="5"/>
        <v>6.4666201649264385E-2</v>
      </c>
      <c r="F56" s="233">
        <f t="shared" si="5"/>
        <v>7.1280739906136467E-2</v>
      </c>
      <c r="G56" s="233">
        <f t="shared" si="5"/>
        <v>7.5989321749247815E-2</v>
      </c>
      <c r="H56" s="233">
        <f t="shared" si="5"/>
        <v>7.2775884374432373E-2</v>
      </c>
      <c r="I56" s="233">
        <f t="shared" si="5"/>
        <v>8.2205454590322802E-2</v>
      </c>
      <c r="J56" s="233">
        <f t="shared" si="5"/>
        <v>7.4133035438053871E-2</v>
      </c>
      <c r="K56" s="233">
        <f t="shared" si="5"/>
        <v>6.9792780480872993E-2</v>
      </c>
      <c r="L56" s="233">
        <f t="shared" si="5"/>
        <v>6.8206523932696286E-2</v>
      </c>
      <c r="M56" s="233">
        <f t="shared" si="5"/>
        <v>7.3554849448430659E-2</v>
      </c>
      <c r="N56" s="233">
        <f t="shared" si="5"/>
        <v>7.4593562373671707E-2</v>
      </c>
      <c r="O56" s="233">
        <f t="shared" si="5"/>
        <v>7.194467872065341E-2</v>
      </c>
      <c r="P56" s="233">
        <f t="shared" si="5"/>
        <v>6.8758807065531211E-2</v>
      </c>
      <c r="Q56" s="233">
        <f t="shared" si="5"/>
        <v>6.2900908568231606E-2</v>
      </c>
      <c r="R56" s="233">
        <f t="shared" si="5"/>
        <v>6.4041687652398538E-2</v>
      </c>
      <c r="S56" s="233">
        <f t="shared" si="5"/>
        <v>7.1586367975582099E-2</v>
      </c>
      <c r="T56" s="233">
        <f t="shared" si="5"/>
        <v>7.6230886968862641E-2</v>
      </c>
      <c r="U56" s="233">
        <f t="shared" si="5"/>
        <v>7.6011176788616894E-2</v>
      </c>
      <c r="V56" s="233">
        <f t="shared" si="5"/>
        <v>7.5694194104228674E-2</v>
      </c>
      <c r="W56" s="233">
        <f t="shared" si="5"/>
        <v>7.3718005080223484E-2</v>
      </c>
      <c r="X56" s="233">
        <f t="shared" si="5"/>
        <v>7.651066754365389E-2</v>
      </c>
      <c r="Y56" s="233">
        <f t="shared" si="5"/>
        <v>7.002916150084014E-2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2.2196428868971881E-2</v>
      </c>
      <c r="C57" s="300">
        <f t="shared" si="6"/>
        <v>1.870215641550339E-2</v>
      </c>
      <c r="D57" s="300">
        <f t="shared" si="6"/>
        <v>1.8070272447417293E-2</v>
      </c>
      <c r="E57" s="300">
        <f t="shared" si="6"/>
        <v>1.6713987613458856E-2</v>
      </c>
      <c r="F57" s="300">
        <f t="shared" si="6"/>
        <v>1.6872021083001357E-2</v>
      </c>
      <c r="G57" s="300">
        <f t="shared" si="6"/>
        <v>1.7350832619575377E-2</v>
      </c>
      <c r="H57" s="300">
        <f t="shared" si="6"/>
        <v>1.7199720327724318E-2</v>
      </c>
      <c r="I57" s="300">
        <f t="shared" si="6"/>
        <v>1.8283039333670419E-2</v>
      </c>
      <c r="J57" s="300">
        <f t="shared" si="6"/>
        <v>1.7125398993433363E-2</v>
      </c>
      <c r="K57" s="300">
        <f t="shared" si="6"/>
        <v>1.7055009735588617E-2</v>
      </c>
      <c r="L57" s="300">
        <f t="shared" si="6"/>
        <v>1.7357514604911764E-2</v>
      </c>
      <c r="M57" s="300">
        <f t="shared" si="6"/>
        <v>1.8274007248129918E-2</v>
      </c>
      <c r="N57" s="300">
        <f t="shared" si="6"/>
        <v>1.82265887992961E-2</v>
      </c>
      <c r="O57" s="300">
        <f t="shared" si="6"/>
        <v>1.7914765562605153E-2</v>
      </c>
      <c r="P57" s="300">
        <f t="shared" si="6"/>
        <v>1.7054618018411936E-2</v>
      </c>
      <c r="Q57" s="300">
        <f t="shared" si="6"/>
        <v>1.5911295027806974E-2</v>
      </c>
      <c r="R57" s="300">
        <f t="shared" si="6"/>
        <v>1.5180048301361991E-2</v>
      </c>
      <c r="S57" s="300">
        <f t="shared" si="6"/>
        <v>1.66355669407976E-2</v>
      </c>
      <c r="T57" s="300">
        <f t="shared" si="6"/>
        <v>1.7570737838233097E-2</v>
      </c>
      <c r="U57" s="300">
        <f t="shared" si="6"/>
        <v>1.8044016701857249E-2</v>
      </c>
      <c r="V57" s="300">
        <f t="shared" si="6"/>
        <v>1.8094080286593532E-2</v>
      </c>
      <c r="W57" s="300">
        <f t="shared" si="6"/>
        <v>1.8225982267390868E-2</v>
      </c>
      <c r="X57" s="300">
        <f t="shared" si="6"/>
        <v>2.0050428455755546E-2</v>
      </c>
      <c r="Y57" s="300">
        <f t="shared" si="6"/>
        <v>2.0687032714357307E-2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0.57754308169522406</v>
      </c>
      <c r="C58" s="301">
        <f t="shared" si="7"/>
        <v>0.65064518479846534</v>
      </c>
      <c r="D58" s="301">
        <f t="shared" si="7"/>
        <v>0.65979857565738231</v>
      </c>
      <c r="E58" s="301">
        <f t="shared" si="7"/>
        <v>0.69211078081739952</v>
      </c>
      <c r="F58" s="301">
        <f t="shared" si="7"/>
        <v>0.68016234070659232</v>
      </c>
      <c r="G58" s="301">
        <f t="shared" si="7"/>
        <v>0.66890324553763703</v>
      </c>
      <c r="H58" s="301">
        <f t="shared" si="7"/>
        <v>0.67587261668511345</v>
      </c>
      <c r="I58" s="301">
        <f t="shared" si="7"/>
        <v>0.65208677011356087</v>
      </c>
      <c r="J58" s="301">
        <f t="shared" si="7"/>
        <v>0.67401876595089627</v>
      </c>
      <c r="K58" s="301">
        <f t="shared" si="7"/>
        <v>0.68320184161400488</v>
      </c>
      <c r="L58" s="301">
        <f t="shared" si="7"/>
        <v>0.68559113737754918</v>
      </c>
      <c r="M58" s="301">
        <f t="shared" si="7"/>
        <v>0.67072357306620045</v>
      </c>
      <c r="N58" s="301">
        <f t="shared" si="7"/>
        <v>0.66904607497356916</v>
      </c>
      <c r="O58" s="301">
        <f t="shared" si="7"/>
        <v>0.67639843521739018</v>
      </c>
      <c r="P58" s="301">
        <f t="shared" si="7"/>
        <v>0.68749043841260149</v>
      </c>
      <c r="Q58" s="301">
        <f t="shared" si="7"/>
        <v>0.7059146539461314</v>
      </c>
      <c r="R58" s="301">
        <f t="shared" si="7"/>
        <v>0.70988975768482709</v>
      </c>
      <c r="S58" s="301">
        <f t="shared" si="7"/>
        <v>0.68848158486131694</v>
      </c>
      <c r="T58" s="301">
        <f t="shared" si="7"/>
        <v>0.67655897646968388</v>
      </c>
      <c r="U58" s="301">
        <f t="shared" si="7"/>
        <v>0.67311371977734191</v>
      </c>
      <c r="V58" s="301">
        <f t="shared" si="7"/>
        <v>0.67589645245216234</v>
      </c>
      <c r="W58" s="301">
        <f t="shared" si="7"/>
        <v>0.67696979572617166</v>
      </c>
      <c r="X58" s="301">
        <f t="shared" si="7"/>
        <v>0.66662461229808678</v>
      </c>
      <c r="Y58" s="301">
        <f t="shared" si="7"/>
        <v>0.67996890827604461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6.7417971637052293E-2</v>
      </c>
      <c r="C59" s="301">
        <f t="shared" si="8"/>
        <v>4.9778422913728332E-2</v>
      </c>
      <c r="D59" s="301">
        <f t="shared" si="8"/>
        <v>4.7867352746150477E-2</v>
      </c>
      <c r="E59" s="301">
        <f t="shared" si="8"/>
        <v>3.9820766278757559E-2</v>
      </c>
      <c r="F59" s="301">
        <f t="shared" si="8"/>
        <v>4.3893929310620874E-2</v>
      </c>
      <c r="G59" s="301">
        <f t="shared" si="8"/>
        <v>4.6793424445589468E-2</v>
      </c>
      <c r="H59" s="301">
        <f t="shared" si="8"/>
        <v>4.481462353583468E-2</v>
      </c>
      <c r="I59" s="301">
        <f t="shared" si="8"/>
        <v>5.0621253616146146E-2</v>
      </c>
      <c r="J59" s="301">
        <f t="shared" si="8"/>
        <v>4.5650342875012143E-2</v>
      </c>
      <c r="K59" s="301">
        <f t="shared" si="8"/>
        <v>4.2977659559274427E-2</v>
      </c>
      <c r="L59" s="301">
        <f t="shared" si="8"/>
        <v>4.2000859474344558E-2</v>
      </c>
      <c r="M59" s="301">
        <f t="shared" si="8"/>
        <v>4.5294302028770467E-2</v>
      </c>
      <c r="N59" s="301">
        <f t="shared" si="8"/>
        <v>4.5933930514313652E-2</v>
      </c>
      <c r="O59" s="301">
        <f t="shared" si="8"/>
        <v>4.4302775843770785E-2</v>
      </c>
      <c r="P59" s="301">
        <f t="shared" si="8"/>
        <v>4.2340949614037657E-2</v>
      </c>
      <c r="Q59" s="301">
        <f t="shared" si="8"/>
        <v>3.8733717381489986E-2</v>
      </c>
      <c r="R59" s="301">
        <f t="shared" si="8"/>
        <v>3.9436197133319112E-2</v>
      </c>
      <c r="S59" s="301">
        <f t="shared" si="8"/>
        <v>4.4082131858647934E-2</v>
      </c>
      <c r="T59" s="301">
        <f t="shared" si="8"/>
        <v>4.6942177765036515E-2</v>
      </c>
      <c r="U59" s="301">
        <f t="shared" si="8"/>
        <v>4.6806882548779877E-2</v>
      </c>
      <c r="V59" s="301">
        <f t="shared" si="8"/>
        <v>4.6611687948393446E-2</v>
      </c>
      <c r="W59" s="301">
        <f t="shared" si="8"/>
        <v>4.5394771549400782E-2</v>
      </c>
      <c r="X59" s="301">
        <f t="shared" si="8"/>
        <v>4.7114463697934296E-2</v>
      </c>
      <c r="Y59" s="301">
        <f t="shared" si="8"/>
        <v>4.312322050314895E-2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0.10665234184654214</v>
      </c>
      <c r="C60" s="301">
        <f t="shared" si="9"/>
        <v>0.11386549971371385</v>
      </c>
      <c r="D60" s="301">
        <f t="shared" si="9"/>
        <v>0.11366678507235001</v>
      </c>
      <c r="E60" s="301">
        <f t="shared" si="9"/>
        <v>0.11775409268300426</v>
      </c>
      <c r="F60" s="301">
        <f t="shared" si="9"/>
        <v>0.11180570025370773</v>
      </c>
      <c r="G60" s="301">
        <f t="shared" si="9"/>
        <v>0.1099585586632522</v>
      </c>
      <c r="H60" s="301">
        <f t="shared" si="9"/>
        <v>0.1117580623337501</v>
      </c>
      <c r="I60" s="301">
        <f t="shared" si="9"/>
        <v>0.10917246775301567</v>
      </c>
      <c r="J60" s="301">
        <f t="shared" si="9"/>
        <v>0.11004664096563851</v>
      </c>
      <c r="K60" s="301">
        <f t="shared" si="9"/>
        <v>0.11257360461764863</v>
      </c>
      <c r="L60" s="301">
        <f t="shared" si="9"/>
        <v>0.11413581009824376</v>
      </c>
      <c r="M60" s="301">
        <f t="shared" si="9"/>
        <v>0.11374379869644144</v>
      </c>
      <c r="N60" s="301">
        <f t="shared" si="9"/>
        <v>0.11268310584881533</v>
      </c>
      <c r="O60" s="301">
        <f t="shared" si="9"/>
        <v>0.11274631713936399</v>
      </c>
      <c r="P60" s="301">
        <f t="shared" si="9"/>
        <v>0.11105829855756148</v>
      </c>
      <c r="Q60" s="301">
        <f t="shared" si="9"/>
        <v>0.109487056542605</v>
      </c>
      <c r="R60" s="301">
        <f t="shared" si="9"/>
        <v>0.10318387019063656</v>
      </c>
      <c r="S60" s="301">
        <f t="shared" si="9"/>
        <v>0.10290328010168458</v>
      </c>
      <c r="T60" s="301">
        <f t="shared" si="9"/>
        <v>0.101435095449376</v>
      </c>
      <c r="U60" s="301">
        <f t="shared" si="9"/>
        <v>0.10499628972673833</v>
      </c>
      <c r="V60" s="301">
        <f t="shared" si="9"/>
        <v>0.10301357429351465</v>
      </c>
      <c r="W60" s="301">
        <f t="shared" si="9"/>
        <v>0.10710805196129509</v>
      </c>
      <c r="X60" s="301">
        <f t="shared" si="9"/>
        <v>0.10813945640303441</v>
      </c>
      <c r="Y60" s="301">
        <f t="shared" si="9"/>
        <v>0.11154059084571355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5.4100625249954237E-2</v>
      </c>
      <c r="C61" s="302">
        <f t="shared" si="10"/>
        <v>5.6899089712410214E-2</v>
      </c>
      <c r="D61" s="302">
        <f t="shared" si="10"/>
        <v>5.6122154913038381E-2</v>
      </c>
      <c r="E61" s="302">
        <f t="shared" si="10"/>
        <v>5.8279440381646258E-2</v>
      </c>
      <c r="F61" s="302">
        <f t="shared" si="10"/>
        <v>5.2950914008794314E-2</v>
      </c>
      <c r="G61" s="302">
        <f t="shared" si="10"/>
        <v>5.1768104875937346E-2</v>
      </c>
      <c r="H61" s="302">
        <f t="shared" si="10"/>
        <v>5.3172115107879891E-2</v>
      </c>
      <c r="I61" s="302">
        <f t="shared" si="10"/>
        <v>5.2017231294535934E-2</v>
      </c>
      <c r="J61" s="302">
        <f t="shared" si="10"/>
        <v>5.1539453953021612E-2</v>
      </c>
      <c r="K61" s="302">
        <f t="shared" si="10"/>
        <v>5.3550887681496954E-2</v>
      </c>
      <c r="L61" s="302">
        <f t="shared" si="10"/>
        <v>5.5003012197781857E-2</v>
      </c>
      <c r="M61" s="302">
        <f t="shared" si="10"/>
        <v>5.5534001687073446E-2</v>
      </c>
      <c r="N61" s="302">
        <f t="shared" si="10"/>
        <v>5.4554541793086567E-2</v>
      </c>
      <c r="O61" s="302">
        <f t="shared" si="10"/>
        <v>5.4161518533086567E-2</v>
      </c>
      <c r="P61" s="302">
        <f t="shared" si="10"/>
        <v>5.1742561763342222E-2</v>
      </c>
      <c r="Q61" s="302">
        <f t="shared" si="10"/>
        <v>4.8986997349605953E-2</v>
      </c>
      <c r="R61" s="302">
        <f t="shared" si="10"/>
        <v>4.2301728037290411E-2</v>
      </c>
      <c r="S61" s="302">
        <f t="shared" si="10"/>
        <v>4.3358426850314991E-2</v>
      </c>
      <c r="T61" s="302">
        <f t="shared" si="10"/>
        <v>4.2611700729097549E-2</v>
      </c>
      <c r="U61" s="302">
        <f t="shared" si="10"/>
        <v>4.6463575240698607E-2</v>
      </c>
      <c r="V61" s="302">
        <f t="shared" si="10"/>
        <v>4.4272100770477107E-2</v>
      </c>
      <c r="W61" s="302">
        <f t="shared" si="10"/>
        <v>4.838363177140096E-2</v>
      </c>
      <c r="X61" s="302">
        <f t="shared" si="10"/>
        <v>5.0106166219941704E-2</v>
      </c>
      <c r="Y61" s="302">
        <f t="shared" si="10"/>
        <v>5.2767348024571892E-2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4.6789496798549247E-2</v>
      </c>
      <c r="C62" s="302">
        <f t="shared" si="11"/>
        <v>5.2711843940301213E-2</v>
      </c>
      <c r="D62" s="302">
        <f t="shared" si="11"/>
        <v>5.3453403428871414E-2</v>
      </c>
      <c r="E62" s="302">
        <f t="shared" si="11"/>
        <v>5.6071168004028275E-2</v>
      </c>
      <c r="F62" s="302">
        <f t="shared" si="11"/>
        <v>5.5103168355116756E-2</v>
      </c>
      <c r="G62" s="302">
        <f t="shared" si="11"/>
        <v>5.4191015800512346E-2</v>
      </c>
      <c r="H62" s="302">
        <f t="shared" si="11"/>
        <v>5.475563752195272E-2</v>
      </c>
      <c r="I62" s="302">
        <f t="shared" si="11"/>
        <v>5.2828633585304853E-2</v>
      </c>
      <c r="J62" s="302">
        <f t="shared" si="11"/>
        <v>5.4605448305350905E-2</v>
      </c>
      <c r="K62" s="302">
        <f t="shared" si="11"/>
        <v>5.5349412700316278E-2</v>
      </c>
      <c r="L62" s="302">
        <f t="shared" si="11"/>
        <v>5.5542980851372631E-2</v>
      </c>
      <c r="M62" s="302">
        <f t="shared" si="11"/>
        <v>5.4338489143661114E-2</v>
      </c>
      <c r="N62" s="302">
        <f t="shared" si="11"/>
        <v>5.4202587088693424E-2</v>
      </c>
      <c r="O62" s="302">
        <f t="shared" si="11"/>
        <v>5.4798236568348313E-2</v>
      </c>
      <c r="P62" s="302">
        <f t="shared" si="11"/>
        <v>5.5696852211822877E-2</v>
      </c>
      <c r="Q62" s="302">
        <f t="shared" si="11"/>
        <v>5.7189485057828969E-2</v>
      </c>
      <c r="R62" s="302">
        <f t="shared" si="11"/>
        <v>5.7511527013746226E-2</v>
      </c>
      <c r="S62" s="302">
        <f t="shared" si="11"/>
        <v>5.5777149673707387E-2</v>
      </c>
      <c r="T62" s="302">
        <f t="shared" si="11"/>
        <v>5.4811242774548845E-2</v>
      </c>
      <c r="U62" s="302">
        <f t="shared" si="11"/>
        <v>5.4532126234007237E-2</v>
      </c>
      <c r="V62" s="302">
        <f t="shared" si="11"/>
        <v>5.4757568570183386E-2</v>
      </c>
      <c r="W62" s="302">
        <f t="shared" si="11"/>
        <v>5.4844525185671844E-2</v>
      </c>
      <c r="X62" s="302">
        <f t="shared" si="11"/>
        <v>5.4006412943953017E-2</v>
      </c>
      <c r="Y62" s="302">
        <f t="shared" si="11"/>
        <v>5.5087497478992165E-2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5.762219798038655E-3</v>
      </c>
      <c r="C63" s="302">
        <f t="shared" si="12"/>
        <v>4.2545660610024206E-3</v>
      </c>
      <c r="D63" s="302">
        <f t="shared" si="12"/>
        <v>4.0912267304402108E-3</v>
      </c>
      <c r="E63" s="302">
        <f t="shared" si="12"/>
        <v>3.4034842973297056E-3</v>
      </c>
      <c r="F63" s="302">
        <f t="shared" si="12"/>
        <v>3.7516178897966553E-3</v>
      </c>
      <c r="G63" s="302">
        <f t="shared" si="12"/>
        <v>3.999437986802518E-3</v>
      </c>
      <c r="H63" s="302">
        <f t="shared" si="12"/>
        <v>3.8303097039174929E-3</v>
      </c>
      <c r="I63" s="302">
        <f t="shared" si="12"/>
        <v>4.3266028731748845E-3</v>
      </c>
      <c r="J63" s="302">
        <f t="shared" si="12"/>
        <v>3.9017387072659932E-3</v>
      </c>
      <c r="K63" s="302">
        <f t="shared" si="12"/>
        <v>3.6733042358354207E-3</v>
      </c>
      <c r="L63" s="302">
        <f t="shared" si="12"/>
        <v>3.5898170490892786E-3</v>
      </c>
      <c r="M63" s="302">
        <f t="shared" si="12"/>
        <v>3.8713078657068769E-3</v>
      </c>
      <c r="N63" s="302">
        <f t="shared" si="12"/>
        <v>3.9259769670353549E-3</v>
      </c>
      <c r="O63" s="302">
        <f t="shared" si="12"/>
        <v>3.7865620379291245E-3</v>
      </c>
      <c r="P63" s="302">
        <f t="shared" si="12"/>
        <v>3.6188845823963809E-3</v>
      </c>
      <c r="Q63" s="302">
        <f t="shared" si="12"/>
        <v>3.3105741351700836E-3</v>
      </c>
      <c r="R63" s="302">
        <f t="shared" si="12"/>
        <v>3.3706151395999228E-3</v>
      </c>
      <c r="S63" s="302">
        <f t="shared" si="12"/>
        <v>3.7677035776622152E-3</v>
      </c>
      <c r="T63" s="302">
        <f t="shared" si="12"/>
        <v>4.0121519457296147E-3</v>
      </c>
      <c r="U63" s="302">
        <f t="shared" si="12"/>
        <v>4.0005882520324663E-3</v>
      </c>
      <c r="V63" s="302">
        <f t="shared" si="12"/>
        <v>3.983904952854141E-3</v>
      </c>
      <c r="W63" s="302">
        <f t="shared" si="12"/>
        <v>3.8798950042222896E-3</v>
      </c>
      <c r="X63" s="302">
        <f t="shared" si="12"/>
        <v>4.0268772391396802E-3</v>
      </c>
      <c r="Y63" s="302">
        <f t="shared" si="12"/>
        <v>3.6857453421494813E-3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5.332358201104976E-2</v>
      </c>
      <c r="C65" s="235">
        <f t="shared" si="14"/>
        <v>3.9371754328516424E-2</v>
      </c>
      <c r="D65" s="235">
        <f t="shared" si="14"/>
        <v>3.7860212163493737E-2</v>
      </c>
      <c r="E65" s="235">
        <f t="shared" si="14"/>
        <v>3.1495843687489117E-2</v>
      </c>
      <c r="F65" s="235">
        <f t="shared" si="14"/>
        <v>3.4717471952178267E-2</v>
      </c>
      <c r="G65" s="235">
        <f t="shared" si="14"/>
        <v>3.7010799129870507E-2</v>
      </c>
      <c r="H65" s="235">
        <f t="shared" si="14"/>
        <v>3.5445686000052504E-2</v>
      </c>
      <c r="I65" s="235">
        <f t="shared" si="14"/>
        <v>4.0038382988360405E-2</v>
      </c>
      <c r="J65" s="235">
        <f t="shared" si="14"/>
        <v>3.6106689997039525E-2</v>
      </c>
      <c r="K65" s="235">
        <f t="shared" si="14"/>
        <v>3.399275739842101E-2</v>
      </c>
      <c r="L65" s="235">
        <f t="shared" si="14"/>
        <v>3.3220166972272196E-2</v>
      </c>
      <c r="M65" s="235">
        <f t="shared" si="14"/>
        <v>3.5825082989251474E-2</v>
      </c>
      <c r="N65" s="235">
        <f t="shared" si="14"/>
        <v>3.6330990852945194E-2</v>
      </c>
      <c r="O65" s="235">
        <f t="shared" si="14"/>
        <v>3.5040845098996153E-2</v>
      </c>
      <c r="P65" s="235">
        <f t="shared" si="14"/>
        <v>3.3489157925496123E-2</v>
      </c>
      <c r="Q65" s="235">
        <f t="shared" si="14"/>
        <v>3.0636053046863978E-2</v>
      </c>
      <c r="R65" s="235">
        <f t="shared" si="14"/>
        <v>3.1191672501857708E-2</v>
      </c>
      <c r="S65" s="235">
        <f t="shared" si="14"/>
        <v>3.4866328907686157E-2</v>
      </c>
      <c r="T65" s="235">
        <f t="shared" si="14"/>
        <v>3.7128454105781881E-2</v>
      </c>
      <c r="U65" s="235">
        <f t="shared" si="14"/>
        <v>3.7021443684308486E-2</v>
      </c>
      <c r="V65" s="235">
        <f t="shared" si="14"/>
        <v>3.6867056433712256E-2</v>
      </c>
      <c r="W65" s="235">
        <f t="shared" si="14"/>
        <v>3.5904548369073086E-2</v>
      </c>
      <c r="X65" s="235">
        <f t="shared" si="14"/>
        <v>3.7264721970998629E-2</v>
      </c>
      <c r="Y65" s="235">
        <f t="shared" si="14"/>
        <v>3.410788739625132E-2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124.16635121602806</v>
      </c>
      <c r="C69" s="322">
        <f t="shared" si="15"/>
        <v>118.81908485023359</v>
      </c>
      <c r="D69" s="322">
        <f t="shared" si="15"/>
        <v>124.76757653104978</v>
      </c>
      <c r="E69" s="322">
        <f t="shared" si="15"/>
        <v>137.51505167952956</v>
      </c>
      <c r="F69" s="322">
        <f t="shared" si="15"/>
        <v>149.60895259320574</v>
      </c>
      <c r="G69" s="322">
        <f t="shared" si="15"/>
        <v>145.53955666894095</v>
      </c>
      <c r="H69" s="322">
        <f t="shared" si="15"/>
        <v>135.15873100424494</v>
      </c>
      <c r="I69" s="322">
        <f t="shared" si="15"/>
        <v>138.86565895518814</v>
      </c>
      <c r="J69" s="322">
        <f t="shared" si="15"/>
        <v>151.50062581690801</v>
      </c>
      <c r="K69" s="322">
        <f t="shared" si="15"/>
        <v>169.74113620264811</v>
      </c>
      <c r="L69" s="322">
        <f t="shared" si="15"/>
        <v>172.65246391315134</v>
      </c>
      <c r="M69" s="322">
        <f t="shared" si="15"/>
        <v>177.03919286140351</v>
      </c>
      <c r="N69" s="322">
        <f t="shared" si="15"/>
        <v>192.15121550228403</v>
      </c>
      <c r="O69" s="322">
        <f t="shared" si="15"/>
        <v>200.40871792545508</v>
      </c>
      <c r="P69" s="322">
        <f t="shared" si="15"/>
        <v>192.49793257338942</v>
      </c>
      <c r="Q69" s="322">
        <f t="shared" si="15"/>
        <v>189.32826560729592</v>
      </c>
      <c r="R69" s="322">
        <f t="shared" si="15"/>
        <v>198.98309626481159</v>
      </c>
      <c r="S69" s="322">
        <f t="shared" si="15"/>
        <v>195.81649866469527</v>
      </c>
      <c r="T69" s="322">
        <f t="shared" si="15"/>
        <v>195.66354361426687</v>
      </c>
      <c r="U69" s="322">
        <f t="shared" si="15"/>
        <v>186.79312230126797</v>
      </c>
      <c r="V69" s="322">
        <f t="shared" si="15"/>
        <v>191.12818539845708</v>
      </c>
      <c r="W69" s="322">
        <f t="shared" si="15"/>
        <v>167.87837833336218</v>
      </c>
      <c r="X69" s="322">
        <f t="shared" si="15"/>
        <v>155.97334992040186</v>
      </c>
      <c r="Y69" s="322">
        <f t="shared" si="15"/>
        <v>162.40565192708954</v>
      </c>
      <c r="DA69" s="95"/>
    </row>
    <row r="70" spans="1:105" ht="12" customHeight="1" x14ac:dyDescent="0.25">
      <c r="A70" s="55" t="s">
        <v>91</v>
      </c>
      <c r="B70" s="334">
        <f>IF(B$6=0,0,B$6/WWP!B$5*1000)</f>
        <v>1.645589756622601</v>
      </c>
      <c r="C70" s="334">
        <f>IF(C$6=0,0,C$6/WWP!C$5*1000)</f>
        <v>1.1627043853472925</v>
      </c>
      <c r="D70" s="334">
        <f>IF(D$6=0,0,D$6/WWP!D$5*1000)</f>
        <v>1.174040621650974</v>
      </c>
      <c r="E70" s="334">
        <f>IF(E$6=0,0,E$6/WWP!E$5*1000)</f>
        <v>1.0764697337868512</v>
      </c>
      <c r="F70" s="334">
        <f>IF(F$6=0,0,F$6/WWP!F$5*1000)</f>
        <v>1.2909339329515435</v>
      </c>
      <c r="G70" s="334">
        <f>IF(G$6=0,0,G$6/WWP!G$5*1000)</f>
        <v>1.3387757925055681</v>
      </c>
      <c r="H70" s="334">
        <f>IF(H$6=0,0,H$6/WWP!H$5*1000)</f>
        <v>1.1907095375498868</v>
      </c>
      <c r="I70" s="334">
        <f>IF(I$6=0,0,I$6/WWP!I$5*1000)</f>
        <v>1.3818780857479325</v>
      </c>
      <c r="J70" s="334">
        <f>IF(J$6=0,0,J$6/WWP!J$5*1000)</f>
        <v>1.3595664686271591</v>
      </c>
      <c r="K70" s="334">
        <f>IF(K$6=0,0,K$6/WWP!K$5*1000)</f>
        <v>1.4340749196000195</v>
      </c>
      <c r="L70" s="334">
        <f>IF(L$6=0,0,L$6/WWP!L$5*1000)</f>
        <v>1.4255187446022153</v>
      </c>
      <c r="M70" s="334">
        <f>IF(M$6=0,0,M$6/WWP!M$5*1000)</f>
        <v>1.576358405684321</v>
      </c>
      <c r="N70" s="334">
        <f>IF(N$6=0,0,N$6/WWP!N$5*1000)</f>
        <v>1.7350768663745721</v>
      </c>
      <c r="O70" s="334">
        <f>IF(O$6=0,0,O$6/WWP!O$5*1000)</f>
        <v>1.745378099743121</v>
      </c>
      <c r="P70" s="334">
        <f>IF(P$6=0,0,P$6/WWP!P$5*1000)</f>
        <v>1.6022439407659383</v>
      </c>
      <c r="Q70" s="334">
        <f>IF(Q$6=0,0,Q$6/WWP!Q$5*1000)</f>
        <v>1.4416060961050889</v>
      </c>
      <c r="R70" s="334">
        <f>IF(R$6=0,0,R$6/WWP!R$5*1000)</f>
        <v>1.5425995046276784</v>
      </c>
      <c r="S70" s="334">
        <f>IF(S$6=0,0,S$6/WWP!S$5*1000)</f>
        <v>1.6968906019437997</v>
      </c>
      <c r="T70" s="334">
        <f>IF(T$6=0,0,T$6/WWP!T$5*1000)</f>
        <v>1.8055732946067649</v>
      </c>
      <c r="U70" s="334">
        <f>IF(U$6=0,0,U$6/WWP!U$5*1000)</f>
        <v>1.7187494524695082</v>
      </c>
      <c r="V70" s="334">
        <f>IF(V$6=0,0,V$6/WWP!V$5*1000)</f>
        <v>1.7513040062095555</v>
      </c>
      <c r="W70" s="334">
        <f>IF(W$6=0,0,W$6/WWP!W$5*1000)</f>
        <v>1.4981061072488679</v>
      </c>
      <c r="X70" s="334">
        <f>IF(X$6=0,0,X$6/WWP!X$5*1000)</f>
        <v>1.4445967252257208</v>
      </c>
      <c r="Y70" s="334">
        <f>IF(Y$6=0,0,Y$6/WWP!Y$5*1000)</f>
        <v>1.3767475127967463</v>
      </c>
      <c r="DA70" s="67"/>
    </row>
    <row r="71" spans="1:105" ht="12" customHeight="1" x14ac:dyDescent="0.25">
      <c r="A71" s="173" t="s">
        <v>92</v>
      </c>
      <c r="B71" s="335">
        <f>IF(B$7=0,0,B$7/WWP!B$5*1000)</f>
        <v>1.7886845180680448</v>
      </c>
      <c r="C71" s="335">
        <f>IF(C$7=0,0,C$7/WWP!C$5*1000)</f>
        <v>1.2638091145079267</v>
      </c>
      <c r="D71" s="335">
        <f>IF(D$7=0,0,D$7/WWP!D$5*1000)</f>
        <v>1.2761311104901882</v>
      </c>
      <c r="E71" s="335">
        <f>IF(E$7=0,0,E$7/WWP!E$5*1000)</f>
        <v>1.1700757975944041</v>
      </c>
      <c r="F71" s="335">
        <f>IF(F$7=0,0,F$7/WWP!F$5*1000)</f>
        <v>1.4031890575560255</v>
      </c>
      <c r="G71" s="335">
        <f>IF(G$7=0,0,G$7/WWP!G$5*1000)</f>
        <v>1.4551910788104008</v>
      </c>
      <c r="H71" s="335">
        <f>IF(H$7=0,0,H$7/WWP!H$5*1000)</f>
        <v>1.2942494973368341</v>
      </c>
      <c r="I71" s="335">
        <f>IF(I$7=0,0,I$7/WWP!I$5*1000)</f>
        <v>1.502041397552101</v>
      </c>
      <c r="J71" s="335">
        <f>IF(J$7=0,0,J$7/WWP!J$5*1000)</f>
        <v>1.4777896398121293</v>
      </c>
      <c r="K71" s="335">
        <f>IF(K$7=0,0,K$7/WWP!K$5*1000)</f>
        <v>1.5587770865217607</v>
      </c>
      <c r="L71" s="335">
        <f>IF(L$7=0,0,L$7/WWP!L$5*1000)</f>
        <v>1.5494768963067553</v>
      </c>
      <c r="M71" s="335">
        <f>IF(M$7=0,0,M$7/WWP!M$5*1000)</f>
        <v>1.7134330496568702</v>
      </c>
      <c r="N71" s="335">
        <f>IF(N$7=0,0,N$7/WWP!N$5*1000)</f>
        <v>1.8859531156245348</v>
      </c>
      <c r="O71" s="335">
        <f>IF(O$7=0,0,O$7/WWP!O$5*1000)</f>
        <v>1.8971501084164355</v>
      </c>
      <c r="P71" s="335">
        <f>IF(P$7=0,0,P$7/WWP!P$5*1000)</f>
        <v>1.7415695008325427</v>
      </c>
      <c r="Q71" s="335">
        <f>IF(Q$7=0,0,Q$7/WWP!Q$5*1000)</f>
        <v>1.5669631479403141</v>
      </c>
      <c r="R71" s="335">
        <f>IF(R$7=0,0,R$7/WWP!R$5*1000)</f>
        <v>1.6767385919866069</v>
      </c>
      <c r="S71" s="335">
        <f>IF(S$7=0,0,S$7/WWP!S$5*1000)</f>
        <v>1.8444463064606522</v>
      </c>
      <c r="T71" s="335">
        <f>IF(T$7=0,0,T$7/WWP!T$5*1000)</f>
        <v>1.9625796680508298</v>
      </c>
      <c r="U71" s="335">
        <f>IF(U$7=0,0,U$7/WWP!U$5*1000)</f>
        <v>1.8682059265972917</v>
      </c>
      <c r="V71" s="335">
        <f>IF(V$7=0,0,V$7/WWP!V$5*1000)</f>
        <v>1.9035913110973441</v>
      </c>
      <c r="W71" s="335">
        <f>IF(W$7=0,0,W$7/WWP!W$5*1000)</f>
        <v>1.6283762035313778</v>
      </c>
      <c r="X71" s="335">
        <f>IF(X$7=0,0,X$7/WWP!X$5*1000)</f>
        <v>1.5702138317670877</v>
      </c>
      <c r="Y71" s="335">
        <f>IF(Y$7=0,0,Y$7/WWP!Y$5*1000)</f>
        <v>1.4964646878225503</v>
      </c>
      <c r="DA71" s="177"/>
    </row>
    <row r="72" spans="1:105" ht="12" customHeight="1" x14ac:dyDescent="0.25">
      <c r="A72" s="173" t="s">
        <v>93</v>
      </c>
      <c r="B72" s="335">
        <f>IF(B$8=0,0,B$8/WWP!B$5*1000)</f>
        <v>4.4359376048087524</v>
      </c>
      <c r="C72" s="335">
        <f>IF(C$8=0,0,C$8/WWP!C$5*1000)</f>
        <v>3.1342466039796588</v>
      </c>
      <c r="D72" s="335">
        <f>IF(D$8=0,0,D$8/WWP!D$5*1000)</f>
        <v>3.1648051540156685</v>
      </c>
      <c r="E72" s="335">
        <f>IF(E$8=0,0,E$8/WWP!E$5*1000)</f>
        <v>2.9017879780341218</v>
      </c>
      <c r="F72" s="335">
        <f>IF(F$8=0,0,F$8/WWP!F$5*1000)</f>
        <v>3.4799088627389425</v>
      </c>
      <c r="G72" s="335">
        <f>IF(G$8=0,0,G$8/WWP!G$5*1000)</f>
        <v>3.6088738754497918</v>
      </c>
      <c r="H72" s="335">
        <f>IF(H$8=0,0,H$8/WWP!H$5*1000)</f>
        <v>3.209738753395349</v>
      </c>
      <c r="I72" s="335">
        <f>IF(I$8=0,0,I$8/WWP!I$5*1000)</f>
        <v>3.7250626659292112</v>
      </c>
      <c r="J72" s="335">
        <f>IF(J$8=0,0,J$8/WWP!J$5*1000)</f>
        <v>3.6649183067340805</v>
      </c>
      <c r="K72" s="335">
        <f>IF(K$8=0,0,K$8/WWP!K$5*1000)</f>
        <v>3.8657671745739668</v>
      </c>
      <c r="L72" s="335">
        <f>IF(L$8=0,0,L$8/WWP!L$5*1000)</f>
        <v>3.8427027028407528</v>
      </c>
      <c r="M72" s="335">
        <f>IF(M$8=0,0,M$8/WWP!M$5*1000)</f>
        <v>4.2493139631490395</v>
      </c>
      <c r="N72" s="335">
        <f>IF(N$8=0,0,N$8/WWP!N$5*1000)</f>
        <v>4.6771637267488453</v>
      </c>
      <c r="O72" s="335">
        <f>IF(O$8=0,0,O$8/WWP!O$5*1000)</f>
        <v>4.7049322688727608</v>
      </c>
      <c r="P72" s="335">
        <f>IF(P$8=0,0,P$8/WWP!P$5*1000)</f>
        <v>4.3190923620647039</v>
      </c>
      <c r="Q72" s="335">
        <f>IF(Q$8=0,0,Q$8/WWP!Q$5*1000)</f>
        <v>3.8860686068919787</v>
      </c>
      <c r="R72" s="335">
        <f>IF(R$8=0,0,R$8/WWP!R$5*1000)</f>
        <v>4.1583117081267842</v>
      </c>
      <c r="S72" s="335">
        <f>IF(S$8=0,0,S$8/WWP!S$5*1000)</f>
        <v>4.5742268400224182</v>
      </c>
      <c r="T72" s="335">
        <f>IF(T$8=0,0,T$8/WWP!T$5*1000)</f>
        <v>4.8671975767660607</v>
      </c>
      <c r="U72" s="335">
        <f>IF(U$8=0,0,U$8/WWP!U$5*1000)</f>
        <v>4.6331506979612804</v>
      </c>
      <c r="V72" s="335">
        <f>IF(V$8=0,0,V$8/WWP!V$5*1000)</f>
        <v>4.7209064515214108</v>
      </c>
      <c r="W72" s="335">
        <f>IF(W$8=0,0,W$8/WWP!W$5*1000)</f>
        <v>4.0383729847578174</v>
      </c>
      <c r="X72" s="335">
        <f>IF(X$8=0,0,X$8/WWP!X$5*1000)</f>
        <v>3.8941303027823779</v>
      </c>
      <c r="Y72" s="335">
        <f>IF(Y$8=0,0,Y$8/WWP!Y$5*1000)</f>
        <v>3.711232425799925</v>
      </c>
      <c r="DA72" s="177"/>
    </row>
    <row r="73" spans="1:105" ht="12" customHeight="1" x14ac:dyDescent="0.25">
      <c r="A73" s="173" t="s">
        <v>94</v>
      </c>
      <c r="B73" s="335">
        <f>IF(B$9=0,0,B$9/WWP!B$5*1000)</f>
        <v>13.594002337317148</v>
      </c>
      <c r="C73" s="335">
        <f>IF(C$9=0,0,C$9/WWP!C$5*1000)</f>
        <v>9.6049492702602421</v>
      </c>
      <c r="D73" s="335">
        <f>IF(D$9=0,0,D$9/WWP!D$5*1000)</f>
        <v>9.6985964397254385</v>
      </c>
      <c r="E73" s="335">
        <f>IF(E$9=0,0,E$9/WWP!E$5*1000)</f>
        <v>8.8925760617174667</v>
      </c>
      <c r="F73" s="335">
        <f>IF(F$9=0,0,F$9/WWP!F$5*1000)</f>
        <v>10.664236837425795</v>
      </c>
      <c r="G73" s="335">
        <f>IF(G$9=0,0,G$9/WWP!G$5*1000)</f>
        <v>11.059452198959038</v>
      </c>
      <c r="H73" s="335">
        <f>IF(H$9=0,0,H$9/WWP!H$5*1000)</f>
        <v>9.8362961797599411</v>
      </c>
      <c r="I73" s="335">
        <f>IF(I$9=0,0,I$9/WWP!I$5*1000)</f>
        <v>11.415514621395969</v>
      </c>
      <c r="J73" s="335">
        <f>IF(J$9=0,0,J$9/WWP!J$5*1000)</f>
        <v>11.231201262572185</v>
      </c>
      <c r="K73" s="335">
        <f>IF(K$9=0,0,K$9/WWP!K$5*1000)</f>
        <v>11.846705857565379</v>
      </c>
      <c r="L73" s="335">
        <f>IF(L$9=0,0,L$9/WWP!L$5*1000)</f>
        <v>11.77602441193134</v>
      </c>
      <c r="M73" s="335">
        <f>IF(M$9=0,0,M$9/WWP!M$5*1000)</f>
        <v>13.022091177392216</v>
      </c>
      <c r="N73" s="335">
        <f>IF(N$9=0,0,N$9/WWP!N$5*1000)</f>
        <v>14.333243678746459</v>
      </c>
      <c r="O73" s="335">
        <f>IF(O$9=0,0,O$9/WWP!O$5*1000)</f>
        <v>14.418340823964918</v>
      </c>
      <c r="P73" s="335">
        <f>IF(P$9=0,0,P$9/WWP!P$5*1000)</f>
        <v>13.235928206327317</v>
      </c>
      <c r="Q73" s="335">
        <f>IF(Q$9=0,0,Q$9/WWP!Q$5*1000)</f>
        <v>11.908919924346391</v>
      </c>
      <c r="R73" s="335">
        <f>IF(R$9=0,0,R$9/WWP!R$5*1000)</f>
        <v>12.743213299098214</v>
      </c>
      <c r="S73" s="335">
        <f>IF(S$9=0,0,S$9/WWP!S$5*1000)</f>
        <v>14.017791929100959</v>
      </c>
      <c r="T73" s="335">
        <f>IF(T$9=0,0,T$9/WWP!T$5*1000)</f>
        <v>14.915605477186304</v>
      </c>
      <c r="U73" s="335">
        <f>IF(U$9=0,0,U$9/WWP!U$5*1000)</f>
        <v>14.198365042139418</v>
      </c>
      <c r="V73" s="335">
        <f>IF(V$9=0,0,V$9/WWP!V$5*1000)</f>
        <v>14.467293964339808</v>
      </c>
      <c r="W73" s="335">
        <f>IF(W$9=0,0,W$9/WWP!W$5*1000)</f>
        <v>12.375659146838471</v>
      </c>
      <c r="X73" s="335">
        <f>IF(X$9=0,0,X$9/WWP!X$5*1000)</f>
        <v>11.933625121429861</v>
      </c>
      <c r="Y73" s="335">
        <f>IF(Y$9=0,0,Y$9/WWP!Y$5*1000)</f>
        <v>11.373131627451382</v>
      </c>
      <c r="DA73" s="177"/>
    </row>
    <row r="74" spans="1:105" ht="12" customHeight="1" x14ac:dyDescent="0.25">
      <c r="A74" s="56" t="s">
        <v>95</v>
      </c>
      <c r="B74" s="336">
        <f>IF(B$10=0,0,B$10/WWP!B$5*1000)</f>
        <v>2.7560495826863476</v>
      </c>
      <c r="C74" s="336">
        <f>IF(C$10=0,0,C$10/WWP!C$5*1000)</f>
        <v>2.2221731100160378</v>
      </c>
      <c r="D74" s="336">
        <f>IF(D$10=0,0,D$10/WWP!D$5*1000)</f>
        <v>2.2545841005200571</v>
      </c>
      <c r="E74" s="336">
        <f>IF(E$10=0,0,E$10/WWP!E$5*1000)</f>
        <v>2.2984248704358103</v>
      </c>
      <c r="F74" s="336">
        <f>IF(F$10=0,0,F$10/WWP!F$5*1000)</f>
        <v>2.5242054023583171</v>
      </c>
      <c r="G74" s="336">
        <f>IF(G$10=0,0,G$10/WWP!G$5*1000)</f>
        <v>2.5252324872899998</v>
      </c>
      <c r="H74" s="336">
        <f>IF(H$10=0,0,H$10/WWP!H$5*1000)</f>
        <v>2.3246923731231353</v>
      </c>
      <c r="I74" s="336">
        <f>IF(I$10=0,0,I$10/WWP!I$5*1000)</f>
        <v>2.5388863047737664</v>
      </c>
      <c r="J74" s="336">
        <f>IF(J$10=0,0,J$10/WWP!J$5*1000)</f>
        <v>2.5945086648694016</v>
      </c>
      <c r="K74" s="336">
        <f>IF(K$10=0,0,K$10/WWP!K$5*1000)</f>
        <v>2.8949367304660365</v>
      </c>
      <c r="L74" s="336">
        <f>IF(L$10=0,0,L$10/WWP!L$5*1000)</f>
        <v>2.9968176639465258</v>
      </c>
      <c r="M74" s="336">
        <f>IF(M$10=0,0,M$10/WWP!M$5*1000)</f>
        <v>3.2352154935523583</v>
      </c>
      <c r="N74" s="336">
        <f>IF(N$10=0,0,N$10/WWP!N$5*1000)</f>
        <v>3.502261192245061</v>
      </c>
      <c r="O74" s="336">
        <f>IF(O$10=0,0,O$10/WWP!O$5*1000)</f>
        <v>3.5902751983367929</v>
      </c>
      <c r="P74" s="336">
        <f>IF(P$10=0,0,P$10/WWP!P$5*1000)</f>
        <v>3.2829787093731726</v>
      </c>
      <c r="Q74" s="336">
        <f>IF(Q$10=0,0,Q$10/WWP!Q$5*1000)</f>
        <v>3.0124578911806861</v>
      </c>
      <c r="R74" s="336">
        <f>IF(R$10=0,0,R$10/WWP!R$5*1000)</f>
        <v>3.0205730124544021</v>
      </c>
      <c r="S74" s="336">
        <f>IF(S$10=0,0,S$10/WWP!S$5*1000)</f>
        <v>3.2575184716491425</v>
      </c>
      <c r="T74" s="336">
        <f>IF(T$10=0,0,T$10/WWP!T$5*1000)</f>
        <v>3.437952829345972</v>
      </c>
      <c r="U74" s="336">
        <f>IF(U$10=0,0,U$10/WWP!U$5*1000)</f>
        <v>3.3704982185961434</v>
      </c>
      <c r="V74" s="336">
        <f>IF(V$10=0,0,V$10/WWP!V$5*1000)</f>
        <v>3.4582887316306143</v>
      </c>
      <c r="W74" s="336">
        <f>IF(W$10=0,0,W$10/WWP!W$5*1000)</f>
        <v>3.0597483465821935</v>
      </c>
      <c r="X74" s="336">
        <f>IF(X$10=0,0,X$10/WWP!X$5*1000)</f>
        <v>3.1273324935835425</v>
      </c>
      <c r="Y74" s="336">
        <f>IF(Y$10=0,0,Y$10/WWP!Y$5*1000)</f>
        <v>3.3596910344122271</v>
      </c>
      <c r="DA74" s="68"/>
    </row>
    <row r="75" spans="1:105" ht="12" customHeight="1" x14ac:dyDescent="0.25">
      <c r="A75" s="174" t="s">
        <v>2898</v>
      </c>
      <c r="B75" s="349">
        <f>IF(B$16=0,0,B$16/WWP!B$5*1000)</f>
        <v>71.711417124156398</v>
      </c>
      <c r="C75" s="349">
        <f>IF(C$16=0,0,C$16/WWP!C$5*1000)</f>
        <v>77.309065419964782</v>
      </c>
      <c r="D75" s="349">
        <f>IF(D$16=0,0,D$16/WWP!D$5*1000)</f>
        <v>82.321469283410082</v>
      </c>
      <c r="E75" s="349">
        <f>IF(E$16=0,0,E$16/WWP!E$5*1000)</f>
        <v>95.175649792064206</v>
      </c>
      <c r="F75" s="349">
        <f>IF(F$16=0,0,F$16/WWP!F$5*1000)</f>
        <v>101.75837538645639</v>
      </c>
      <c r="G75" s="349">
        <f>IF(G$16=0,0,G$16/WWP!G$5*1000)</f>
        <v>97.351881809963444</v>
      </c>
      <c r="H75" s="349">
        <f>IF(H$16=0,0,H$16/WWP!H$5*1000)</f>
        <v>91.350085191678417</v>
      </c>
      <c r="I75" s="349">
        <f>IF(I$16=0,0,I$16/WWP!I$5*1000)</f>
        <v>90.552459027779904</v>
      </c>
      <c r="J75" s="349">
        <f>IF(J$16=0,0,J$16/WWP!J$5*1000)</f>
        <v>102.11426485390086</v>
      </c>
      <c r="K75" s="349">
        <f>IF(K$16=0,0,K$16/WWP!K$5*1000)</f>
        <v>115.9674568513028</v>
      </c>
      <c r="L75" s="349">
        <f>IF(L$16=0,0,L$16/WWP!L$5*1000)</f>
        <v>118.36899910525371</v>
      </c>
      <c r="M75" s="349">
        <f>IF(M$16=0,0,M$16/WWP!M$5*1000)</f>
        <v>118.74436000875673</v>
      </c>
      <c r="N75" s="349">
        <f>IF(N$16=0,0,N$16/WWP!N$5*1000)</f>
        <v>128.55801653320356</v>
      </c>
      <c r="O75" s="349">
        <f>IF(O$16=0,0,O$16/WWP!O$5*1000)</f>
        <v>135.55614320870114</v>
      </c>
      <c r="P75" s="349">
        <f>IF(P$16=0,0,P$16/WWP!P$5*1000)</f>
        <v>132.34048805839888</v>
      </c>
      <c r="Q75" s="349">
        <f>IF(Q$16=0,0,Q$16/WWP!Q$5*1000)</f>
        <v>133.64959709839556</v>
      </c>
      <c r="R75" s="349">
        <f>IF(R$16=0,0,R$16/WWP!R$5*1000)</f>
        <v>141.25606199080372</v>
      </c>
      <c r="S75" s="349">
        <f>IF(S$16=0,0,S$16/WWP!S$5*1000)</f>
        <v>134.81605334266339</v>
      </c>
      <c r="T75" s="349">
        <f>IF(T$16=0,0,T$16/WWP!T$5*1000)</f>
        <v>132.37792680009977</v>
      </c>
      <c r="U75" s="349">
        <f>IF(U$16=0,0,U$16/WWP!U$5*1000)</f>
        <v>125.73301338103046</v>
      </c>
      <c r="V75" s="349">
        <f>IF(V$16=0,0,V$16/WWP!V$5*1000)</f>
        <v>129.18286247443626</v>
      </c>
      <c r="W75" s="349">
        <f>IF(W$16=0,0,W$16/WWP!W$5*1000)</f>
        <v>113.64859148717714</v>
      </c>
      <c r="X75" s="349">
        <f>IF(X$16=0,0,X$16/WWP!X$5*1000)</f>
        <v>103.9756739195217</v>
      </c>
      <c r="Y75" s="349">
        <f>IF(Y$16=0,0,Y$16/WWP!Y$5*1000)</f>
        <v>110.43079383872235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8.3710435445584555</v>
      </c>
      <c r="C76" s="349">
        <f>IF(C$27=0,0,C$27/WWP!C$5*1000)</f>
        <v>5.9146266558970995</v>
      </c>
      <c r="D76" s="349">
        <f>IF(D$27=0,0,D$27/WWP!D$5*1000)</f>
        <v>5.9722935970940858</v>
      </c>
      <c r="E76" s="349">
        <f>IF(E$27=0,0,E$27/WWP!E$5*1000)</f>
        <v>5.4759547327418119</v>
      </c>
      <c r="F76" s="349">
        <f>IF(F$27=0,0,F$27/WWP!F$5*1000)</f>
        <v>6.5669247893622016</v>
      </c>
      <c r="G76" s="349">
        <f>IF(G$27=0,0,G$27/WWP!G$5*1000)</f>
        <v>6.8102942488326743</v>
      </c>
      <c r="H76" s="349">
        <f>IF(H$27=0,0,H$27/WWP!H$5*1000)</f>
        <v>6.0570876475363846</v>
      </c>
      <c r="I76" s="349">
        <f>IF(I$27=0,0,I$27/WWP!I$5*1000)</f>
        <v>7.0295537405438333</v>
      </c>
      <c r="J76" s="349">
        <f>IF(J$27=0,0,J$27/WWP!J$5*1000)</f>
        <v>6.9160555143207683</v>
      </c>
      <c r="K76" s="349">
        <f>IF(K$27=0,0,K$27/WWP!K$5*1000)</f>
        <v>7.2950767649218404</v>
      </c>
      <c r="L76" s="349">
        <f>IF(L$27=0,0,L$27/WWP!L$5*1000)</f>
        <v>7.2515518747156165</v>
      </c>
      <c r="M76" s="349">
        <f>IF(M$27=0,0,M$27/WWP!M$5*1000)</f>
        <v>8.0188666723941555</v>
      </c>
      <c r="N76" s="349">
        <f>IF(N$27=0,0,N$27/WWP!N$5*1000)</f>
        <v>8.8262605811228241</v>
      </c>
      <c r="O76" s="349">
        <f>IF(O$27=0,0,O$27/WWP!O$5*1000)</f>
        <v>8.878662507388924</v>
      </c>
      <c r="P76" s="349">
        <f>IF(P$27=0,0,P$27/WWP!P$5*1000)</f>
        <v>8.1505452638962996</v>
      </c>
      <c r="Q76" s="349">
        <f>IF(Q$27=0,0,Q$27/WWP!Q$5*1000)</f>
        <v>7.3333875323606721</v>
      </c>
      <c r="R76" s="349">
        <f>IF(R$27=0,0,R$27/WWP!R$5*1000)</f>
        <v>7.8471366104973219</v>
      </c>
      <c r="S76" s="349">
        <f>IF(S$27=0,0,S$27/WWP!S$5*1000)</f>
        <v>8.6320087142358553</v>
      </c>
      <c r="T76" s="349">
        <f>IF(T$27=0,0,T$27/WWP!T$5*1000)</f>
        <v>9.1848728464778908</v>
      </c>
      <c r="U76" s="349">
        <f>IF(U$27=0,0,U$27/WWP!U$5*1000)</f>
        <v>8.7432037364753263</v>
      </c>
      <c r="V76" s="349">
        <f>IF(V$27=0,0,V$27/WWP!V$5*1000)</f>
        <v>8.9088073359355668</v>
      </c>
      <c r="W76" s="349">
        <f>IF(W$27=0,0,W$27/WWP!W$5*1000)</f>
        <v>7.6208006325268487</v>
      </c>
      <c r="X76" s="349">
        <f>IF(X$27=0,0,X$27/WWP!X$5*1000)</f>
        <v>7.3486007326699756</v>
      </c>
      <c r="Y76" s="349">
        <f>IF(Y$27=0,0,Y$27/WWP!Y$5*1000)</f>
        <v>7.0034547390095385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13.242632135729639</v>
      </c>
      <c r="C77" s="349">
        <f>IF(C$28=0,0,C$28/WWP!C$5*1000)</f>
        <v>13.529394471998016</v>
      </c>
      <c r="D77" s="349">
        <f>IF(D$28=0,0,D$28/WWP!D$5*1000)</f>
        <v>14.181929305552817</v>
      </c>
      <c r="E77" s="349">
        <f>IF(E$28=0,0,E$28/WWP!E$5*1000)</f>
        <v>16.192960140779437</v>
      </c>
      <c r="F77" s="349">
        <f>IF(F$28=0,0,F$28/WWP!F$5*1000)</f>
        <v>16.727133708907125</v>
      </c>
      <c r="G77" s="349">
        <f>IF(G$28=0,0,G$28/WWP!G$5*1000)</f>
        <v>16.00331987980546</v>
      </c>
      <c r="H77" s="349">
        <f>IF(H$28=0,0,H$28/WWP!H$5*1000)</f>
        <v>15.105077884522974</v>
      </c>
      <c r="I77" s="349">
        <f>IF(I$28=0,0,I$28/WWP!I$5*1000)</f>
        <v>15.160306674286547</v>
      </c>
      <c r="J77" s="349">
        <f>IF(J$28=0,0,J$28/WWP!J$5*1000)</f>
        <v>16.672134975342825</v>
      </c>
      <c r="K77" s="349">
        <f>IF(K$28=0,0,K$28/WWP!K$5*1000)</f>
        <v>19.108371554227347</v>
      </c>
      <c r="L77" s="349">
        <f>IF(L$28=0,0,L$28/WWP!L$5*1000)</f>
        <v>19.705828834185329</v>
      </c>
      <c r="M77" s="349">
        <f>IF(M$28=0,0,M$28/WWP!M$5*1000)</f>
        <v>20.137110314207955</v>
      </c>
      <c r="N77" s="349">
        <f>IF(N$28=0,0,N$28/WWP!N$5*1000)</f>
        <v>21.652195755422397</v>
      </c>
      <c r="O77" s="349">
        <f>IF(O$28=0,0,O$28/WWP!O$5*1000)</f>
        <v>22.595344868716698</v>
      </c>
      <c r="P77" s="349">
        <f>IF(P$28=0,0,P$28/WWP!P$5*1000)</f>
        <v>21.37849286744882</v>
      </c>
      <c r="Q77" s="349">
        <f>IF(Q$28=0,0,Q$28/WWP!Q$5*1000)</f>
        <v>20.728994521659349</v>
      </c>
      <c r="R77" s="349">
        <f>IF(R$28=0,0,R$28/WWP!R$5*1000)</f>
        <v>20.531845975119253</v>
      </c>
      <c r="S77" s="349">
        <f>IF(S$28=0,0,S$28/WWP!S$5*1000)</f>
        <v>20.150160010624287</v>
      </c>
      <c r="T77" s="349">
        <f>IF(T$28=0,0,T$28/WWP!T$5*1000)</f>
        <v>19.847150222476309</v>
      </c>
      <c r="U77" s="349">
        <f>IF(U$28=0,0,U$28/WWP!U$5*1000)</f>
        <v>19.612584788105998</v>
      </c>
      <c r="V77" s="349">
        <f>IF(V$28=0,0,V$28/WWP!V$5*1000)</f>
        <v>19.688797526128592</v>
      </c>
      <c r="W77" s="349">
        <f>IF(W$28=0,0,W$28/WWP!W$5*1000)</f>
        <v>17.981126069707713</v>
      </c>
      <c r="X77" s="349">
        <f>IF(X$28=0,0,X$28/WWP!X$5*1000)</f>
        <v>16.866873273752525</v>
      </c>
      <c r="Y77" s="349">
        <f>IF(Y$28=0,0,Y$28/WWP!Y$5*1000)</f>
        <v>18.114822372630861</v>
      </c>
      <c r="DA77" s="178"/>
    </row>
    <row r="78" spans="1:105" ht="12" customHeight="1" x14ac:dyDescent="0.25">
      <c r="A78" s="41" t="s">
        <v>2936</v>
      </c>
      <c r="B78" s="337">
        <f>IF(B$48=0,0,B$48/WWP!B$5*1000)</f>
        <v>6.6209946120806809</v>
      </c>
      <c r="C78" s="337">
        <f>IF(C$48=0,0,C$48/WWP!C$5*1000)</f>
        <v>4.6781158182625457</v>
      </c>
      <c r="D78" s="337">
        <f>IF(D$48=0,0,D$48/WWP!D$5*1000)</f>
        <v>4.7237269185904864</v>
      </c>
      <c r="E78" s="337">
        <f>IF(E$48=0,0,E$48/WWP!E$5*1000)</f>
        <v>4.3311525723754487</v>
      </c>
      <c r="F78" s="337">
        <f>IF(F$48=0,0,F$48/WWP!F$5*1000)</f>
        <v>5.1940446154493873</v>
      </c>
      <c r="G78" s="337">
        <f>IF(G$48=0,0,G$48/WWP!G$5*1000)</f>
        <v>5.3865352973245795</v>
      </c>
      <c r="H78" s="337">
        <f>IF(H$48=0,0,H$48/WWP!H$5*1000)</f>
        <v>4.790793939342028</v>
      </c>
      <c r="I78" s="337">
        <f>IF(I$48=0,0,I$48/WWP!I$5*1000)</f>
        <v>5.5599564371788617</v>
      </c>
      <c r="J78" s="337">
        <f>IF(J$48=0,0,J$48/WWP!J$5*1000)</f>
        <v>5.4701861307285826</v>
      </c>
      <c r="K78" s="337">
        <f>IF(K$48=0,0,K$48/WWP!K$5*1000)</f>
        <v>5.769969263468953</v>
      </c>
      <c r="L78" s="337">
        <f>IF(L$48=0,0,L$48/WWP!L$5*1000)</f>
        <v>5.7355436793690888</v>
      </c>
      <c r="M78" s="337">
        <f>IF(M$48=0,0,M$48/WWP!M$5*1000)</f>
        <v>6.342443776609878</v>
      </c>
      <c r="N78" s="337">
        <f>IF(N$48=0,0,N$48/WWP!N$5*1000)</f>
        <v>6.9810440527957818</v>
      </c>
      <c r="O78" s="337">
        <f>IF(O$48=0,0,O$48/WWP!O$5*1000)</f>
        <v>7.0224908413142844</v>
      </c>
      <c r="P78" s="337">
        <f>IF(P$48=0,0,P$48/WWP!P$5*1000)</f>
        <v>6.4465936642817416</v>
      </c>
      <c r="Q78" s="337">
        <f>IF(Q$48=0,0,Q$48/WWP!Q$5*1000)</f>
        <v>5.8002707884158706</v>
      </c>
      <c r="R78" s="337">
        <f>IF(R$48=0,0,R$48/WWP!R$5*1000)</f>
        <v>6.2066155720976273</v>
      </c>
      <c r="S78" s="337">
        <f>IF(S$48=0,0,S$48/WWP!S$5*1000)</f>
        <v>6.8274024479947535</v>
      </c>
      <c r="T78" s="337">
        <f>IF(T$48=0,0,T$48/WWP!T$5*1000)</f>
        <v>7.2646848992569613</v>
      </c>
      <c r="U78" s="337">
        <f>IF(U$48=0,0,U$48/WWP!U$5*1000)</f>
        <v>6.9153510578925399</v>
      </c>
      <c r="V78" s="337">
        <f>IF(V$48=0,0,V$48/WWP!V$5*1000)</f>
        <v>7.0463335971579326</v>
      </c>
      <c r="W78" s="337">
        <f>IF(W$48=0,0,W$48/WWP!W$5*1000)</f>
        <v>6.0275973549917534</v>
      </c>
      <c r="X78" s="337">
        <f>IF(X$48=0,0,X$48/WWP!X$5*1000)</f>
        <v>5.8123035196690553</v>
      </c>
      <c r="Y78" s="337">
        <f>IF(Y$48=0,0,Y$48/WWP!Y$5*1000)</f>
        <v>5.539313688443956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CZ: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43.231508870268492</v>
      </c>
      <c r="C5" s="223">
        <v>62.141087570351928</v>
      </c>
      <c r="D5" s="223">
        <v>67.038274233147291</v>
      </c>
      <c r="E5" s="223">
        <v>79.305867558937621</v>
      </c>
      <c r="F5" s="223">
        <v>87.547781323708676</v>
      </c>
      <c r="G5" s="223">
        <v>90.909912299603889</v>
      </c>
      <c r="H5" s="223">
        <v>91.672167490659319</v>
      </c>
      <c r="I5" s="223">
        <v>86.394537737214392</v>
      </c>
      <c r="J5" s="223">
        <v>95.642442481406675</v>
      </c>
      <c r="K5" s="223">
        <v>88.816050817819104</v>
      </c>
      <c r="L5" s="223">
        <v>92.687993764688287</v>
      </c>
      <c r="M5" s="223">
        <v>82.069350822803244</v>
      </c>
      <c r="N5" s="223">
        <v>91.150206597599464</v>
      </c>
      <c r="O5" s="223">
        <v>92.987740430518983</v>
      </c>
      <c r="P5" s="223">
        <v>89.688072155508948</v>
      </c>
      <c r="Q5" s="223">
        <v>97.696686610774563</v>
      </c>
      <c r="R5" s="223">
        <v>100.4909493711164</v>
      </c>
      <c r="S5" s="223">
        <v>93.430161116443756</v>
      </c>
      <c r="T5" s="223">
        <v>93.917549678459878</v>
      </c>
      <c r="U5" s="223">
        <v>92.296661300955847</v>
      </c>
      <c r="V5" s="223">
        <v>97.812368041361466</v>
      </c>
      <c r="W5" s="223">
        <v>102.04630137683699</v>
      </c>
      <c r="X5" s="223">
        <v>98.284752175452809</v>
      </c>
      <c r="Y5" s="223">
        <v>98.314204488353667</v>
      </c>
      <c r="DA5" s="89" t="s">
        <v>2938</v>
      </c>
    </row>
    <row r="6" spans="1:105" ht="12" customHeight="1" x14ac:dyDescent="0.25">
      <c r="A6" s="55" t="s">
        <v>91</v>
      </c>
      <c r="B6" s="259">
        <v>0.58978426151505037</v>
      </c>
      <c r="C6" s="259">
        <v>0.65451647166384508</v>
      </c>
      <c r="D6" s="259">
        <v>0.68378870375025003</v>
      </c>
      <c r="E6" s="259">
        <v>0.69200833587567667</v>
      </c>
      <c r="F6" s="259">
        <v>0.83726936986368272</v>
      </c>
      <c r="G6" s="259">
        <v>0.92698580778183692</v>
      </c>
      <c r="H6" s="259">
        <v>0.89517867389916417</v>
      </c>
      <c r="I6" s="259">
        <v>0.94556235110953424</v>
      </c>
      <c r="J6" s="259">
        <v>0.95092114952019036</v>
      </c>
      <c r="K6" s="259">
        <v>0.83511267432520131</v>
      </c>
      <c r="L6" s="259">
        <v>0.85100741651871115</v>
      </c>
      <c r="M6" s="259">
        <v>0.80641264764320386</v>
      </c>
      <c r="N6" s="259">
        <v>0.90938780650136752</v>
      </c>
      <c r="O6" s="259">
        <v>0.89845962937156243</v>
      </c>
      <c r="P6" s="259">
        <v>0.83439334202206772</v>
      </c>
      <c r="Q6" s="259">
        <v>0.83537682703341753</v>
      </c>
      <c r="R6" s="259">
        <v>0.87677722239536926</v>
      </c>
      <c r="S6" s="259">
        <v>0.90219215556812016</v>
      </c>
      <c r="T6" s="259">
        <v>0.95945741154024777</v>
      </c>
      <c r="U6" s="259">
        <v>0.9352457972010626</v>
      </c>
      <c r="V6" s="259">
        <v>0.9898516165375344</v>
      </c>
      <c r="W6" s="259">
        <v>1.0046194459654501</v>
      </c>
      <c r="X6" s="259">
        <v>0.9976482305929516</v>
      </c>
      <c r="Y6" s="259">
        <v>0.91605729565413885</v>
      </c>
      <c r="DA6" s="67" t="s">
        <v>2939</v>
      </c>
    </row>
    <row r="7" spans="1:105" ht="12" customHeight="1" x14ac:dyDescent="0.25">
      <c r="A7" s="173" t="s">
        <v>92</v>
      </c>
      <c r="B7" s="224">
        <v>0.16631445454346011</v>
      </c>
      <c r="C7" s="224">
        <v>0.18456842116276881</v>
      </c>
      <c r="D7" s="224">
        <v>0.19282295698272089</v>
      </c>
      <c r="E7" s="224">
        <v>0.1951408276393175</v>
      </c>
      <c r="F7" s="224">
        <v>0.23610327986222701</v>
      </c>
      <c r="G7" s="224">
        <v>0.2614025993076296</v>
      </c>
      <c r="H7" s="224">
        <v>0.25243324141276391</v>
      </c>
      <c r="I7" s="224">
        <v>0.26664103626237712</v>
      </c>
      <c r="J7" s="224">
        <v>0.2681521746443799</v>
      </c>
      <c r="K7" s="224">
        <v>0.23549510893345829</v>
      </c>
      <c r="L7" s="224">
        <v>0.23997729937243631</v>
      </c>
      <c r="M7" s="224">
        <v>0.22740193047064611</v>
      </c>
      <c r="N7" s="224">
        <v>0.25644010340023121</v>
      </c>
      <c r="O7" s="224">
        <v>0.25335844466992041</v>
      </c>
      <c r="P7" s="224">
        <v>0.2352922629651312</v>
      </c>
      <c r="Q7" s="224">
        <v>0.2355695978889118</v>
      </c>
      <c r="R7" s="224">
        <v>0.24724417895490869</v>
      </c>
      <c r="S7" s="224">
        <v>0.25441098726719991</v>
      </c>
      <c r="T7" s="224">
        <v>0.2705593324041663</v>
      </c>
      <c r="U7" s="224">
        <v>0.26373185039897662</v>
      </c>
      <c r="V7" s="224">
        <v>0.27913025563026361</v>
      </c>
      <c r="W7" s="224">
        <v>0.28329466566349398</v>
      </c>
      <c r="X7" s="224">
        <v>0.28132883856732188</v>
      </c>
      <c r="Y7" s="224">
        <v>0.25832084611058642</v>
      </c>
      <c r="DA7" s="177" t="s">
        <v>2940</v>
      </c>
    </row>
    <row r="8" spans="1:105" ht="12" customHeight="1" x14ac:dyDescent="0.25">
      <c r="A8" s="173" t="s">
        <v>93</v>
      </c>
      <c r="B8" s="224">
        <v>2.256220919630902</v>
      </c>
      <c r="C8" s="224">
        <v>2.50385412424792</v>
      </c>
      <c r="D8" s="224">
        <v>2.6158351090032288</v>
      </c>
      <c r="E8" s="224">
        <v>2.647279328802207</v>
      </c>
      <c r="F8" s="224">
        <v>3.202975716578047</v>
      </c>
      <c r="G8" s="224">
        <v>3.5461861365131702</v>
      </c>
      <c r="H8" s="224">
        <v>3.424507879661693</v>
      </c>
      <c r="I8" s="224">
        <v>3.6172507416667798</v>
      </c>
      <c r="J8" s="224">
        <v>3.637750836137168</v>
      </c>
      <c r="K8" s="224">
        <v>3.1947252733080012</v>
      </c>
      <c r="L8" s="224">
        <v>3.2555306426425661</v>
      </c>
      <c r="M8" s="224">
        <v>3.0849332615178811</v>
      </c>
      <c r="N8" s="224">
        <v>3.4788649459973491</v>
      </c>
      <c r="O8" s="224">
        <v>3.437059181648265</v>
      </c>
      <c r="P8" s="224">
        <v>3.1919734660855981</v>
      </c>
      <c r="Q8" s="224">
        <v>3.1957357900429231</v>
      </c>
      <c r="R8" s="224">
        <v>3.354113088644747</v>
      </c>
      <c r="S8" s="224">
        <v>3.4513379683797232</v>
      </c>
      <c r="T8" s="224">
        <v>3.670406324256891</v>
      </c>
      <c r="U8" s="224">
        <v>3.5777847432235501</v>
      </c>
      <c r="V8" s="224">
        <v>3.7866794187173451</v>
      </c>
      <c r="W8" s="224">
        <v>3.8431737809222848</v>
      </c>
      <c r="X8" s="224">
        <v>3.8165053820093009</v>
      </c>
      <c r="Y8" s="224">
        <v>3.5043790906289471</v>
      </c>
      <c r="DA8" s="177" t="s">
        <v>2941</v>
      </c>
    </row>
    <row r="9" spans="1:105" ht="12" customHeight="1" x14ac:dyDescent="0.25">
      <c r="A9" s="173" t="s">
        <v>94</v>
      </c>
      <c r="B9" s="224">
        <v>5.1471884821316651</v>
      </c>
      <c r="C9" s="224">
        <v>5.7121219811112747</v>
      </c>
      <c r="D9" s="224">
        <v>5.9675877601647613</v>
      </c>
      <c r="E9" s="224">
        <v>6.0393224580264411</v>
      </c>
      <c r="F9" s="224">
        <v>7.3070502863766427</v>
      </c>
      <c r="G9" s="224">
        <v>8.0900271239137354</v>
      </c>
      <c r="H9" s="224">
        <v>7.8124386498673903</v>
      </c>
      <c r="I9" s="224">
        <v>8.2521490659413494</v>
      </c>
      <c r="J9" s="224">
        <v>8.2989165829085518</v>
      </c>
      <c r="K9" s="224">
        <v>7.288228287962137</v>
      </c>
      <c r="L9" s="224">
        <v>7.4269455092978216</v>
      </c>
      <c r="M9" s="224">
        <v>7.0377562824953026</v>
      </c>
      <c r="N9" s="224">
        <v>7.9364451526575204</v>
      </c>
      <c r="O9" s="224">
        <v>7.8410723339445738</v>
      </c>
      <c r="P9" s="224">
        <v>7.281950502698753</v>
      </c>
      <c r="Q9" s="224">
        <v>7.2905336119017106</v>
      </c>
      <c r="R9" s="224">
        <v>7.6518447761150963</v>
      </c>
      <c r="S9" s="224">
        <v>7.8736469838662622</v>
      </c>
      <c r="T9" s="224">
        <v>8.3734145856820188</v>
      </c>
      <c r="U9" s="224">
        <v>8.1621140295425025</v>
      </c>
      <c r="V9" s="224">
        <v>8.638672091000501</v>
      </c>
      <c r="W9" s="224">
        <v>8.7675544747762064</v>
      </c>
      <c r="X9" s="224">
        <v>8.7067150088677572</v>
      </c>
      <c r="Y9" s="224">
        <v>7.9946513815939522</v>
      </c>
      <c r="DA9" s="177" t="s">
        <v>2942</v>
      </c>
    </row>
    <row r="10" spans="1:105" ht="12" customHeight="1" x14ac:dyDescent="0.25">
      <c r="A10" s="56" t="s">
        <v>95</v>
      </c>
      <c r="B10" s="260">
        <v>1.617873441882608</v>
      </c>
      <c r="C10" s="260">
        <v>2.008164629748014</v>
      </c>
      <c r="D10" s="260">
        <v>2.1360763949459809</v>
      </c>
      <c r="E10" s="260">
        <v>2.3344647752835201</v>
      </c>
      <c r="F10" s="260">
        <v>2.648057810167582</v>
      </c>
      <c r="G10" s="260">
        <v>2.8692269577650058</v>
      </c>
      <c r="H10" s="260">
        <v>2.821663449544229</v>
      </c>
      <c r="I10" s="260">
        <v>2.858459417510657</v>
      </c>
      <c r="J10" s="260">
        <v>2.9430987386768601</v>
      </c>
      <c r="K10" s="260">
        <v>2.6780618772144669</v>
      </c>
      <c r="L10" s="260">
        <v>2.808692410520726</v>
      </c>
      <c r="M10" s="260">
        <v>2.6084569156092452</v>
      </c>
      <c r="N10" s="260">
        <v>2.9242814439486011</v>
      </c>
      <c r="O10" s="260">
        <v>2.9592430254106019</v>
      </c>
      <c r="P10" s="260">
        <v>2.7801741167517799</v>
      </c>
      <c r="Q10" s="260">
        <v>2.8534068937279908</v>
      </c>
      <c r="R10" s="260">
        <v>2.9399170196756441</v>
      </c>
      <c r="S10" s="260">
        <v>2.974792723899442</v>
      </c>
      <c r="T10" s="260">
        <v>3.1585338944499668</v>
      </c>
      <c r="U10" s="260">
        <v>3.1441694513418259</v>
      </c>
      <c r="V10" s="260">
        <v>3.417646286569461</v>
      </c>
      <c r="W10" s="260">
        <v>3.5404709005516559</v>
      </c>
      <c r="X10" s="260">
        <v>3.7514493684294359</v>
      </c>
      <c r="Y10" s="260">
        <v>3.892786898563386</v>
      </c>
      <c r="DA10" s="68" t="s">
        <v>2943</v>
      </c>
    </row>
    <row r="11" spans="1:105" ht="12" customHeight="1" x14ac:dyDescent="0.25">
      <c r="A11" s="37" t="s">
        <v>159</v>
      </c>
      <c r="B11" s="226">
        <v>9.3245423698809449E-2</v>
      </c>
      <c r="C11" s="226">
        <v>0.10721388211258261</v>
      </c>
      <c r="D11" s="226">
        <v>0</v>
      </c>
      <c r="E11" s="226">
        <v>0</v>
      </c>
      <c r="F11" s="226">
        <v>0</v>
      </c>
      <c r="G11" s="226">
        <v>3.7108420128455333E-2</v>
      </c>
      <c r="H11" s="226">
        <v>3.9759935409080772E-2</v>
      </c>
      <c r="I11" s="226">
        <v>3.3103602098751517E-2</v>
      </c>
      <c r="J11" s="226">
        <v>3.7406181813210607E-2</v>
      </c>
      <c r="K11" s="226">
        <v>4.0019400603486181E-2</v>
      </c>
      <c r="L11" s="226">
        <v>3.9909082125634161E-2</v>
      </c>
      <c r="M11" s="226">
        <v>3.4170493361418523E-2</v>
      </c>
      <c r="N11" s="226">
        <v>3.3880589078311388E-2</v>
      </c>
      <c r="O11" s="226">
        <v>3.6265006497005252E-2</v>
      </c>
      <c r="P11" s="226">
        <v>0</v>
      </c>
      <c r="Q11" s="226">
        <v>4.3011939507338302E-2</v>
      </c>
      <c r="R11" s="226">
        <v>3.8696503703410719E-2</v>
      </c>
      <c r="S11" s="226">
        <v>3.2912733960438159E-2</v>
      </c>
      <c r="T11" s="226">
        <v>2.8192722444556329E-2</v>
      </c>
      <c r="U11" s="226">
        <v>3.1045492233847252E-2</v>
      </c>
      <c r="V11" s="226">
        <v>3.0592643176776641E-2</v>
      </c>
      <c r="W11" s="226">
        <v>3.4915591743706703E-2</v>
      </c>
      <c r="X11" s="226">
        <v>3.0137646139764308E-2</v>
      </c>
      <c r="Y11" s="226">
        <v>3.2917341968246437E-2</v>
      </c>
      <c r="DA11" s="69" t="s">
        <v>2944</v>
      </c>
    </row>
    <row r="12" spans="1:105" ht="12" customHeight="1" x14ac:dyDescent="0.25">
      <c r="A12" s="37" t="s">
        <v>35</v>
      </c>
      <c r="B12" s="226">
        <v>0.34588557583980217</v>
      </c>
      <c r="C12" s="226">
        <v>0.62140273423823711</v>
      </c>
      <c r="D12" s="226">
        <v>0.7155171166376656</v>
      </c>
      <c r="E12" s="226">
        <v>1.088953372118534</v>
      </c>
      <c r="F12" s="226">
        <v>0.95969609913189868</v>
      </c>
      <c r="G12" s="226">
        <v>0.80342651829496858</v>
      </c>
      <c r="H12" s="226">
        <v>0.99297545326359948</v>
      </c>
      <c r="I12" s="226">
        <v>0.76234878375657711</v>
      </c>
      <c r="J12" s="226">
        <v>0.97143687238589804</v>
      </c>
      <c r="K12" s="226">
        <v>1.1333860753239799</v>
      </c>
      <c r="L12" s="226">
        <v>1.3573482623365889</v>
      </c>
      <c r="M12" s="226">
        <v>1.2366577905771869</v>
      </c>
      <c r="N12" s="226">
        <v>1.2678338711527981</v>
      </c>
      <c r="O12" s="226">
        <v>1.240636911089537</v>
      </c>
      <c r="P12" s="226">
        <v>1.0487290890970371</v>
      </c>
      <c r="Q12" s="226">
        <v>0.9760452839014454</v>
      </c>
      <c r="R12" s="226">
        <v>0.464994474185217</v>
      </c>
      <c r="S12" s="226">
        <v>0.43844316035839659</v>
      </c>
      <c r="T12" s="226">
        <v>0.41619334771408573</v>
      </c>
      <c r="U12" s="226">
        <v>0.55894687789396913</v>
      </c>
      <c r="V12" s="226">
        <v>0.38173797961249478</v>
      </c>
      <c r="W12" s="226">
        <v>0.61480019695062815</v>
      </c>
      <c r="X12" s="226">
        <v>0.74061864855339821</v>
      </c>
      <c r="Y12" s="226">
        <v>0.90672407605657435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1.34677311708339E-3</v>
      </c>
      <c r="C14" s="226">
        <v>3.7401287329574431E-3</v>
      </c>
      <c r="D14" s="226">
        <v>8.6535036813740873E-3</v>
      </c>
      <c r="E14" s="226">
        <v>1.59550087776371E-2</v>
      </c>
      <c r="F14" s="226">
        <v>2.343023211102415E-2</v>
      </c>
      <c r="G14" s="226">
        <v>3.0991805788632761E-2</v>
      </c>
      <c r="H14" s="226">
        <v>4.318750089196461E-2</v>
      </c>
      <c r="I14" s="226">
        <v>9.4858734663562354E-3</v>
      </c>
      <c r="J14" s="226">
        <v>2.156297413299715E-2</v>
      </c>
      <c r="K14" s="226">
        <v>4.2834991737997527E-2</v>
      </c>
      <c r="L14" s="226">
        <v>7.6027013165372109E-2</v>
      </c>
      <c r="M14" s="226">
        <v>0.1068659262936007</v>
      </c>
      <c r="N14" s="226">
        <v>0.15286547084778851</v>
      </c>
      <c r="O14" s="226">
        <v>0.2114613037945747</v>
      </c>
      <c r="P14" s="226">
        <v>0.24102629488224511</v>
      </c>
      <c r="Q14" s="226">
        <v>0.31081717407279069</v>
      </c>
      <c r="R14" s="226">
        <v>0.39220438882191322</v>
      </c>
      <c r="S14" s="226">
        <v>0.38833976225475447</v>
      </c>
      <c r="T14" s="226">
        <v>0.46555758992181429</v>
      </c>
      <c r="U14" s="226">
        <v>0.54191829664442426</v>
      </c>
      <c r="V14" s="226">
        <v>0.68559593570406929</v>
      </c>
      <c r="W14" s="226">
        <v>0.77432609437813915</v>
      </c>
      <c r="X14" s="226">
        <v>1.188218276544764</v>
      </c>
      <c r="Y14" s="226">
        <v>1.600772846758417</v>
      </c>
      <c r="DA14" s="69" t="s">
        <v>2947</v>
      </c>
    </row>
    <row r="15" spans="1:105" ht="12" customHeight="1" x14ac:dyDescent="0.25">
      <c r="A15" s="37" t="s">
        <v>40</v>
      </c>
      <c r="B15" s="226">
        <v>1.177395669226913</v>
      </c>
      <c r="C15" s="226">
        <v>1.275807884664236</v>
      </c>
      <c r="D15" s="226">
        <v>1.411905774626941</v>
      </c>
      <c r="E15" s="226">
        <v>1.2295563943873491</v>
      </c>
      <c r="F15" s="226">
        <v>1.664931478924659</v>
      </c>
      <c r="G15" s="226">
        <v>1.9977002135529489</v>
      </c>
      <c r="H15" s="226">
        <v>1.745740559979585</v>
      </c>
      <c r="I15" s="226">
        <v>2.0535211581889721</v>
      </c>
      <c r="J15" s="226">
        <v>1.912692710344754</v>
      </c>
      <c r="K15" s="226">
        <v>1.4618214095490041</v>
      </c>
      <c r="L15" s="226">
        <v>1.33540805289313</v>
      </c>
      <c r="M15" s="226">
        <v>1.2307627053770389</v>
      </c>
      <c r="N15" s="226">
        <v>1.4697015128697031</v>
      </c>
      <c r="O15" s="226">
        <v>1.470879804029485</v>
      </c>
      <c r="P15" s="226">
        <v>1.4904187327724969</v>
      </c>
      <c r="Q15" s="226">
        <v>1.5235324962464161</v>
      </c>
      <c r="R15" s="226">
        <v>2.0440216529651032</v>
      </c>
      <c r="S15" s="226">
        <v>2.1150970673258529</v>
      </c>
      <c r="T15" s="226">
        <v>2.248590234369511</v>
      </c>
      <c r="U15" s="226">
        <v>2.012258784569585</v>
      </c>
      <c r="V15" s="226">
        <v>2.3197197280761199</v>
      </c>
      <c r="W15" s="226">
        <v>2.1164290174791822</v>
      </c>
      <c r="X15" s="226">
        <v>1.79247479719151</v>
      </c>
      <c r="Y15" s="226">
        <v>1.3523726337801489</v>
      </c>
      <c r="DA15" s="69" t="s">
        <v>2948</v>
      </c>
    </row>
    <row r="16" spans="1:105" ht="12" customHeight="1" x14ac:dyDescent="0.25">
      <c r="A16" s="57" t="s">
        <v>2898</v>
      </c>
      <c r="B16" s="261">
        <v>25.01474589395049</v>
      </c>
      <c r="C16" s="261">
        <v>40.311353550617468</v>
      </c>
      <c r="D16" s="261">
        <v>44.022749116596593</v>
      </c>
      <c r="E16" s="261">
        <v>54.685320237845652</v>
      </c>
      <c r="F16" s="261">
        <v>58.875527348862157</v>
      </c>
      <c r="G16" s="261">
        <v>59.839440141779207</v>
      </c>
      <c r="H16" s="261">
        <v>61.171880929958959</v>
      </c>
      <c r="I16" s="261">
        <v>55.308254577702328</v>
      </c>
      <c r="J16" s="261">
        <v>63.511748358423461</v>
      </c>
      <c r="K16" s="261">
        <v>59.935558603424958</v>
      </c>
      <c r="L16" s="261">
        <v>62.884087973584577</v>
      </c>
      <c r="M16" s="261">
        <v>54.361969355365062</v>
      </c>
      <c r="N16" s="261">
        <v>60.101181282291797</v>
      </c>
      <c r="O16" s="261">
        <v>62.012140215327712</v>
      </c>
      <c r="P16" s="261">
        <v>60.729175288512842</v>
      </c>
      <c r="Q16" s="261">
        <v>68.123547981405878</v>
      </c>
      <c r="R16" s="261">
        <v>70.254514666695101</v>
      </c>
      <c r="S16" s="261">
        <v>63.090634569580907</v>
      </c>
      <c r="T16" s="261">
        <v>62.120779191640779</v>
      </c>
      <c r="U16" s="261">
        <v>60.912434803858758</v>
      </c>
      <c r="V16" s="261">
        <v>64.690643764967845</v>
      </c>
      <c r="W16" s="261">
        <v>67.849047925774855</v>
      </c>
      <c r="X16" s="261">
        <v>64.216733308052426</v>
      </c>
      <c r="Y16" s="261">
        <v>65.712267175990263</v>
      </c>
      <c r="DA16" s="70" t="s">
        <v>2949</v>
      </c>
    </row>
    <row r="17" spans="1:105" ht="12" customHeight="1" x14ac:dyDescent="0.25">
      <c r="A17" s="46" t="s">
        <v>28</v>
      </c>
      <c r="B17" s="229">
        <v>4.0229264876268616</v>
      </c>
      <c r="C17" s="229">
        <v>2.3914567561239348</v>
      </c>
      <c r="D17" s="229">
        <v>2.545105620457722</v>
      </c>
      <c r="E17" s="229">
        <v>3.987961693485619</v>
      </c>
      <c r="F17" s="229">
        <v>0.2881092430993179</v>
      </c>
      <c r="G17" s="229">
        <v>0.34332497398479889</v>
      </c>
      <c r="H17" s="229">
        <v>0.28926058993456372</v>
      </c>
      <c r="I17" s="229">
        <v>0.43896851961552802</v>
      </c>
      <c r="J17" s="229">
        <v>0.13557619334678889</v>
      </c>
      <c r="K17" s="229">
        <v>7.2750000642488918E-2</v>
      </c>
      <c r="L17" s="229">
        <v>0.16283639070810721</v>
      </c>
      <c r="M17" s="229">
        <v>0.16578424433952521</v>
      </c>
      <c r="N17" s="229">
        <v>8.0528187106774812E-2</v>
      </c>
      <c r="O17" s="229">
        <v>7.8715552282964521E-2</v>
      </c>
      <c r="P17" s="229">
        <v>0.28541925870204499</v>
      </c>
      <c r="Q17" s="229">
        <v>0.1870413505599697</v>
      </c>
      <c r="R17" s="229">
        <v>0.142714679335537</v>
      </c>
      <c r="S17" s="229">
        <v>0.13884076899831821</v>
      </c>
      <c r="T17" s="229">
        <v>2.1724750665586889E-2</v>
      </c>
      <c r="U17" s="229">
        <v>1.8860713488503929E-2</v>
      </c>
      <c r="V17" s="229">
        <v>3.592624812393657E-2</v>
      </c>
      <c r="W17" s="229">
        <v>4.139676645465646E-2</v>
      </c>
      <c r="X17" s="229">
        <v>9.461395383060173E-3</v>
      </c>
      <c r="Y17" s="229">
        <v>6.88896123114609E-3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0.42359394519247068</v>
      </c>
      <c r="C19" s="229">
        <v>0.72532213628627562</v>
      </c>
      <c r="D19" s="229">
        <v>0.68994983992413139</v>
      </c>
      <c r="E19" s="229">
        <v>0.34057817102774429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0.46217882478728423</v>
      </c>
      <c r="V19" s="229">
        <v>0.82809562038620421</v>
      </c>
      <c r="W19" s="229">
        <v>0.98441902262285441</v>
      </c>
      <c r="X19" s="229">
        <v>0.54300485091341733</v>
      </c>
      <c r="Y19" s="229">
        <v>1.1558957040664981</v>
      </c>
      <c r="DA19" s="73" t="s">
        <v>2952</v>
      </c>
    </row>
    <row r="20" spans="1:105" ht="12" customHeight="1" x14ac:dyDescent="0.25">
      <c r="A20" s="46" t="s">
        <v>159</v>
      </c>
      <c r="B20" s="229">
        <v>1.8570243430356359</v>
      </c>
      <c r="C20" s="229">
        <v>0.94347931739237678</v>
      </c>
      <c r="D20" s="229">
        <v>0</v>
      </c>
      <c r="E20" s="229">
        <v>0</v>
      </c>
      <c r="F20" s="229">
        <v>0</v>
      </c>
      <c r="G20" s="229">
        <v>0.25098255219833182</v>
      </c>
      <c r="H20" s="229">
        <v>0.26496630790771231</v>
      </c>
      <c r="I20" s="229">
        <v>0.27308590701427332</v>
      </c>
      <c r="J20" s="229">
        <v>0.25315728835406492</v>
      </c>
      <c r="K20" s="229">
        <v>0.26584128828818782</v>
      </c>
      <c r="L20" s="229">
        <v>0.27840688240715988</v>
      </c>
      <c r="M20" s="229">
        <v>0.29664510870897243</v>
      </c>
      <c r="N20" s="229">
        <v>0.28830841083311098</v>
      </c>
      <c r="O20" s="229">
        <v>0.27792382081329681</v>
      </c>
      <c r="P20" s="229">
        <v>0</v>
      </c>
      <c r="Q20" s="229">
        <v>0.2111715343980981</v>
      </c>
      <c r="R20" s="229">
        <v>0.15618121747368949</v>
      </c>
      <c r="S20" s="229">
        <v>0.17498076141076979</v>
      </c>
      <c r="T20" s="229">
        <v>0.17609422179274531</v>
      </c>
      <c r="U20" s="229">
        <v>0.20978772452520419</v>
      </c>
      <c r="V20" s="229">
        <v>0.18844502874383179</v>
      </c>
      <c r="W20" s="229">
        <v>0.22337330126071181</v>
      </c>
      <c r="X20" s="229">
        <v>0.2481575114358186</v>
      </c>
      <c r="Y20" s="229">
        <v>0.26268200356931298</v>
      </c>
      <c r="DA20" s="73" t="s">
        <v>2953</v>
      </c>
    </row>
    <row r="21" spans="1:105" ht="12" customHeight="1" x14ac:dyDescent="0.25">
      <c r="A21" s="46" t="s">
        <v>32</v>
      </c>
      <c r="B21" s="229">
        <v>2.307182053870922</v>
      </c>
      <c r="C21" s="229">
        <v>2.56149718987264</v>
      </c>
      <c r="D21" s="229">
        <v>1.9019584002415271</v>
      </c>
      <c r="E21" s="229">
        <v>2.1723321107270621</v>
      </c>
      <c r="F21" s="229">
        <v>2.111131998752231</v>
      </c>
      <c r="G21" s="229">
        <v>2.0629636148027028</v>
      </c>
      <c r="H21" s="229">
        <v>2.1330243806331679</v>
      </c>
      <c r="I21" s="229">
        <v>1.9804952500414319</v>
      </c>
      <c r="J21" s="229">
        <v>1.3529221992196001</v>
      </c>
      <c r="K21" s="229">
        <v>1.422824321451144</v>
      </c>
      <c r="L21" s="229">
        <v>1.483980342497641</v>
      </c>
      <c r="M21" s="229">
        <v>1.042079399019292</v>
      </c>
      <c r="N21" s="229">
        <v>1.013616429720362</v>
      </c>
      <c r="O21" s="229">
        <v>1.2251679634754971</v>
      </c>
      <c r="P21" s="229">
        <v>0.65632230050938556</v>
      </c>
      <c r="Q21" s="229">
        <v>0.37709369246090912</v>
      </c>
      <c r="R21" s="229">
        <v>0.55348875179371293</v>
      </c>
      <c r="S21" s="229">
        <v>0.46065423832515973</v>
      </c>
      <c r="T21" s="229">
        <v>0.30670380931458069</v>
      </c>
      <c r="U21" s="229">
        <v>0.1834610501081175</v>
      </c>
      <c r="V21" s="229">
        <v>0.32871928645908582</v>
      </c>
      <c r="W21" s="229">
        <v>0.78152845590719622</v>
      </c>
      <c r="X21" s="229">
        <v>0.64665403076742334</v>
      </c>
      <c r="Y21" s="229">
        <v>0.68825283620141342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0.37329532253694092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6.5821959793667366</v>
      </c>
      <c r="C23" s="229">
        <v>5.2251986955700014</v>
      </c>
      <c r="D23" s="229">
        <v>5.1383147666101809</v>
      </c>
      <c r="E23" s="229">
        <v>5.6706302530661397</v>
      </c>
      <c r="F23" s="229">
        <v>5.6884134212437996</v>
      </c>
      <c r="G23" s="229">
        <v>5.1923686123378472</v>
      </c>
      <c r="H23" s="229">
        <v>6.3231252448382236</v>
      </c>
      <c r="I23" s="229">
        <v>6.009329730934942</v>
      </c>
      <c r="J23" s="229">
        <v>6.2821734917514416</v>
      </c>
      <c r="K23" s="229">
        <v>7.1941255595480307</v>
      </c>
      <c r="L23" s="229">
        <v>9.0479002987006218</v>
      </c>
      <c r="M23" s="229">
        <v>10.258497753443621</v>
      </c>
      <c r="N23" s="229">
        <v>10.30901085751043</v>
      </c>
      <c r="O23" s="229">
        <v>9.0851268933226219</v>
      </c>
      <c r="P23" s="229">
        <v>6.2833741935080782</v>
      </c>
      <c r="Q23" s="229">
        <v>4.5789363225490129</v>
      </c>
      <c r="R23" s="229">
        <v>1.7933008559340691</v>
      </c>
      <c r="S23" s="229">
        <v>2.2273472476211862</v>
      </c>
      <c r="T23" s="229">
        <v>2.4839995430171058</v>
      </c>
      <c r="U23" s="229">
        <v>3.609111874037608</v>
      </c>
      <c r="V23" s="229">
        <v>2.2468875708901779</v>
      </c>
      <c r="W23" s="229">
        <v>3.758323342414132</v>
      </c>
      <c r="X23" s="229">
        <v>5.8272147937079124</v>
      </c>
      <c r="Y23" s="229">
        <v>6.9139939618792319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0</v>
      </c>
      <c r="C25" s="229">
        <v>17.765432960257609</v>
      </c>
      <c r="D25" s="229">
        <v>22.940156021132012</v>
      </c>
      <c r="E25" s="229">
        <v>36.687870461390091</v>
      </c>
      <c r="F25" s="229">
        <v>44.951087543477747</v>
      </c>
      <c r="G25" s="229">
        <v>47.420000172390807</v>
      </c>
      <c r="H25" s="229">
        <v>47.256011661358627</v>
      </c>
      <c r="I25" s="229">
        <v>41.744193817216967</v>
      </c>
      <c r="J25" s="229">
        <v>50.690685429391714</v>
      </c>
      <c r="K25" s="229">
        <v>48.467722769319579</v>
      </c>
      <c r="L25" s="229">
        <v>49.415215588320557</v>
      </c>
      <c r="M25" s="229">
        <v>41.288666531229957</v>
      </c>
      <c r="N25" s="229">
        <v>47.110258672635403</v>
      </c>
      <c r="O25" s="229">
        <v>49.861625113049783</v>
      </c>
      <c r="P25" s="229">
        <v>52.367008786771159</v>
      </c>
      <c r="Q25" s="229">
        <v>59.910480293904861</v>
      </c>
      <c r="R25" s="229">
        <v>63.991957547221183</v>
      </c>
      <c r="S25" s="229">
        <v>55.178952582970069</v>
      </c>
      <c r="T25" s="229">
        <v>53.326931934887838</v>
      </c>
      <c r="U25" s="229">
        <v>49.259459300538254</v>
      </c>
      <c r="V25" s="229">
        <v>54.063043563170552</v>
      </c>
      <c r="W25" s="229">
        <v>54.257173162540589</v>
      </c>
      <c r="X25" s="229">
        <v>49.746701964518309</v>
      </c>
      <c r="Y25" s="229">
        <v>50.769137533027447</v>
      </c>
      <c r="DA25" s="73" t="s">
        <v>2958</v>
      </c>
    </row>
    <row r="26" spans="1:105" ht="12" customHeight="1" x14ac:dyDescent="0.25">
      <c r="A26" s="46" t="s">
        <v>39</v>
      </c>
      <c r="B26" s="229">
        <v>9.8218230848578667</v>
      </c>
      <c r="C26" s="229">
        <v>10.698966495114639</v>
      </c>
      <c r="D26" s="229">
        <v>10.80726446823101</v>
      </c>
      <c r="E26" s="229">
        <v>5.8259475481489984</v>
      </c>
      <c r="F26" s="229">
        <v>5.8367851422890604</v>
      </c>
      <c r="G26" s="229">
        <v>4.5698002160647206</v>
      </c>
      <c r="H26" s="229">
        <v>4.9054927452866623</v>
      </c>
      <c r="I26" s="229">
        <v>4.8621813528791744</v>
      </c>
      <c r="J26" s="229">
        <v>4.7972337563598497</v>
      </c>
      <c r="K26" s="229">
        <v>2.512294664175525</v>
      </c>
      <c r="L26" s="229">
        <v>2.1224531484135438</v>
      </c>
      <c r="M26" s="229">
        <v>1.3102963186236869</v>
      </c>
      <c r="N26" s="229">
        <v>1.299458724485721</v>
      </c>
      <c r="O26" s="229">
        <v>1.483580872383552</v>
      </c>
      <c r="P26" s="229">
        <v>1.13705074902217</v>
      </c>
      <c r="Q26" s="229">
        <v>2.858824787533031</v>
      </c>
      <c r="R26" s="229">
        <v>3.616871614936906</v>
      </c>
      <c r="S26" s="229">
        <v>4.9098589702554039</v>
      </c>
      <c r="T26" s="229">
        <v>5.8053249319629199</v>
      </c>
      <c r="U26" s="229">
        <v>7.1695753163737939</v>
      </c>
      <c r="V26" s="229">
        <v>6.9995264471940608</v>
      </c>
      <c r="W26" s="229">
        <v>7.8028338745747234</v>
      </c>
      <c r="X26" s="229">
        <v>7.1955387613264934</v>
      </c>
      <c r="Y26" s="229">
        <v>5.9154161760152117</v>
      </c>
      <c r="DA26" s="73" t="s">
        <v>2959</v>
      </c>
    </row>
    <row r="27" spans="1:105" ht="12" customHeight="1" x14ac:dyDescent="0.25">
      <c r="A27" s="57" t="s">
        <v>2910</v>
      </c>
      <c r="B27" s="261">
        <v>2.7755861123679089</v>
      </c>
      <c r="C27" s="261">
        <v>3.0802226298808302</v>
      </c>
      <c r="D27" s="261">
        <v>3.2179808003825752</v>
      </c>
      <c r="E27" s="261">
        <v>3.2566632445656412</v>
      </c>
      <c r="F27" s="261">
        <v>3.940276787540836</v>
      </c>
      <c r="G27" s="261">
        <v>4.3624916809953849</v>
      </c>
      <c r="H27" s="261">
        <v>4.2128039988382033</v>
      </c>
      <c r="I27" s="261">
        <v>4.4499148271195406</v>
      </c>
      <c r="J27" s="261">
        <v>4.4751338901196087</v>
      </c>
      <c r="K27" s="261">
        <v>3.9301271538937161</v>
      </c>
      <c r="L27" s="261">
        <v>4.0049294647906608</v>
      </c>
      <c r="M27" s="261">
        <v>3.7950618415733941</v>
      </c>
      <c r="N27" s="261">
        <v>4.279673655580412</v>
      </c>
      <c r="O27" s="261">
        <v>4.2282445167338372</v>
      </c>
      <c r="P27" s="261">
        <v>3.926741901215685</v>
      </c>
      <c r="Q27" s="261">
        <v>3.9313702840284308</v>
      </c>
      <c r="R27" s="261">
        <v>4.1262048530587903</v>
      </c>
      <c r="S27" s="261">
        <v>4.2458101734514333</v>
      </c>
      <c r="T27" s="261">
        <v>4.5153064275378503</v>
      </c>
      <c r="U27" s="261">
        <v>4.4013640508029734</v>
      </c>
      <c r="V27" s="261">
        <v>4.6583447193197012</v>
      </c>
      <c r="W27" s="261">
        <v>4.727843661466185</v>
      </c>
      <c r="X27" s="261">
        <v>4.6950363964426529</v>
      </c>
      <c r="Y27" s="261">
        <v>4.3110609656138621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3.1025856577083997</v>
      </c>
      <c r="C28" s="261">
        <f t="shared" si="0"/>
        <v>4.8439686462727849</v>
      </c>
      <c r="D28" s="261">
        <f t="shared" si="0"/>
        <v>5.2319980595949431</v>
      </c>
      <c r="E28" s="261">
        <f t="shared" si="0"/>
        <v>6.4505382703226317</v>
      </c>
      <c r="F28" s="261">
        <f t="shared" si="0"/>
        <v>6.8645769959201894</v>
      </c>
      <c r="G28" s="261">
        <f t="shared" si="0"/>
        <v>6.9886036163410683</v>
      </c>
      <c r="H28" s="261">
        <f t="shared" si="0"/>
        <v>7.1938387666686046</v>
      </c>
      <c r="I28" s="261">
        <f t="shared" si="0"/>
        <v>6.5900865935321784</v>
      </c>
      <c r="J28" s="261">
        <f t="shared" si="0"/>
        <v>7.4272303929398777</v>
      </c>
      <c r="K28" s="261">
        <f t="shared" si="0"/>
        <v>7.0921638220202965</v>
      </c>
      <c r="L28" s="261">
        <f t="shared" si="0"/>
        <v>7.5212201865617834</v>
      </c>
      <c r="M28" s="261">
        <f t="shared" si="0"/>
        <v>6.6454139161421528</v>
      </c>
      <c r="N28" s="261">
        <f t="shared" si="0"/>
        <v>7.3148054257237831</v>
      </c>
      <c r="O28" s="261">
        <f t="shared" si="0"/>
        <v>7.456493235763145</v>
      </c>
      <c r="P28" s="261">
        <f t="shared" si="0"/>
        <v>7.0849170462407276</v>
      </c>
      <c r="Q28" s="261">
        <f t="shared" si="0"/>
        <v>7.6034204928536306</v>
      </c>
      <c r="R28" s="261">
        <f t="shared" si="0"/>
        <v>7.2328221984622374</v>
      </c>
      <c r="S28" s="261">
        <f t="shared" si="0"/>
        <v>6.7194567593332799</v>
      </c>
      <c r="T28" s="261">
        <f t="shared" si="0"/>
        <v>6.6825324003632502</v>
      </c>
      <c r="U28" s="261">
        <f t="shared" si="0"/>
        <v>6.8383983340888514</v>
      </c>
      <c r="V28" s="261">
        <f t="shared" si="0"/>
        <v>7.0528492585890543</v>
      </c>
      <c r="W28" s="261">
        <f t="shared" si="0"/>
        <v>7.6676148023086066</v>
      </c>
      <c r="X28" s="261">
        <f t="shared" si="0"/>
        <v>7.4869272708561763</v>
      </c>
      <c r="Y28" s="261">
        <f t="shared" si="0"/>
        <v>7.7465909876097001</v>
      </c>
      <c r="DA28" s="70"/>
    </row>
    <row r="29" spans="1:105" ht="12" customHeight="1" x14ac:dyDescent="0.25">
      <c r="A29" s="60" t="s">
        <v>2913</v>
      </c>
      <c r="B29" s="329">
        <v>1.566176683469352</v>
      </c>
      <c r="C29" s="329">
        <v>2.4863140741442771</v>
      </c>
      <c r="D29" s="329">
        <v>2.669663585804769</v>
      </c>
      <c r="E29" s="329">
        <v>3.330499790299307</v>
      </c>
      <c r="F29" s="329">
        <v>3.46860375474738</v>
      </c>
      <c r="G29" s="329">
        <v>3.5066523368261149</v>
      </c>
      <c r="H29" s="329">
        <v>3.6553175541638101</v>
      </c>
      <c r="I29" s="329">
        <v>3.3363174869717991</v>
      </c>
      <c r="J29" s="329">
        <v>3.7447646661322218</v>
      </c>
      <c r="K29" s="329">
        <v>3.6419344101993611</v>
      </c>
      <c r="L29" s="329">
        <v>3.9113241127979288</v>
      </c>
      <c r="M29" s="329">
        <v>3.496463683712316</v>
      </c>
      <c r="N29" s="329">
        <v>3.826278005826806</v>
      </c>
      <c r="O29" s="329">
        <v>3.872969963607571</v>
      </c>
      <c r="P29" s="329">
        <v>3.5937096661901808</v>
      </c>
      <c r="Q29" s="329">
        <v>3.7273368591576301</v>
      </c>
      <c r="R29" s="329">
        <v>3.2293884259503072</v>
      </c>
      <c r="S29" s="329">
        <v>3.0783635006706791</v>
      </c>
      <c r="T29" s="329">
        <v>3.0689807570257379</v>
      </c>
      <c r="U29" s="329">
        <v>3.2973535045006299</v>
      </c>
      <c r="V29" s="329">
        <v>3.2935251601965492</v>
      </c>
      <c r="W29" s="329">
        <v>3.7381616426131679</v>
      </c>
      <c r="X29" s="329">
        <v>3.7491288262136528</v>
      </c>
      <c r="Y29" s="329">
        <v>3.9636398169381768</v>
      </c>
      <c r="DA29" s="72" t="s">
        <v>2961</v>
      </c>
    </row>
    <row r="30" spans="1:105" ht="12" customHeight="1" x14ac:dyDescent="0.25">
      <c r="A30" s="59" t="s">
        <v>28</v>
      </c>
      <c r="B30" s="230">
        <v>0.41747999032763128</v>
      </c>
      <c r="C30" s="230">
        <v>0.50475963746079722</v>
      </c>
      <c r="D30" s="230">
        <v>0.66390044630414669</v>
      </c>
      <c r="E30" s="230">
        <v>1.094911588915001</v>
      </c>
      <c r="F30" s="230">
        <v>0.1241440434049611</v>
      </c>
      <c r="G30" s="230">
        <v>0.1541849780426012</v>
      </c>
      <c r="H30" s="230">
        <v>0.1180023256334199</v>
      </c>
      <c r="I30" s="230">
        <v>0.1692402569751256</v>
      </c>
      <c r="J30" s="230">
        <v>6.3680174149116267E-2</v>
      </c>
      <c r="K30" s="230">
        <v>2.9778603825878741E-2</v>
      </c>
      <c r="L30" s="230">
        <v>5.8427226304218607E-2</v>
      </c>
      <c r="M30" s="230">
        <v>4.9627651942380488E-2</v>
      </c>
      <c r="N30" s="230">
        <v>2.6543114816799929E-2</v>
      </c>
      <c r="O30" s="230">
        <v>2.8777475088360541E-2</v>
      </c>
      <c r="P30" s="230">
        <v>0.14286587187165831</v>
      </c>
      <c r="Q30" s="230">
        <v>0.13117372195359109</v>
      </c>
      <c r="R30" s="230">
        <v>0.17530142312885069</v>
      </c>
      <c r="S30" s="230">
        <v>0.14336464965647661</v>
      </c>
      <c r="T30" s="230">
        <v>2.248187261628911E-2</v>
      </c>
      <c r="U30" s="230">
        <v>1.398704033276549E-2</v>
      </c>
      <c r="V30" s="230">
        <v>3.2881666148420488E-2</v>
      </c>
      <c r="W30" s="230">
        <v>2.6928503416431299E-2</v>
      </c>
      <c r="X30" s="230">
        <v>4.9130624025015592E-3</v>
      </c>
      <c r="Y30" s="230">
        <v>3.047931136271114E-3</v>
      </c>
      <c r="DA30" s="71" t="s">
        <v>2962</v>
      </c>
    </row>
    <row r="31" spans="1:105" ht="12" customHeight="1" x14ac:dyDescent="0.25">
      <c r="A31" s="59" t="s">
        <v>31</v>
      </c>
      <c r="B31" s="295">
        <v>4.3524707886598561E-2</v>
      </c>
      <c r="C31" s="295">
        <v>0.15158128099127399</v>
      </c>
      <c r="D31" s="295">
        <v>0.1781998040006959</v>
      </c>
      <c r="E31" s="295">
        <v>9.2584319029510864E-2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0.33936754487346049</v>
      </c>
      <c r="V31" s="295">
        <v>0.75043830104130327</v>
      </c>
      <c r="W31" s="295">
        <v>0.63404246966548572</v>
      </c>
      <c r="X31" s="295">
        <v>0.27918581665397402</v>
      </c>
      <c r="Y31" s="295">
        <v>0.50636375609676754</v>
      </c>
      <c r="DA31" s="122" t="s">
        <v>2963</v>
      </c>
    </row>
    <row r="32" spans="1:105" ht="12" customHeight="1" x14ac:dyDescent="0.25">
      <c r="A32" s="59" t="s">
        <v>159</v>
      </c>
      <c r="B32" s="295">
        <v>0.1872502279407694</v>
      </c>
      <c r="C32" s="295">
        <v>0.19349317991703799</v>
      </c>
      <c r="D32" s="295">
        <v>0</v>
      </c>
      <c r="E32" s="295">
        <v>0</v>
      </c>
      <c r="F32" s="295">
        <v>0</v>
      </c>
      <c r="G32" s="295">
        <v>0.10951948397354209</v>
      </c>
      <c r="H32" s="295">
        <v>0.1050275279210087</v>
      </c>
      <c r="I32" s="295">
        <v>0.10230121186405711</v>
      </c>
      <c r="J32" s="295">
        <v>0.1155373579078174</v>
      </c>
      <c r="K32" s="295">
        <v>0.1057316363258935</v>
      </c>
      <c r="L32" s="295">
        <v>9.7063279167399055E-2</v>
      </c>
      <c r="M32" s="295">
        <v>8.628371895414666E-2</v>
      </c>
      <c r="N32" s="295">
        <v>9.2336299570787594E-2</v>
      </c>
      <c r="O32" s="295">
        <v>9.8725445368866752E-2</v>
      </c>
      <c r="P32" s="295">
        <v>0</v>
      </c>
      <c r="Q32" s="295">
        <v>0.143898337852605</v>
      </c>
      <c r="R32" s="295">
        <v>0.18640467056002979</v>
      </c>
      <c r="S32" s="295">
        <v>0.1755603991001945</v>
      </c>
      <c r="T32" s="295">
        <v>0.17706551126722589</v>
      </c>
      <c r="U32" s="295">
        <v>0.15116768836428701</v>
      </c>
      <c r="V32" s="295">
        <v>0.1675860349584013</v>
      </c>
      <c r="W32" s="295">
        <v>0.1411849002426398</v>
      </c>
      <c r="X32" s="295">
        <v>0.12520904530011279</v>
      </c>
      <c r="Y32" s="295">
        <v>0.11292573348607229</v>
      </c>
      <c r="DA32" s="122" t="s">
        <v>2964</v>
      </c>
    </row>
    <row r="33" spans="1:105" ht="12" customHeight="1" x14ac:dyDescent="0.25">
      <c r="A33" s="59" t="s">
        <v>32</v>
      </c>
      <c r="B33" s="295">
        <v>0.23996573540194929</v>
      </c>
      <c r="C33" s="295">
        <v>0.54186334272120162</v>
      </c>
      <c r="D33" s="295">
        <v>0.49724676313793442</v>
      </c>
      <c r="E33" s="295">
        <v>0.59776171566995917</v>
      </c>
      <c r="F33" s="295">
        <v>0.9117124464264782</v>
      </c>
      <c r="G33" s="295">
        <v>0.92854303362426127</v>
      </c>
      <c r="H33" s="295">
        <v>0.87210930232804107</v>
      </c>
      <c r="I33" s="295">
        <v>0.7652756685604305</v>
      </c>
      <c r="J33" s="295">
        <v>0.63689439939345549</v>
      </c>
      <c r="K33" s="295">
        <v>0.58370902894243859</v>
      </c>
      <c r="L33" s="295">
        <v>0.53366135005736726</v>
      </c>
      <c r="M33" s="295">
        <v>0.31264758930322362</v>
      </c>
      <c r="N33" s="295">
        <v>0.33485084971880552</v>
      </c>
      <c r="O33" s="295">
        <v>0.44891236939470042</v>
      </c>
      <c r="P33" s="295">
        <v>0.32925788443061949</v>
      </c>
      <c r="Q33" s="295">
        <v>0.26505272911164762</v>
      </c>
      <c r="R33" s="295">
        <v>0.68139571088701667</v>
      </c>
      <c r="S33" s="295">
        <v>0.47673159895783779</v>
      </c>
      <c r="T33" s="295">
        <v>0.31810511495796218</v>
      </c>
      <c r="U33" s="295">
        <v>0.13635949520142121</v>
      </c>
      <c r="V33" s="295">
        <v>0.30153722688385087</v>
      </c>
      <c r="W33" s="295">
        <v>0.50952370556173332</v>
      </c>
      <c r="X33" s="295">
        <v>0.3365447949056562</v>
      </c>
      <c r="Y33" s="295">
        <v>0.3051920524657713</v>
      </c>
      <c r="DA33" s="122" t="s">
        <v>2965</v>
      </c>
    </row>
    <row r="34" spans="1:105" ht="12" customHeight="1" x14ac:dyDescent="0.25">
      <c r="A34" s="59" t="s">
        <v>35</v>
      </c>
      <c r="B34" s="295">
        <v>0.67795602191240367</v>
      </c>
      <c r="C34" s="295">
        <v>1.0946166330539659</v>
      </c>
      <c r="D34" s="295">
        <v>1.3303165723619921</v>
      </c>
      <c r="E34" s="295">
        <v>1.545242166684837</v>
      </c>
      <c r="F34" s="295">
        <v>2.4327472649159398</v>
      </c>
      <c r="G34" s="295">
        <v>2.314404841185711</v>
      </c>
      <c r="H34" s="295">
        <v>2.56017839828134</v>
      </c>
      <c r="I34" s="295">
        <v>2.299500349572186</v>
      </c>
      <c r="J34" s="295">
        <v>2.9286527346818332</v>
      </c>
      <c r="K34" s="295">
        <v>2.92271514110515</v>
      </c>
      <c r="L34" s="295">
        <v>3.222172257268944</v>
      </c>
      <c r="M34" s="295">
        <v>3.0479047235125658</v>
      </c>
      <c r="N34" s="295">
        <v>3.3725477417204131</v>
      </c>
      <c r="O34" s="295">
        <v>3.2965546737556441</v>
      </c>
      <c r="P34" s="295">
        <v>3.1215859098879029</v>
      </c>
      <c r="Q34" s="295">
        <v>3.1872120702397861</v>
      </c>
      <c r="R34" s="295">
        <v>2.1862866213744101</v>
      </c>
      <c r="S34" s="295">
        <v>2.2827068529561698</v>
      </c>
      <c r="T34" s="295">
        <v>2.5513282581842609</v>
      </c>
      <c r="U34" s="295">
        <v>2.656471735728696</v>
      </c>
      <c r="V34" s="295">
        <v>2.0410819311645731</v>
      </c>
      <c r="W34" s="295">
        <v>2.426482063726878</v>
      </c>
      <c r="X34" s="295">
        <v>3.0032761069514091</v>
      </c>
      <c r="Y34" s="295">
        <v>3.036110343753295</v>
      </c>
      <c r="DA34" s="122" t="s">
        <v>2966</v>
      </c>
    </row>
    <row r="35" spans="1:105" ht="12" customHeight="1" x14ac:dyDescent="0.25">
      <c r="A35" s="60" t="s">
        <v>2920</v>
      </c>
      <c r="B35" s="329">
        <v>1.3006849051568039</v>
      </c>
      <c r="C35" s="329">
        <v>2.0960584325746598</v>
      </c>
      <c r="D35" s="329">
        <v>2.2890388534112489</v>
      </c>
      <c r="E35" s="329">
        <v>2.8434576496830699</v>
      </c>
      <c r="F35" s="329">
        <v>3.0613347035570388</v>
      </c>
      <c r="G35" s="329">
        <v>3.1114550135913679</v>
      </c>
      <c r="H35" s="329">
        <v>3.1807375730684049</v>
      </c>
      <c r="I35" s="329">
        <v>2.8758481962906761</v>
      </c>
      <c r="J35" s="329">
        <v>3.3024030202080432</v>
      </c>
      <c r="K35" s="329">
        <v>3.1164528589702321</v>
      </c>
      <c r="L35" s="329">
        <v>3.2697667347312298</v>
      </c>
      <c r="M35" s="329">
        <v>2.8266444622257749</v>
      </c>
      <c r="N35" s="329">
        <v>3.1250646961348778</v>
      </c>
      <c r="O35" s="329">
        <v>3.2244283054680221</v>
      </c>
      <c r="P35" s="329">
        <v>3.1577183288315109</v>
      </c>
      <c r="Q35" s="329">
        <v>3.542201504696012</v>
      </c>
      <c r="R35" s="329">
        <v>3.6530047969900221</v>
      </c>
      <c r="S35" s="329">
        <v>3.2805064816294349</v>
      </c>
      <c r="T35" s="329">
        <v>3.2300771766259029</v>
      </c>
      <c r="U35" s="329">
        <v>3.1672472237620179</v>
      </c>
      <c r="V35" s="329">
        <v>3.363701722443583</v>
      </c>
      <c r="W35" s="329">
        <v>3.5279284003303868</v>
      </c>
      <c r="X35" s="329">
        <v>3.3390599299457051</v>
      </c>
      <c r="Y35" s="329">
        <v>3.4168227957139301</v>
      </c>
      <c r="DA35" s="72" t="s">
        <v>2967</v>
      </c>
    </row>
    <row r="36" spans="1:105" ht="12" customHeight="1" x14ac:dyDescent="0.25">
      <c r="A36" s="64" t="s">
        <v>28</v>
      </c>
      <c r="B36" s="229">
        <v>0.20917900902112169</v>
      </c>
      <c r="C36" s="229">
        <v>0.1243479233094229</v>
      </c>
      <c r="D36" s="229">
        <v>0.13233716131250711</v>
      </c>
      <c r="E36" s="229">
        <v>0.20736095417682179</v>
      </c>
      <c r="F36" s="229">
        <v>1.498073756671903E-2</v>
      </c>
      <c r="G36" s="229">
        <v>1.7851774833874082E-2</v>
      </c>
      <c r="H36" s="229">
        <v>1.50406038334224E-2</v>
      </c>
      <c r="I36" s="229">
        <v>2.2824926134509531E-2</v>
      </c>
      <c r="J36" s="229">
        <v>7.0495182694394172E-3</v>
      </c>
      <c r="K36" s="229">
        <v>3.7827618992011028E-3</v>
      </c>
      <c r="L36" s="229">
        <v>8.4669593008127094E-3</v>
      </c>
      <c r="M36" s="229">
        <v>8.6202380403710595E-3</v>
      </c>
      <c r="N36" s="229">
        <v>4.1872021348318082E-3</v>
      </c>
      <c r="O36" s="229">
        <v>4.0929510573318858E-3</v>
      </c>
      <c r="P36" s="229">
        <v>1.484086718324709E-2</v>
      </c>
      <c r="Q36" s="229">
        <v>9.725537982471744E-3</v>
      </c>
      <c r="R36" s="229">
        <v>7.4206961742880684E-3</v>
      </c>
      <c r="S36" s="229">
        <v>7.2192655173102553E-3</v>
      </c>
      <c r="T36" s="229">
        <v>1.129615922497046E-3</v>
      </c>
      <c r="U36" s="229">
        <v>9.8069536420584296E-4</v>
      </c>
      <c r="V36" s="229">
        <v>1.868047304251171E-3</v>
      </c>
      <c r="W36" s="229">
        <v>2.1524963506782909E-3</v>
      </c>
      <c r="X36" s="229">
        <v>4.9196158972147582E-4</v>
      </c>
      <c r="Y36" s="229">
        <v>3.5820343422833279E-4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2.2025498590449739E-2</v>
      </c>
      <c r="C38" s="229">
        <v>3.7714376873674273E-2</v>
      </c>
      <c r="D38" s="229">
        <v>3.5875133247773562E-2</v>
      </c>
      <c r="E38" s="229">
        <v>1.7708950071278939E-2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2.4031786028628509E-2</v>
      </c>
      <c r="V38" s="229">
        <v>4.3058261636120657E-2</v>
      </c>
      <c r="W38" s="229">
        <v>5.1186566855528789E-2</v>
      </c>
      <c r="X38" s="229">
        <v>2.8234474817543809E-2</v>
      </c>
      <c r="Y38" s="229">
        <v>6.0102792992131969E-2</v>
      </c>
      <c r="DA38" s="73" t="s">
        <v>2970</v>
      </c>
    </row>
    <row r="39" spans="1:105" ht="12" customHeight="1" x14ac:dyDescent="0.25">
      <c r="A39" s="64" t="s">
        <v>159</v>
      </c>
      <c r="B39" s="229">
        <v>9.6559187198432303E-2</v>
      </c>
      <c r="C39" s="229">
        <v>4.9057836192399028E-2</v>
      </c>
      <c r="D39" s="229">
        <v>0</v>
      </c>
      <c r="E39" s="229">
        <v>0</v>
      </c>
      <c r="F39" s="229">
        <v>0</v>
      </c>
      <c r="G39" s="229">
        <v>1.3050271167497549E-2</v>
      </c>
      <c r="H39" s="229">
        <v>1.3777380691044221E-2</v>
      </c>
      <c r="I39" s="229">
        <v>1.4199573266519581E-2</v>
      </c>
      <c r="J39" s="229">
        <v>1.316335032898305E-2</v>
      </c>
      <c r="K39" s="229">
        <v>1.3822876806736051E-2</v>
      </c>
      <c r="L39" s="229">
        <v>1.4476246569681619E-2</v>
      </c>
      <c r="M39" s="229">
        <v>1.542457463778078E-2</v>
      </c>
      <c r="N39" s="229">
        <v>1.499109363693607E-2</v>
      </c>
      <c r="O39" s="229">
        <v>1.445112894801708E-2</v>
      </c>
      <c r="P39" s="229">
        <v>0</v>
      </c>
      <c r="Q39" s="229">
        <v>1.098022855618261E-2</v>
      </c>
      <c r="R39" s="229">
        <v>8.1209120771507607E-3</v>
      </c>
      <c r="S39" s="229">
        <v>9.0984268249102388E-3</v>
      </c>
      <c r="T39" s="229">
        <v>9.1563231200581276E-3</v>
      </c>
      <c r="U39" s="229">
        <v>1.090827497244801E-2</v>
      </c>
      <c r="V39" s="229">
        <v>9.7985246533413093E-3</v>
      </c>
      <c r="W39" s="229">
        <v>1.161468049272146E-2</v>
      </c>
      <c r="X39" s="229">
        <v>1.290337829511613E-2</v>
      </c>
      <c r="Y39" s="229">
        <v>1.365860434271207E-2</v>
      </c>
      <c r="DA39" s="73" t="s">
        <v>2971</v>
      </c>
    </row>
    <row r="40" spans="1:105" ht="12" customHeight="1" x14ac:dyDescent="0.25">
      <c r="A40" s="64" t="s">
        <v>32</v>
      </c>
      <c r="B40" s="229">
        <v>0.1199659146505387</v>
      </c>
      <c r="C40" s="229">
        <v>0.13318946926719111</v>
      </c>
      <c r="D40" s="229">
        <v>9.8895611089481653E-2</v>
      </c>
      <c r="E40" s="229">
        <v>0.1129541590144006</v>
      </c>
      <c r="F40" s="229">
        <v>0.10977195351940811</v>
      </c>
      <c r="G40" s="229">
        <v>0.10726735522468391</v>
      </c>
      <c r="H40" s="229">
        <v>0.1109102857163924</v>
      </c>
      <c r="I40" s="229">
        <v>0.1029792702026453</v>
      </c>
      <c r="J40" s="229">
        <v>7.0347525808848926E-2</v>
      </c>
      <c r="K40" s="229">
        <v>7.3982207352705137E-2</v>
      </c>
      <c r="L40" s="229">
        <v>7.716212026374801E-2</v>
      </c>
      <c r="M40" s="229">
        <v>5.4184717687140588E-2</v>
      </c>
      <c r="N40" s="229">
        <v>5.2704736452071847E-2</v>
      </c>
      <c r="O40" s="229">
        <v>6.370472373095995E-2</v>
      </c>
      <c r="P40" s="229">
        <v>3.4126611271985567E-2</v>
      </c>
      <c r="Q40" s="229">
        <v>1.960763765872843E-2</v>
      </c>
      <c r="R40" s="229">
        <v>2.877960334613135E-2</v>
      </c>
      <c r="S40" s="229">
        <v>2.3952512523061079E-2</v>
      </c>
      <c r="T40" s="229">
        <v>1.594759414390217E-2</v>
      </c>
      <c r="U40" s="229">
        <v>9.5393740784531778E-3</v>
      </c>
      <c r="V40" s="229">
        <v>1.7092326891661461E-2</v>
      </c>
      <c r="W40" s="229">
        <v>4.0636921512555838E-2</v>
      </c>
      <c r="X40" s="229">
        <v>3.3623892892767647E-2</v>
      </c>
      <c r="Y40" s="229">
        <v>3.5786894609032567E-2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1.9410134855971539E-2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0.34225264527738331</v>
      </c>
      <c r="C42" s="229">
        <v>0.27169322840958898</v>
      </c>
      <c r="D42" s="229">
        <v>0.26717554850279113</v>
      </c>
      <c r="E42" s="229">
        <v>0.29485421135828349</v>
      </c>
      <c r="F42" s="229">
        <v>0.29577887789347868</v>
      </c>
      <c r="G42" s="229">
        <v>0.26998617154496463</v>
      </c>
      <c r="H42" s="229">
        <v>0.328781815103945</v>
      </c>
      <c r="I42" s="229">
        <v>0.31246547553486592</v>
      </c>
      <c r="J42" s="229">
        <v>0.32665245799172388</v>
      </c>
      <c r="K42" s="229">
        <v>0.37407098040399489</v>
      </c>
      <c r="L42" s="229">
        <v>0.47046119883751031</v>
      </c>
      <c r="M42" s="229">
        <v>0.53340830380835336</v>
      </c>
      <c r="N42" s="229">
        <v>0.53603481987415114</v>
      </c>
      <c r="O42" s="229">
        <v>0.47239685990320712</v>
      </c>
      <c r="P42" s="229">
        <v>0.32671489055278502</v>
      </c>
      <c r="Q42" s="229">
        <v>0.23808970043761379</v>
      </c>
      <c r="R42" s="229">
        <v>9.3245774456669969E-2</v>
      </c>
      <c r="S42" s="229">
        <v>0.1158147660506139</v>
      </c>
      <c r="T42" s="229">
        <v>0.12915984530548841</v>
      </c>
      <c r="U42" s="229">
        <v>0.1876620036631339</v>
      </c>
      <c r="V42" s="229">
        <v>0.1168307988988232</v>
      </c>
      <c r="W42" s="229">
        <v>0.19542051160146801</v>
      </c>
      <c r="X42" s="229">
        <v>0.30299609491996782</v>
      </c>
      <c r="Y42" s="229">
        <v>0.3595050542862574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</v>
      </c>
      <c r="C44" s="229">
        <v>0.92374436194334586</v>
      </c>
      <c r="D44" s="229">
        <v>1.1928130225717899</v>
      </c>
      <c r="E44" s="229">
        <v>1.9076491727632781</v>
      </c>
      <c r="F44" s="229">
        <v>2.3373094128580831</v>
      </c>
      <c r="G44" s="229">
        <v>2.465684788014495</v>
      </c>
      <c r="H44" s="229">
        <v>2.4571579222280899</v>
      </c>
      <c r="I44" s="229">
        <v>2.1705614362896619</v>
      </c>
      <c r="J44" s="229">
        <v>2.635749715371154</v>
      </c>
      <c r="K44" s="229">
        <v>2.5201629335209219</v>
      </c>
      <c r="L44" s="229">
        <v>2.5694294586594828</v>
      </c>
      <c r="M44" s="229">
        <v>2.1468755085060169</v>
      </c>
      <c r="N44" s="229">
        <v>2.44957924391101</v>
      </c>
      <c r="O44" s="229">
        <v>2.592641292703096</v>
      </c>
      <c r="P44" s="229">
        <v>2.7229130428080519</v>
      </c>
      <c r="Q44" s="229">
        <v>3.1151488689645772</v>
      </c>
      <c r="R44" s="229">
        <v>3.3273723261460182</v>
      </c>
      <c r="S44" s="229">
        <v>2.869124915811716</v>
      </c>
      <c r="T44" s="229">
        <v>2.7728259043721541</v>
      </c>
      <c r="U44" s="229">
        <v>2.5613306415353518</v>
      </c>
      <c r="V44" s="229">
        <v>2.811101299512158</v>
      </c>
      <c r="W44" s="229">
        <v>2.8211954032306279</v>
      </c>
      <c r="X44" s="229">
        <v>2.5866656651599782</v>
      </c>
      <c r="Y44" s="229">
        <v>2.6398289679611819</v>
      </c>
      <c r="DA44" s="73" t="s">
        <v>2976</v>
      </c>
    </row>
    <row r="45" spans="1:105" ht="12" customHeight="1" x14ac:dyDescent="0.25">
      <c r="A45" s="64" t="s">
        <v>39</v>
      </c>
      <c r="B45" s="229">
        <v>0.51070265041887797</v>
      </c>
      <c r="C45" s="229">
        <v>0.55631123657903747</v>
      </c>
      <c r="D45" s="229">
        <v>0.5619423766869055</v>
      </c>
      <c r="E45" s="229">
        <v>0.30293020229900758</v>
      </c>
      <c r="F45" s="229">
        <v>0.30349372171935102</v>
      </c>
      <c r="G45" s="229">
        <v>0.237614652805853</v>
      </c>
      <c r="H45" s="229">
        <v>0.25506956549551107</v>
      </c>
      <c r="I45" s="229">
        <v>0.25281751486247361</v>
      </c>
      <c r="J45" s="229">
        <v>0.2494404524378927</v>
      </c>
      <c r="K45" s="229">
        <v>0.13063109898667169</v>
      </c>
      <c r="L45" s="229">
        <v>0.11036061624402339</v>
      </c>
      <c r="M45" s="229">
        <v>6.8131119546112215E-2</v>
      </c>
      <c r="N45" s="229">
        <v>6.7567600125877869E-2</v>
      </c>
      <c r="O45" s="229">
        <v>7.7141349125409861E-2</v>
      </c>
      <c r="P45" s="229">
        <v>5.9122917015440812E-2</v>
      </c>
      <c r="Q45" s="229">
        <v>0.14864953109643919</v>
      </c>
      <c r="R45" s="229">
        <v>0.18806548478976351</v>
      </c>
      <c r="S45" s="229">
        <v>0.25529659490182349</v>
      </c>
      <c r="T45" s="229">
        <v>0.3018578937618035</v>
      </c>
      <c r="U45" s="229">
        <v>0.37279444811979617</v>
      </c>
      <c r="V45" s="229">
        <v>0.36395246354722632</v>
      </c>
      <c r="W45" s="229">
        <v>0.40572182028680659</v>
      </c>
      <c r="X45" s="229">
        <v>0.37414446227060988</v>
      </c>
      <c r="Y45" s="229">
        <v>0.30758227808838512</v>
      </c>
      <c r="DA45" s="73" t="s">
        <v>2977</v>
      </c>
    </row>
    <row r="46" spans="1:105" ht="12" customHeight="1" x14ac:dyDescent="0.25">
      <c r="A46" s="60" t="s">
        <v>2932</v>
      </c>
      <c r="B46" s="329">
        <v>0.23572406908224389</v>
      </c>
      <c r="C46" s="329">
        <v>0.26159613955384869</v>
      </c>
      <c r="D46" s="329">
        <v>0.27329562037892507</v>
      </c>
      <c r="E46" s="329">
        <v>0.27658083034025482</v>
      </c>
      <c r="F46" s="329">
        <v>0.33463853761577039</v>
      </c>
      <c r="G46" s="329">
        <v>0.3704962659235852</v>
      </c>
      <c r="H46" s="329">
        <v>0.35778363943638958</v>
      </c>
      <c r="I46" s="329">
        <v>0.37792091026970381</v>
      </c>
      <c r="J46" s="329">
        <v>0.38006270659961322</v>
      </c>
      <c r="K46" s="329">
        <v>0.33377655285070318</v>
      </c>
      <c r="L46" s="329">
        <v>0.34012933903262438</v>
      </c>
      <c r="M46" s="329">
        <v>0.3223057702040612</v>
      </c>
      <c r="N46" s="329">
        <v>0.36346272376209943</v>
      </c>
      <c r="O46" s="329">
        <v>0.35909496668755192</v>
      </c>
      <c r="P46" s="329">
        <v>0.33348905121903671</v>
      </c>
      <c r="Q46" s="329">
        <v>0.33388212899998848</v>
      </c>
      <c r="R46" s="329">
        <v>0.35042897552190749</v>
      </c>
      <c r="S46" s="329">
        <v>0.36058677703316622</v>
      </c>
      <c r="T46" s="329">
        <v>0.38347446671160917</v>
      </c>
      <c r="U46" s="329">
        <v>0.37379760582620369</v>
      </c>
      <c r="V46" s="329">
        <v>0.39562237594892202</v>
      </c>
      <c r="W46" s="329">
        <v>0.40152475936505178</v>
      </c>
      <c r="X46" s="329">
        <v>0.3987385146968187</v>
      </c>
      <c r="Y46" s="329">
        <v>0.36612837495759348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2.5612096465380119</v>
      </c>
      <c r="C48" s="316">
        <v>2.8423171156470159</v>
      </c>
      <c r="D48" s="316">
        <v>2.9694353317262459</v>
      </c>
      <c r="E48" s="316">
        <v>3.0051300805765422</v>
      </c>
      <c r="F48" s="316">
        <v>3.6359437285373271</v>
      </c>
      <c r="G48" s="316">
        <v>4.0255482352068244</v>
      </c>
      <c r="H48" s="316">
        <v>3.8874219008082802</v>
      </c>
      <c r="I48" s="316">
        <v>4.1062191263696546</v>
      </c>
      <c r="J48" s="316">
        <v>4.1294903580365823</v>
      </c>
      <c r="K48" s="316">
        <v>3.6265780167368549</v>
      </c>
      <c r="L48" s="316">
        <v>3.6956028613989971</v>
      </c>
      <c r="M48" s="316">
        <v>3.5019446719863461</v>
      </c>
      <c r="N48" s="316">
        <v>3.9491267814984061</v>
      </c>
      <c r="O48" s="316">
        <v>3.9016698476493539</v>
      </c>
      <c r="P48" s="316">
        <v>3.623454229016378</v>
      </c>
      <c r="Q48" s="316">
        <v>3.6277251318916499</v>
      </c>
      <c r="R48" s="316">
        <v>3.8075113671145639</v>
      </c>
      <c r="S48" s="316">
        <v>3.9178787950973919</v>
      </c>
      <c r="T48" s="316">
        <v>4.1665601105847152</v>
      </c>
      <c r="U48" s="316">
        <v>4.0614182404973658</v>
      </c>
      <c r="V48" s="316">
        <v>4.2985506300297978</v>
      </c>
      <c r="W48" s="316">
        <v>4.3626817194082141</v>
      </c>
      <c r="X48" s="316">
        <v>4.3324083716347896</v>
      </c>
      <c r="Y48" s="316">
        <v>3.9780898465888148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0.99999999999999978</v>
      </c>
      <c r="D52" s="232">
        <f t="shared" si="1"/>
        <v>1</v>
      </c>
      <c r="E52" s="232">
        <f t="shared" si="1"/>
        <v>1</v>
      </c>
      <c r="F52" s="232">
        <f t="shared" si="1"/>
        <v>1.0000000000000002</v>
      </c>
      <c r="G52" s="232">
        <f t="shared" si="1"/>
        <v>0.99999999999999989</v>
      </c>
      <c r="H52" s="232">
        <f t="shared" si="1"/>
        <v>0.99999999999999944</v>
      </c>
      <c r="I52" s="232">
        <f t="shared" si="1"/>
        <v>1.0000000000000002</v>
      </c>
      <c r="J52" s="232">
        <f t="shared" si="1"/>
        <v>1</v>
      </c>
      <c r="K52" s="232">
        <f t="shared" si="1"/>
        <v>1</v>
      </c>
      <c r="L52" s="232">
        <f t="shared" si="1"/>
        <v>0.99999999999999989</v>
      </c>
      <c r="M52" s="232">
        <f t="shared" si="1"/>
        <v>1</v>
      </c>
      <c r="N52" s="232">
        <f t="shared" si="1"/>
        <v>1</v>
      </c>
      <c r="O52" s="232">
        <f t="shared" si="1"/>
        <v>0.99999999999999989</v>
      </c>
      <c r="P52" s="232">
        <f t="shared" si="1"/>
        <v>1.0000000000000002</v>
      </c>
      <c r="Q52" s="232">
        <f t="shared" si="1"/>
        <v>0.99999999999999989</v>
      </c>
      <c r="R52" s="232">
        <f t="shared" si="1"/>
        <v>1.0000000000000007</v>
      </c>
      <c r="S52" s="232">
        <f t="shared" si="1"/>
        <v>1</v>
      </c>
      <c r="T52" s="232">
        <f t="shared" si="1"/>
        <v>1</v>
      </c>
      <c r="U52" s="232">
        <f t="shared" si="1"/>
        <v>1.0000000000000002</v>
      </c>
      <c r="V52" s="232">
        <f t="shared" si="1"/>
        <v>1.0000000000000002</v>
      </c>
      <c r="W52" s="232">
        <f t="shared" si="1"/>
        <v>0.99999999999999944</v>
      </c>
      <c r="X52" s="232">
        <f t="shared" si="1"/>
        <v>0.99999999999999989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1.364246303049259E-2</v>
      </c>
      <c r="C53" s="299">
        <f t="shared" si="2"/>
        <v>1.053274889859058E-2</v>
      </c>
      <c r="D53" s="299">
        <f t="shared" si="2"/>
        <v>1.0199974739387734E-2</v>
      </c>
      <c r="E53" s="299">
        <f t="shared" si="2"/>
        <v>8.725815090054944E-3</v>
      </c>
      <c r="F53" s="299">
        <f t="shared" si="2"/>
        <v>9.5635703978364916E-3</v>
      </c>
      <c r="G53" s="299">
        <f t="shared" si="2"/>
        <v>1.0196751754933505E-2</v>
      </c>
      <c r="H53" s="299">
        <f t="shared" si="2"/>
        <v>9.7649995456949995E-3</v>
      </c>
      <c r="I53" s="299">
        <f t="shared" si="2"/>
        <v>1.0944700624310811E-2</v>
      </c>
      <c r="J53" s="299">
        <f t="shared" si="2"/>
        <v>9.9424599042946208E-3</v>
      </c>
      <c r="K53" s="299">
        <f t="shared" si="2"/>
        <v>9.4027224430210006E-3</v>
      </c>
      <c r="L53" s="299">
        <f t="shared" si="2"/>
        <v>9.1814201813366133E-3</v>
      </c>
      <c r="M53" s="299">
        <f t="shared" si="2"/>
        <v>9.8259903308402854E-3</v>
      </c>
      <c r="N53" s="299">
        <f t="shared" si="2"/>
        <v>9.9768046661269684E-3</v>
      </c>
      <c r="O53" s="299">
        <f t="shared" si="2"/>
        <v>9.6621299239214985E-3</v>
      </c>
      <c r="P53" s="299">
        <f t="shared" si="2"/>
        <v>9.3032810491825973E-3</v>
      </c>
      <c r="Q53" s="299">
        <f t="shared" si="2"/>
        <v>8.5507181053291453E-3</v>
      </c>
      <c r="R53" s="299">
        <f t="shared" si="2"/>
        <v>8.7249371996417514E-3</v>
      </c>
      <c r="S53" s="299">
        <f t="shared" si="2"/>
        <v>9.6563266592647867E-3</v>
      </c>
      <c r="T53" s="299">
        <f t="shared" si="2"/>
        <v>1.021595447097041E-2</v>
      </c>
      <c r="U53" s="299">
        <f t="shared" si="2"/>
        <v>1.0133040394077364E-2</v>
      </c>
      <c r="V53" s="299">
        <f t="shared" si="2"/>
        <v>1.0119902384113227E-2</v>
      </c>
      <c r="W53" s="299">
        <f t="shared" si="2"/>
        <v>9.8447413812244623E-3</v>
      </c>
      <c r="X53" s="299">
        <f t="shared" si="2"/>
        <v>1.0150590081480818E-2</v>
      </c>
      <c r="Y53" s="299">
        <f t="shared" si="2"/>
        <v>9.3176494731507017E-3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3.8470656909650263E-3</v>
      </c>
      <c r="C54" s="233">
        <f t="shared" si="3"/>
        <v>2.9701511251120759E-3</v>
      </c>
      <c r="D54" s="233">
        <f t="shared" si="3"/>
        <v>2.8763114681639428E-3</v>
      </c>
      <c r="E54" s="233">
        <f t="shared" si="3"/>
        <v>2.4606102126591704E-3</v>
      </c>
      <c r="F54" s="233">
        <f t="shared" si="3"/>
        <v>2.696850523135853E-3</v>
      </c>
      <c r="G54" s="233">
        <f t="shared" si="3"/>
        <v>2.8754026122712315E-3</v>
      </c>
      <c r="H54" s="233">
        <f t="shared" si="3"/>
        <v>2.7536519351796158E-3</v>
      </c>
      <c r="I54" s="233">
        <f t="shared" si="3"/>
        <v>3.0863182238837499E-3</v>
      </c>
      <c r="J54" s="233">
        <f t="shared" si="3"/>
        <v>2.8036943399527871E-3</v>
      </c>
      <c r="K54" s="233">
        <f t="shared" si="3"/>
        <v>2.6514926836423928E-3</v>
      </c>
      <c r="L54" s="233">
        <f t="shared" si="3"/>
        <v>2.5890872121116233E-3</v>
      </c>
      <c r="M54" s="233">
        <f t="shared" si="3"/>
        <v>2.7708508498091072E-3</v>
      </c>
      <c r="N54" s="233">
        <f t="shared" si="3"/>
        <v>2.81337928867607E-3</v>
      </c>
      <c r="O54" s="233">
        <f t="shared" si="3"/>
        <v>2.7246435228655912E-3</v>
      </c>
      <c r="P54" s="233">
        <f t="shared" si="3"/>
        <v>2.6234510042445901E-3</v>
      </c>
      <c r="Q54" s="233">
        <f t="shared" si="3"/>
        <v>2.4112342604557871E-3</v>
      </c>
      <c r="R54" s="233">
        <f t="shared" si="3"/>
        <v>2.4603626545692961E-3</v>
      </c>
      <c r="S54" s="233">
        <f t="shared" si="3"/>
        <v>2.723007048549587E-3</v>
      </c>
      <c r="T54" s="233">
        <f t="shared" si="3"/>
        <v>2.8808176249323449E-3</v>
      </c>
      <c r="U54" s="233">
        <f t="shared" si="3"/>
        <v>2.8574365170048175E-3</v>
      </c>
      <c r="V54" s="233">
        <f t="shared" si="3"/>
        <v>2.8537317030524105E-3</v>
      </c>
      <c r="W54" s="233">
        <f t="shared" si="3"/>
        <v>2.7761384963610027E-3</v>
      </c>
      <c r="X54" s="233">
        <f t="shared" si="3"/>
        <v>2.8623853887845018E-3</v>
      </c>
      <c r="Y54" s="233">
        <f t="shared" si="3"/>
        <v>2.6275027851258991E-3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5.2189270709969773E-2</v>
      </c>
      <c r="C55" s="233">
        <f t="shared" si="4"/>
        <v>4.029305282778043E-2</v>
      </c>
      <c r="D55" s="233">
        <f t="shared" si="4"/>
        <v>3.9020024589323639E-2</v>
      </c>
      <c r="E55" s="233">
        <f t="shared" si="4"/>
        <v>3.3380623783414672E-2</v>
      </c>
      <c r="F55" s="233">
        <f t="shared" si="4"/>
        <v>3.6585458456508645E-2</v>
      </c>
      <c r="G55" s="233">
        <f t="shared" si="4"/>
        <v>3.9007695055587703E-2</v>
      </c>
      <c r="H55" s="233">
        <f t="shared" si="4"/>
        <v>3.7356026080768996E-2</v>
      </c>
      <c r="I55" s="233">
        <f t="shared" si="4"/>
        <v>4.1868975011699741E-2</v>
      </c>
      <c r="J55" s="233">
        <f t="shared" si="4"/>
        <v>3.8034901051845926E-2</v>
      </c>
      <c r="K55" s="233">
        <f t="shared" si="4"/>
        <v>3.5970134270674484E-2</v>
      </c>
      <c r="L55" s="233">
        <f t="shared" si="4"/>
        <v>3.5123542008121858E-2</v>
      </c>
      <c r="M55" s="233">
        <f t="shared" si="4"/>
        <v>3.7589346456250047E-2</v>
      </c>
      <c r="N55" s="233">
        <f t="shared" si="4"/>
        <v>3.8166287009699096E-2</v>
      </c>
      <c r="O55" s="233">
        <f t="shared" si="4"/>
        <v>3.6962498128626502E-2</v>
      </c>
      <c r="P55" s="233">
        <f t="shared" si="4"/>
        <v>3.5589721011631048E-2</v>
      </c>
      <c r="Q55" s="233">
        <f t="shared" si="4"/>
        <v>3.2710789904009691E-2</v>
      </c>
      <c r="R55" s="233">
        <f t="shared" si="4"/>
        <v>3.3377265411812324E-2</v>
      </c>
      <c r="S55" s="233">
        <f t="shared" si="4"/>
        <v>3.6940297727606999E-2</v>
      </c>
      <c r="T55" s="233">
        <f t="shared" si="4"/>
        <v>3.9081155085743294E-2</v>
      </c>
      <c r="U55" s="233">
        <f t="shared" si="4"/>
        <v>3.8763967112063862E-2</v>
      </c>
      <c r="V55" s="233">
        <f t="shared" si="4"/>
        <v>3.8713707627608909E-2</v>
      </c>
      <c r="W55" s="233">
        <f t="shared" si="4"/>
        <v>3.7661078638511328E-2</v>
      </c>
      <c r="X55" s="233">
        <f t="shared" si="4"/>
        <v>3.8831103477742657E-2</v>
      </c>
      <c r="Y55" s="233">
        <f t="shared" si="4"/>
        <v>3.5644687447418416E-2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0.11906104174105127</v>
      </c>
      <c r="C56" s="233">
        <f t="shared" si="5"/>
        <v>9.1921821848457305E-2</v>
      </c>
      <c r="D56" s="233">
        <f t="shared" si="5"/>
        <v>8.9017622073780472E-2</v>
      </c>
      <c r="E56" s="233">
        <f t="shared" si="5"/>
        <v>7.6152277806408292E-2</v>
      </c>
      <c r="F56" s="233">
        <f t="shared" si="5"/>
        <v>8.3463568989358639E-2</v>
      </c>
      <c r="G56" s="233">
        <f t="shared" si="5"/>
        <v>8.8989494316660839E-2</v>
      </c>
      <c r="H56" s="233">
        <f t="shared" si="5"/>
        <v>8.5221489397678055E-2</v>
      </c>
      <c r="I56" s="233">
        <f t="shared" si="5"/>
        <v>9.5517023206280111E-2</v>
      </c>
      <c r="J56" s="233">
        <f t="shared" si="5"/>
        <v>8.6770228442481473E-2</v>
      </c>
      <c r="K56" s="233">
        <f t="shared" si="5"/>
        <v>8.2059810370446074E-2</v>
      </c>
      <c r="L56" s="233">
        <f t="shared" si="5"/>
        <v>8.0128452538879902E-2</v>
      </c>
      <c r="M56" s="233">
        <f t="shared" si="5"/>
        <v>8.5753770584716726E-2</v>
      </c>
      <c r="N56" s="233">
        <f t="shared" si="5"/>
        <v>8.7069963403314271E-2</v>
      </c>
      <c r="O56" s="233">
        <f t="shared" si="5"/>
        <v>8.4323721574926014E-2</v>
      </c>
      <c r="P56" s="233">
        <f t="shared" si="5"/>
        <v>8.1191961513819549E-2</v>
      </c>
      <c r="Q56" s="233">
        <f t="shared" si="5"/>
        <v>7.4624164491343847E-2</v>
      </c>
      <c r="R56" s="233">
        <f t="shared" si="5"/>
        <v>7.6144616246549529E-2</v>
      </c>
      <c r="S56" s="233">
        <f t="shared" si="5"/>
        <v>8.4273075094595945E-2</v>
      </c>
      <c r="T56" s="233">
        <f t="shared" si="5"/>
        <v>8.9157081017867235E-2</v>
      </c>
      <c r="U56" s="233">
        <f t="shared" si="5"/>
        <v>8.8433470013914509E-2</v>
      </c>
      <c r="V56" s="233">
        <f t="shared" si="5"/>
        <v>8.8318811454881713E-2</v>
      </c>
      <c r="W56" s="233">
        <f t="shared" si="5"/>
        <v>8.5917415491614399E-2</v>
      </c>
      <c r="X56" s="233">
        <f t="shared" si="5"/>
        <v>8.8586630338396588E-2</v>
      </c>
      <c r="Y56" s="233">
        <f t="shared" si="5"/>
        <v>8.131735819050441E-2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3.7423478480420665E-2</v>
      </c>
      <c r="C57" s="300">
        <f t="shared" si="6"/>
        <v>3.2316213125084203E-2</v>
      </c>
      <c r="D57" s="300">
        <f t="shared" si="6"/>
        <v>3.1863534963878754E-2</v>
      </c>
      <c r="E57" s="300">
        <f t="shared" si="6"/>
        <v>2.9436217610867437E-2</v>
      </c>
      <c r="F57" s="300">
        <f t="shared" si="6"/>
        <v>3.0247000782079963E-2</v>
      </c>
      <c r="G57" s="300">
        <f t="shared" si="6"/>
        <v>3.1561211370539487E-2</v>
      </c>
      <c r="H57" s="300">
        <f t="shared" si="6"/>
        <v>3.0779936013095081E-2</v>
      </c>
      <c r="I57" s="300">
        <f t="shared" si="6"/>
        <v>3.3086112761031392E-2</v>
      </c>
      <c r="J57" s="300">
        <f t="shared" si="6"/>
        <v>3.0771890201873629E-2</v>
      </c>
      <c r="K57" s="300">
        <f t="shared" si="6"/>
        <v>3.0152904261727984E-2</v>
      </c>
      <c r="L57" s="300">
        <f t="shared" si="6"/>
        <v>3.0302656217279834E-2</v>
      </c>
      <c r="M57" s="300">
        <f t="shared" si="6"/>
        <v>3.1783569498937438E-2</v>
      </c>
      <c r="N57" s="300">
        <f t="shared" si="6"/>
        <v>3.2082005659717451E-2</v>
      </c>
      <c r="O57" s="300">
        <f t="shared" si="6"/>
        <v>3.1824012624780004E-2</v>
      </c>
      <c r="P57" s="300">
        <f t="shared" si="6"/>
        <v>3.0998259299533981E-2</v>
      </c>
      <c r="Q57" s="300">
        <f t="shared" si="6"/>
        <v>2.9206792908914276E-2</v>
      </c>
      <c r="R57" s="300">
        <f t="shared" si="6"/>
        <v>2.9255540305609347E-2</v>
      </c>
      <c r="S57" s="300">
        <f t="shared" si="6"/>
        <v>3.1839747340175327E-2</v>
      </c>
      <c r="T57" s="300">
        <f t="shared" si="6"/>
        <v>3.363092313698194E-2</v>
      </c>
      <c r="U57" s="300">
        <f t="shared" si="6"/>
        <v>3.4065906686369642E-2</v>
      </c>
      <c r="V57" s="300">
        <f t="shared" si="6"/>
        <v>3.4940839844755184E-2</v>
      </c>
      <c r="W57" s="300">
        <f t="shared" si="6"/>
        <v>3.4694749861412327E-2</v>
      </c>
      <c r="X57" s="300">
        <f t="shared" si="6"/>
        <v>3.8169189883416957E-2</v>
      </c>
      <c r="Y57" s="300">
        <f t="shared" si="6"/>
        <v>3.9595365886569596E-2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0.57862301241939362</v>
      </c>
      <c r="C58" s="301">
        <f t="shared" si="7"/>
        <v>0.64870692044099942</v>
      </c>
      <c r="D58" s="301">
        <f t="shared" si="7"/>
        <v>0.65668082330838706</v>
      </c>
      <c r="E58" s="301">
        <f t="shared" si="7"/>
        <v>0.68954948632527402</v>
      </c>
      <c r="F58" s="301">
        <f t="shared" si="7"/>
        <v>0.67249593831703613</v>
      </c>
      <c r="G58" s="301">
        <f t="shared" si="7"/>
        <v>0.65822789427594619</v>
      </c>
      <c r="H58" s="301">
        <f t="shared" si="7"/>
        <v>0.66728956677272733</v>
      </c>
      <c r="I58" s="301">
        <f t="shared" si="7"/>
        <v>0.64018230812152765</v>
      </c>
      <c r="J58" s="301">
        <f t="shared" si="7"/>
        <v>0.66405401943567499</v>
      </c>
      <c r="K58" s="301">
        <f t="shared" si="7"/>
        <v>0.67482800745515836</v>
      </c>
      <c r="L58" s="301">
        <f t="shared" si="7"/>
        <v>0.67844912182727357</v>
      </c>
      <c r="M58" s="301">
        <f t="shared" si="7"/>
        <v>0.66239063438845192</v>
      </c>
      <c r="N58" s="301">
        <f t="shared" si="7"/>
        <v>0.65936418057306545</v>
      </c>
      <c r="O58" s="301">
        <f t="shared" si="7"/>
        <v>0.66688511763186209</v>
      </c>
      <c r="P58" s="301">
        <f t="shared" si="7"/>
        <v>0.67711540485802102</v>
      </c>
      <c r="Q58" s="301">
        <f t="shared" si="7"/>
        <v>0.69729640118514336</v>
      </c>
      <c r="R58" s="301">
        <f t="shared" si="7"/>
        <v>0.69911285649459687</v>
      </c>
      <c r="S58" s="301">
        <f t="shared" si="7"/>
        <v>0.67527053165358319</v>
      </c>
      <c r="T58" s="301">
        <f t="shared" si="7"/>
        <v>0.66143952226522229</v>
      </c>
      <c r="U58" s="301">
        <f t="shared" si="7"/>
        <v>0.65996357772074621</v>
      </c>
      <c r="V58" s="301">
        <f t="shared" si="7"/>
        <v>0.66137488602272065</v>
      </c>
      <c r="W58" s="301">
        <f t="shared" si="7"/>
        <v>0.66488492978517288</v>
      </c>
      <c r="X58" s="301">
        <f t="shared" si="7"/>
        <v>0.65337432192346645</v>
      </c>
      <c r="Y58" s="301">
        <f t="shared" si="7"/>
        <v>0.66839036655964157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6.4202850765561786E-2</v>
      </c>
      <c r="C59" s="301">
        <f t="shared" si="8"/>
        <v>4.9568212439050262E-2</v>
      </c>
      <c r="D59" s="301">
        <f t="shared" si="8"/>
        <v>4.8002142614695084E-2</v>
      </c>
      <c r="E59" s="301">
        <f t="shared" si="8"/>
        <v>4.1064593892064689E-2</v>
      </c>
      <c r="F59" s="301">
        <f t="shared" si="8"/>
        <v>4.5007157554017602E-2</v>
      </c>
      <c r="G59" s="301">
        <f t="shared" si="8"/>
        <v>4.7986974914443876E-2</v>
      </c>
      <c r="H59" s="301">
        <f t="shared" si="8"/>
        <v>4.595510408617158E-2</v>
      </c>
      <c r="I59" s="301">
        <f t="shared" si="8"/>
        <v>5.1506900131288537E-2</v>
      </c>
      <c r="J59" s="301">
        <f t="shared" si="8"/>
        <v>4.6790251001688869E-2</v>
      </c>
      <c r="K59" s="301">
        <f t="shared" si="8"/>
        <v>4.4250190339528331E-2</v>
      </c>
      <c r="L59" s="301">
        <f t="shared" si="8"/>
        <v>4.3208718865554246E-2</v>
      </c>
      <c r="M59" s="301">
        <f t="shared" si="8"/>
        <v>4.6242133068255288E-2</v>
      </c>
      <c r="N59" s="301">
        <f t="shared" si="8"/>
        <v>4.6951881025063105E-2</v>
      </c>
      <c r="O59" s="301">
        <f t="shared" si="8"/>
        <v>4.547098894066802E-2</v>
      </c>
      <c r="P59" s="301">
        <f t="shared" si="8"/>
        <v>4.3782208791456237E-2</v>
      </c>
      <c r="Q59" s="301">
        <f t="shared" si="8"/>
        <v>4.0240569259949253E-2</v>
      </c>
      <c r="R59" s="301">
        <f t="shared" si="8"/>
        <v>4.1060462448419897E-2</v>
      </c>
      <c r="S59" s="301">
        <f t="shared" si="8"/>
        <v>4.5443678173259283E-2</v>
      </c>
      <c r="T59" s="301">
        <f t="shared" si="8"/>
        <v>4.8077344894502098E-2</v>
      </c>
      <c r="U59" s="301">
        <f t="shared" si="8"/>
        <v>4.7687142619939948E-2</v>
      </c>
      <c r="V59" s="301">
        <f t="shared" si="8"/>
        <v>4.7625313777802089E-2</v>
      </c>
      <c r="W59" s="301">
        <f t="shared" si="8"/>
        <v>4.6330377462747867E-2</v>
      </c>
      <c r="X59" s="301">
        <f t="shared" si="8"/>
        <v>4.7769733275221764E-2</v>
      </c>
      <c r="Y59" s="301">
        <f t="shared" si="8"/>
        <v>4.3849828089943518E-2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7.176676777622569E-2</v>
      </c>
      <c r="C60" s="301">
        <f t="shared" si="9"/>
        <v>7.7951140471894248E-2</v>
      </c>
      <c r="D60" s="301">
        <f t="shared" si="9"/>
        <v>7.8044939543028463E-2</v>
      </c>
      <c r="E60" s="301">
        <f t="shared" si="9"/>
        <v>8.1337465547915419E-2</v>
      </c>
      <c r="F60" s="301">
        <f t="shared" si="9"/>
        <v>7.8409491275836643E-2</v>
      </c>
      <c r="G60" s="301">
        <f t="shared" si="9"/>
        <v>7.6873945200929633E-2</v>
      </c>
      <c r="H60" s="301">
        <f t="shared" si="9"/>
        <v>7.8473531973612398E-2</v>
      </c>
      <c r="I60" s="301">
        <f t="shared" si="9"/>
        <v>7.6278972793131838E-2</v>
      </c>
      <c r="J60" s="301">
        <f t="shared" si="9"/>
        <v>7.7656218308976843E-2</v>
      </c>
      <c r="K60" s="301">
        <f t="shared" si="9"/>
        <v>7.9852276212639267E-2</v>
      </c>
      <c r="L60" s="301">
        <f t="shared" si="9"/>
        <v>8.1145571082877108E-2</v>
      </c>
      <c r="M60" s="301">
        <f t="shared" si="9"/>
        <v>8.0973150750154377E-2</v>
      </c>
      <c r="N60" s="301">
        <f t="shared" si="9"/>
        <v>8.0250014769757266E-2</v>
      </c>
      <c r="O60" s="301">
        <f t="shared" si="9"/>
        <v>8.0187917259207764E-2</v>
      </c>
      <c r="P60" s="301">
        <f t="shared" si="9"/>
        <v>7.8995086815516397E-2</v>
      </c>
      <c r="Q60" s="301">
        <f t="shared" si="9"/>
        <v>7.7826800034128091E-2</v>
      </c>
      <c r="R60" s="301">
        <f t="shared" si="9"/>
        <v>7.1974861852993205E-2</v>
      </c>
      <c r="S60" s="301">
        <f t="shared" si="9"/>
        <v>7.1919567290039191E-2</v>
      </c>
      <c r="T60" s="301">
        <f t="shared" si="9"/>
        <v>7.115318088303893E-2</v>
      </c>
      <c r="U60" s="301">
        <f t="shared" si="9"/>
        <v>7.4091502744509694E-2</v>
      </c>
      <c r="V60" s="301">
        <f t="shared" si="9"/>
        <v>7.2105904394489745E-2</v>
      </c>
      <c r="W60" s="301">
        <f t="shared" si="9"/>
        <v>7.5138586101162141E-2</v>
      </c>
      <c r="X60" s="301">
        <f t="shared" si="9"/>
        <v>7.6175877795274946E-2</v>
      </c>
      <c r="Y60" s="301">
        <f t="shared" si="9"/>
        <v>7.8794219288295858E-2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3.6227666449700421E-2</v>
      </c>
      <c r="C61" s="302">
        <f t="shared" si="10"/>
        <v>4.0010791110301071E-2</v>
      </c>
      <c r="D61" s="302">
        <f t="shared" si="10"/>
        <v>3.9822975999056154E-2</v>
      </c>
      <c r="E61" s="302">
        <f t="shared" si="10"/>
        <v>4.1995628984503382E-2</v>
      </c>
      <c r="F61" s="302">
        <f t="shared" si="10"/>
        <v>3.961955063055439E-2</v>
      </c>
      <c r="G61" s="302">
        <f t="shared" si="10"/>
        <v>3.8572827188189843E-2</v>
      </c>
      <c r="H61" s="302">
        <f t="shared" si="10"/>
        <v>3.9873798713620012E-2</v>
      </c>
      <c r="I61" s="302">
        <f t="shared" si="10"/>
        <v>3.8617227134426606E-2</v>
      </c>
      <c r="J61" s="302">
        <f t="shared" si="10"/>
        <v>3.9153795835569771E-2</v>
      </c>
      <c r="K61" s="302">
        <f t="shared" si="10"/>
        <v>4.1005363069674818E-2</v>
      </c>
      <c r="L61" s="302">
        <f t="shared" si="10"/>
        <v>4.2198821594173305E-2</v>
      </c>
      <c r="M61" s="302">
        <f t="shared" si="10"/>
        <v>4.260376923489459E-2</v>
      </c>
      <c r="N61" s="302">
        <f t="shared" si="10"/>
        <v>4.1977721704117073E-2</v>
      </c>
      <c r="O61" s="302">
        <f t="shared" si="10"/>
        <v>4.1650328803305832E-2</v>
      </c>
      <c r="P61" s="302">
        <f t="shared" si="10"/>
        <v>4.0068981078767038E-2</v>
      </c>
      <c r="Q61" s="302">
        <f t="shared" si="10"/>
        <v>3.8152131750459568E-2</v>
      </c>
      <c r="R61" s="302">
        <f t="shared" si="10"/>
        <v>3.2136112218664276E-2</v>
      </c>
      <c r="S61" s="302">
        <f t="shared" si="10"/>
        <v>3.2948284193088963E-2</v>
      </c>
      <c r="T61" s="302">
        <f t="shared" si="10"/>
        <v>3.2677393815456549E-2</v>
      </c>
      <c r="U61" s="302">
        <f t="shared" si="10"/>
        <v>3.5725598933083851E-2</v>
      </c>
      <c r="V61" s="302">
        <f t="shared" si="10"/>
        <v>3.3671868150700855E-2</v>
      </c>
      <c r="W61" s="302">
        <f t="shared" si="10"/>
        <v>3.6632014998847134E-2</v>
      </c>
      <c r="X61" s="302">
        <f t="shared" si="10"/>
        <v>3.8145579484403683E-2</v>
      </c>
      <c r="Y61" s="302">
        <f t="shared" si="10"/>
        <v>4.0316044233544207E-2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3.0086502626127883E-2</v>
      </c>
      <c r="C62" s="302">
        <f t="shared" si="11"/>
        <v>3.3730636436023823E-2</v>
      </c>
      <c r="D62" s="302">
        <f t="shared" si="11"/>
        <v>3.4145253283972908E-2</v>
      </c>
      <c r="E62" s="302">
        <f t="shared" si="11"/>
        <v>3.5854316171119394E-2</v>
      </c>
      <c r="F62" s="302">
        <f t="shared" si="11"/>
        <v>3.496758749645211E-2</v>
      </c>
      <c r="G62" s="302">
        <f t="shared" si="11"/>
        <v>3.4225695910223917E-2</v>
      </c>
      <c r="H62" s="302">
        <f t="shared" si="11"/>
        <v>3.4696873218280751E-2</v>
      </c>
      <c r="I62" s="302">
        <f t="shared" si="11"/>
        <v>3.3287384499215929E-2</v>
      </c>
      <c r="J62" s="302">
        <f t="shared" si="11"/>
        <v>3.4528635347743711E-2</v>
      </c>
      <c r="K62" s="302">
        <f t="shared" si="11"/>
        <v>3.5088847458020281E-2</v>
      </c>
      <c r="L62" s="302">
        <f t="shared" si="11"/>
        <v>3.5277133552295378E-2</v>
      </c>
      <c r="M62" s="302">
        <f t="shared" si="11"/>
        <v>3.4442144770083671E-2</v>
      </c>
      <c r="N62" s="302">
        <f t="shared" si="11"/>
        <v>3.4284779078242698E-2</v>
      </c>
      <c r="O62" s="302">
        <f t="shared" si="11"/>
        <v>3.4675843186848215E-2</v>
      </c>
      <c r="P62" s="302">
        <f t="shared" si="11"/>
        <v>3.5207784635579914E-2</v>
      </c>
      <c r="Q62" s="302">
        <f t="shared" si="11"/>
        <v>3.6257130385682471E-2</v>
      </c>
      <c r="R62" s="302">
        <f t="shared" si="11"/>
        <v>3.635158011593019E-2</v>
      </c>
      <c r="S62" s="302">
        <f t="shared" si="11"/>
        <v>3.5111857267813962E-2</v>
      </c>
      <c r="T62" s="302">
        <f t="shared" si="11"/>
        <v>3.4392690052972345E-2</v>
      </c>
      <c r="U62" s="302">
        <f t="shared" si="11"/>
        <v>3.4315945767901979E-2</v>
      </c>
      <c r="V62" s="302">
        <f t="shared" si="11"/>
        <v>3.4389329179937547E-2</v>
      </c>
      <c r="W62" s="302">
        <f t="shared" si="11"/>
        <v>3.4571839966080091E-2</v>
      </c>
      <c r="X62" s="302">
        <f t="shared" si="11"/>
        <v>3.397332603520218E-2</v>
      </c>
      <c r="Y62" s="302">
        <f t="shared" si="11"/>
        <v>3.4754111203927691E-2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5.4525987003973828E-3</v>
      </c>
      <c r="C63" s="302">
        <f t="shared" si="12"/>
        <v>4.2097129255693711E-3</v>
      </c>
      <c r="D63" s="302">
        <f t="shared" si="12"/>
        <v>4.0767102599994012E-3</v>
      </c>
      <c r="E63" s="302">
        <f t="shared" si="12"/>
        <v>3.4875203922926467E-3</v>
      </c>
      <c r="F63" s="302">
        <f t="shared" si="12"/>
        <v>3.8223531488301402E-3</v>
      </c>
      <c r="G63" s="302">
        <f t="shared" si="12"/>
        <v>4.0754221025158721E-3</v>
      </c>
      <c r="H63" s="302">
        <f t="shared" si="12"/>
        <v>3.9028600417116235E-3</v>
      </c>
      <c r="I63" s="302">
        <f t="shared" si="12"/>
        <v>4.3743611594893065E-3</v>
      </c>
      <c r="J63" s="302">
        <f t="shared" si="12"/>
        <v>3.9737871256633698E-3</v>
      </c>
      <c r="K63" s="302">
        <f t="shared" si="12"/>
        <v>3.7580656849441657E-3</v>
      </c>
      <c r="L63" s="302">
        <f t="shared" si="12"/>
        <v>3.6696159364084198E-3</v>
      </c>
      <c r="M63" s="302">
        <f t="shared" si="12"/>
        <v>3.9272367451760985E-3</v>
      </c>
      <c r="N63" s="302">
        <f t="shared" si="12"/>
        <v>3.9875139873974961E-3</v>
      </c>
      <c r="O63" s="302">
        <f t="shared" si="12"/>
        <v>3.8617452690537192E-3</v>
      </c>
      <c r="P63" s="302">
        <f t="shared" si="12"/>
        <v>3.7183211011694453E-3</v>
      </c>
      <c r="Q63" s="302">
        <f t="shared" si="12"/>
        <v>3.417537897986051E-3</v>
      </c>
      <c r="R63" s="302">
        <f t="shared" si="12"/>
        <v>3.4871695183987337E-3</v>
      </c>
      <c r="S63" s="302">
        <f t="shared" si="12"/>
        <v>3.8594258291362697E-3</v>
      </c>
      <c r="T63" s="302">
        <f t="shared" si="12"/>
        <v>4.0830970146100353E-3</v>
      </c>
      <c r="U63" s="302">
        <f t="shared" si="12"/>
        <v>4.0499580435238618E-3</v>
      </c>
      <c r="V63" s="302">
        <f t="shared" si="12"/>
        <v>4.0447070638513424E-3</v>
      </c>
      <c r="W63" s="302">
        <f t="shared" si="12"/>
        <v>3.9347311362349091E-3</v>
      </c>
      <c r="X63" s="302">
        <f t="shared" si="12"/>
        <v>4.0569722756690837E-3</v>
      </c>
      <c r="Y63" s="302">
        <f t="shared" si="12"/>
        <v>3.7240638508239687E-3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5.9244049385919692E-2</v>
      </c>
      <c r="C65" s="235">
        <f t="shared" si="14"/>
        <v>4.5739738823031333E-2</v>
      </c>
      <c r="D65" s="235">
        <f t="shared" si="14"/>
        <v>4.4294626699354959E-2</v>
      </c>
      <c r="E65" s="235">
        <f t="shared" si="14"/>
        <v>3.7892909731341434E-2</v>
      </c>
      <c r="F65" s="235">
        <f t="shared" si="14"/>
        <v>4.1530963704190217E-2</v>
      </c>
      <c r="G65" s="235">
        <f t="shared" si="14"/>
        <v>4.4280630498687266E-2</v>
      </c>
      <c r="H65" s="235">
        <f t="shared" si="14"/>
        <v>4.2405694195071564E-2</v>
      </c>
      <c r="I65" s="235">
        <f t="shared" si="14"/>
        <v>4.7528689126846303E-2</v>
      </c>
      <c r="J65" s="235">
        <f t="shared" si="14"/>
        <v>4.3176337313210855E-2</v>
      </c>
      <c r="K65" s="235">
        <f t="shared" si="14"/>
        <v>4.0832461963161919E-2</v>
      </c>
      <c r="L65" s="235">
        <f t="shared" si="14"/>
        <v>3.9871430066565162E-2</v>
      </c>
      <c r="M65" s="235">
        <f t="shared" si="14"/>
        <v>4.267055407258466E-2</v>
      </c>
      <c r="N65" s="235">
        <f t="shared" si="14"/>
        <v>4.3325483604580335E-2</v>
      </c>
      <c r="O65" s="235">
        <f t="shared" si="14"/>
        <v>4.1958970393142371E-2</v>
      </c>
      <c r="P65" s="235">
        <f t="shared" si="14"/>
        <v>4.0400625656594774E-2</v>
      </c>
      <c r="Q65" s="235">
        <f t="shared" si="14"/>
        <v>3.713252985072641E-2</v>
      </c>
      <c r="R65" s="235">
        <f t="shared" si="14"/>
        <v>3.7889097385808333E-2</v>
      </c>
      <c r="S65" s="235">
        <f t="shared" si="14"/>
        <v>4.1933769012925774E-2</v>
      </c>
      <c r="T65" s="235">
        <f t="shared" si="14"/>
        <v>4.4364020620741573E-2</v>
      </c>
      <c r="U65" s="235">
        <f t="shared" si="14"/>
        <v>4.4003956191374226E-2</v>
      </c>
      <c r="V65" s="235">
        <f t="shared" si="14"/>
        <v>4.3946902790576441E-2</v>
      </c>
      <c r="W65" s="235">
        <f t="shared" si="14"/>
        <v>4.2751982781793194E-2</v>
      </c>
      <c r="X65" s="235">
        <f t="shared" si="14"/>
        <v>4.408016783621533E-2</v>
      </c>
      <c r="Y65" s="235">
        <f t="shared" si="14"/>
        <v>4.0463022279349885E-2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0.4635672592048371</v>
      </c>
      <c r="C69" s="322">
        <f>IF(C$5=0,0,C$5/WWP_fec!C$5)</f>
        <v>0.44333218467862906</v>
      </c>
      <c r="D69" s="322">
        <f>IF(D$5=0,0,D$5/WWP_fec!D$5)</f>
        <v>0.44022040835826409</v>
      </c>
      <c r="E69" s="322">
        <f>IF(E$5=0,0,E$5/WWP_fec!E$5)</f>
        <v>0.42808840610849919</v>
      </c>
      <c r="F69" s="322">
        <f>IF(F$5=0,0,F$5/WWP_fec!F$5)</f>
        <v>0.43054074642474077</v>
      </c>
      <c r="G69" s="322">
        <f>IF(G$5=0,0,G$5/WWP_fec!G$5)</f>
        <v>0.43047986343057415</v>
      </c>
      <c r="H69" s="322">
        <f>IF(H$5=0,0,H$5/WWP_fec!H$5)</f>
        <v>0.43050419095906473</v>
      </c>
      <c r="I69" s="322">
        <f>IF(I$5=0,0,I$5/WWP_fec!I$5)</f>
        <v>0.43386924700756874</v>
      </c>
      <c r="J69" s="322">
        <f>IF(J$5=0,0,J$5/WWP_fec!J$5)</f>
        <v>0.43070513954201306</v>
      </c>
      <c r="K69" s="322">
        <f>IF(K$5=0,0,K$5/WWP_fec!K$5)</f>
        <v>0.42876468085769792</v>
      </c>
      <c r="L69" s="322">
        <f>IF(L$5=0,0,L$5/WWP_fec!L$5)</f>
        <v>0.42911942390349556</v>
      </c>
      <c r="M69" s="322">
        <f>IF(M$5=0,0,M$5/WWP_fec!M$5)</f>
        <v>0.43241136294181831</v>
      </c>
      <c r="N69" s="322">
        <f>IF(N$5=0,0,N$5/WWP_fec!N$5)</f>
        <v>0.43188885622913853</v>
      </c>
      <c r="O69" s="322">
        <f>IF(O$5=0,0,O$5/WWP_fec!O$5)</f>
        <v>0.4301183032272437</v>
      </c>
      <c r="P69" s="322">
        <f>IF(P$5=0,0,P$5/WWP_fec!P$5)</f>
        <v>0.42692767828126726</v>
      </c>
      <c r="Q69" s="322">
        <f>IF(Q$5=0,0,Q$5/WWP_fec!Q$5)</f>
        <v>0.42492907595360263</v>
      </c>
      <c r="R69" s="322">
        <f>IF(R$5=0,0,R$5/WWP_fec!R$5)</f>
        <v>0.42399679894942571</v>
      </c>
      <c r="S69" s="322">
        <f>IF(S$5=0,0,S$5/WWP_fec!S$5)</f>
        <v>0.42823336252523964</v>
      </c>
      <c r="T69" s="322">
        <f>IF(T$5=0,0,T$5/WWP_fec!T$5)</f>
        <v>0.43103659525026472</v>
      </c>
      <c r="U69" s="322">
        <f>IF(U$5=0,0,U$5/WWP_fec!U$5)</f>
        <v>0.43331108736992091</v>
      </c>
      <c r="V69" s="322">
        <f>IF(V$5=0,0,V$5/WWP_fec!V$5)</f>
        <v>0.4320642821316793</v>
      </c>
      <c r="W69" s="322">
        <f>IF(W$5=0,0,W$5/WWP_fec!W$5)</f>
        <v>0.43254508510662909</v>
      </c>
      <c r="X69" s="322">
        <f>IF(X$5=0,0,X$5/WWP_fec!X$5)</f>
        <v>0.43540440732026559</v>
      </c>
      <c r="Y69" s="322">
        <f>IF(Y$5=0,0,Y$5/WWP_fec!Y$5)</f>
        <v>0.43414487367997828</v>
      </c>
      <c r="DA69" s="95"/>
    </row>
    <row r="70" spans="1:105" ht="12" customHeight="1" x14ac:dyDescent="0.25">
      <c r="A70" s="55" t="s">
        <v>91</v>
      </c>
      <c r="B70" s="334">
        <f>IF(B$6=0,0,B$6/WWP_fec!B$6)</f>
        <v>0.47718620959547564</v>
      </c>
      <c r="C70" s="334">
        <f>IF(C$6=0,0,C$6/WWP_fec!C$6)</f>
        <v>0.4771862095954757</v>
      </c>
      <c r="D70" s="334">
        <f>IF(D$6=0,0,D$6/WWP_fec!D$6)</f>
        <v>0.47718620959547559</v>
      </c>
      <c r="E70" s="334">
        <f>IF(E$6=0,0,E$6/WWP_fec!E$6)</f>
        <v>0.47718620959547586</v>
      </c>
      <c r="F70" s="334">
        <f>IF(F$6=0,0,F$6/WWP_fec!F$6)</f>
        <v>0.47718620959547559</v>
      </c>
      <c r="G70" s="334">
        <f>IF(G$6=0,0,G$6/WWP_fec!G$6)</f>
        <v>0.47718620959547559</v>
      </c>
      <c r="H70" s="334">
        <f>IF(H$6=0,0,H$6/WWP_fec!H$6)</f>
        <v>0.47718620959547575</v>
      </c>
      <c r="I70" s="334">
        <f>IF(I$6=0,0,I$6/WWP_fec!I$6)</f>
        <v>0.47718620959547581</v>
      </c>
      <c r="J70" s="334">
        <f>IF(J$6=0,0,J$6/WWP_fec!J$6)</f>
        <v>0.47718620959547564</v>
      </c>
      <c r="K70" s="334">
        <f>IF(K$6=0,0,K$6/WWP_fec!K$6)</f>
        <v>0.47718620959547575</v>
      </c>
      <c r="L70" s="334">
        <f>IF(L$6=0,0,L$6/WWP_fec!L$6)</f>
        <v>0.47718620959547553</v>
      </c>
      <c r="M70" s="334">
        <f>IF(M$6=0,0,M$6/WWP_fec!M$6)</f>
        <v>0.4771862095954757</v>
      </c>
      <c r="N70" s="334">
        <f>IF(N$6=0,0,N$6/WWP_fec!N$6)</f>
        <v>0.4771862095954757</v>
      </c>
      <c r="O70" s="334">
        <f>IF(O$6=0,0,O$6/WWP_fec!O$6)</f>
        <v>0.47718620959547547</v>
      </c>
      <c r="P70" s="334">
        <f>IF(P$6=0,0,P$6/WWP_fec!P$6)</f>
        <v>0.47718620959547564</v>
      </c>
      <c r="Q70" s="334">
        <f>IF(Q$6=0,0,Q$6/WWP_fec!Q$6)</f>
        <v>0.47718620959547559</v>
      </c>
      <c r="R70" s="334">
        <f>IF(R$6=0,0,R$6/WWP_fec!R$6)</f>
        <v>0.47718620959547564</v>
      </c>
      <c r="S70" s="334">
        <f>IF(S$6=0,0,S$6/WWP_fec!S$6)</f>
        <v>0.47718620959547575</v>
      </c>
      <c r="T70" s="334">
        <f>IF(T$6=0,0,T$6/WWP_fec!T$6)</f>
        <v>0.4771862095954757</v>
      </c>
      <c r="U70" s="334">
        <f>IF(U$6=0,0,U$6/WWP_fec!U$6)</f>
        <v>0.4771862095954757</v>
      </c>
      <c r="V70" s="334">
        <f>IF(V$6=0,0,V$6/WWP_fec!V$6)</f>
        <v>0.4771862095954757</v>
      </c>
      <c r="W70" s="334">
        <f>IF(W$6=0,0,W$6/WWP_fec!W$6)</f>
        <v>0.47718620959547553</v>
      </c>
      <c r="X70" s="334">
        <f>IF(X$6=0,0,X$6/WWP_fec!X$6)</f>
        <v>0.47718620959547553</v>
      </c>
      <c r="Y70" s="334">
        <f>IF(Y$6=0,0,Y$6/WWP_fec!Y$6)</f>
        <v>0.47718620959547559</v>
      </c>
      <c r="DA70" s="67"/>
    </row>
    <row r="71" spans="1:105" ht="12" customHeight="1" x14ac:dyDescent="0.25">
      <c r="A71" s="173" t="s">
        <v>92</v>
      </c>
      <c r="B71" s="335">
        <f>IF(B$7=0,0,B$7/WWP_fec!B$7)</f>
        <v>0.12379768636723265</v>
      </c>
      <c r="C71" s="335">
        <f>IF(C$7=0,0,C$7/WWP_fec!C$7)</f>
        <v>0.12379768636723264</v>
      </c>
      <c r="D71" s="335">
        <f>IF(D$7=0,0,D$7/WWP_fec!D$7)</f>
        <v>0.12379768636723264</v>
      </c>
      <c r="E71" s="335">
        <f>IF(E$7=0,0,E$7/WWP_fec!E$7)</f>
        <v>0.12379768636723258</v>
      </c>
      <c r="F71" s="335">
        <f>IF(F$7=0,0,F$7/WWP_fec!F$7)</f>
        <v>0.12379768636723255</v>
      </c>
      <c r="G71" s="335">
        <f>IF(G$7=0,0,G$7/WWP_fec!G$7)</f>
        <v>0.12379768636723261</v>
      </c>
      <c r="H71" s="335">
        <f>IF(H$7=0,0,H$7/WWP_fec!H$7)</f>
        <v>0.12379768636723261</v>
      </c>
      <c r="I71" s="335">
        <f>IF(I$7=0,0,I$7/WWP_fec!I$7)</f>
        <v>0.12379768636723264</v>
      </c>
      <c r="J71" s="335">
        <f>IF(J$7=0,0,J$7/WWP_fec!J$7)</f>
        <v>0.12379768636723261</v>
      </c>
      <c r="K71" s="335">
        <f>IF(K$7=0,0,K$7/WWP_fec!K$7)</f>
        <v>0.12379768636723261</v>
      </c>
      <c r="L71" s="335">
        <f>IF(L$7=0,0,L$7/WWP_fec!L$7)</f>
        <v>0.12379768636723258</v>
      </c>
      <c r="M71" s="335">
        <f>IF(M$7=0,0,M$7/WWP_fec!M$7)</f>
        <v>0.12379768636723264</v>
      </c>
      <c r="N71" s="335">
        <f>IF(N$7=0,0,N$7/WWP_fec!N$7)</f>
        <v>0.12379768636723265</v>
      </c>
      <c r="O71" s="335">
        <f>IF(O$7=0,0,O$7/WWP_fec!O$7)</f>
        <v>0.12379768636723266</v>
      </c>
      <c r="P71" s="335">
        <f>IF(P$7=0,0,P$7/WWP_fec!P$7)</f>
        <v>0.12379768636723261</v>
      </c>
      <c r="Q71" s="335">
        <f>IF(Q$7=0,0,Q$7/WWP_fec!Q$7)</f>
        <v>0.12379768636723262</v>
      </c>
      <c r="R71" s="335">
        <f>IF(R$7=0,0,R$7/WWP_fec!R$7)</f>
        <v>0.12379768636723261</v>
      </c>
      <c r="S71" s="335">
        <f>IF(S$7=0,0,S$7/WWP_fec!S$7)</f>
        <v>0.12379768636723264</v>
      </c>
      <c r="T71" s="335">
        <f>IF(T$7=0,0,T$7/WWP_fec!T$7)</f>
        <v>0.12379768636723262</v>
      </c>
      <c r="U71" s="335">
        <f>IF(U$7=0,0,U$7/WWP_fec!U$7)</f>
        <v>0.12379768636723264</v>
      </c>
      <c r="V71" s="335">
        <f>IF(V$7=0,0,V$7/WWP_fec!V$7)</f>
        <v>0.1237976863672326</v>
      </c>
      <c r="W71" s="335">
        <f>IF(W$7=0,0,W$7/WWP_fec!W$7)</f>
        <v>0.12379768636723264</v>
      </c>
      <c r="X71" s="335">
        <f>IF(X$7=0,0,X$7/WWP_fec!X$7)</f>
        <v>0.12379768636723258</v>
      </c>
      <c r="Y71" s="335">
        <f>IF(Y$7=0,0,Y$7/WWP_fec!Y$7)</f>
        <v>0.12379768636723258</v>
      </c>
      <c r="DA71" s="177"/>
    </row>
    <row r="72" spans="1:105" ht="12" customHeight="1" x14ac:dyDescent="0.25">
      <c r="A72" s="173" t="s">
        <v>93</v>
      </c>
      <c r="B72" s="335">
        <f>IF(B$8=0,0,B$8/WWP_fec!B$8)</f>
        <v>0.67719302044525098</v>
      </c>
      <c r="C72" s="335">
        <f>IF(C$8=0,0,C$8/WWP_fec!C$8)</f>
        <v>0.67719302044525076</v>
      </c>
      <c r="D72" s="335">
        <f>IF(D$8=0,0,D$8/WWP_fec!D$8)</f>
        <v>0.67719302044525098</v>
      </c>
      <c r="E72" s="335">
        <f>IF(E$8=0,0,E$8/WWP_fec!E$8)</f>
        <v>0.67719302044525065</v>
      </c>
      <c r="F72" s="335">
        <f>IF(F$8=0,0,F$8/WWP_fec!F$8)</f>
        <v>0.67719302044525087</v>
      </c>
      <c r="G72" s="335">
        <f>IF(G$8=0,0,G$8/WWP_fec!G$8)</f>
        <v>0.67719302044525098</v>
      </c>
      <c r="H72" s="335">
        <f>IF(H$8=0,0,H$8/WWP_fec!H$8)</f>
        <v>0.67719302044525076</v>
      </c>
      <c r="I72" s="335">
        <f>IF(I$8=0,0,I$8/WWP_fec!I$8)</f>
        <v>0.67719302044525065</v>
      </c>
      <c r="J72" s="335">
        <f>IF(J$8=0,0,J$8/WWP_fec!J$8)</f>
        <v>0.67719302044525076</v>
      </c>
      <c r="K72" s="335">
        <f>IF(K$8=0,0,K$8/WWP_fec!K$8)</f>
        <v>0.67719302044525098</v>
      </c>
      <c r="L72" s="335">
        <f>IF(L$8=0,0,L$8/WWP_fec!L$8)</f>
        <v>0.67719302044525087</v>
      </c>
      <c r="M72" s="335">
        <f>IF(M$8=0,0,M$8/WWP_fec!M$8)</f>
        <v>0.67719302044525087</v>
      </c>
      <c r="N72" s="335">
        <f>IF(N$8=0,0,N$8/WWP_fec!N$8)</f>
        <v>0.67719302044525087</v>
      </c>
      <c r="O72" s="335">
        <f>IF(O$8=0,0,O$8/WWP_fec!O$8)</f>
        <v>0.67719302044525076</v>
      </c>
      <c r="P72" s="335">
        <f>IF(P$8=0,0,P$8/WWP_fec!P$8)</f>
        <v>0.67719302044525076</v>
      </c>
      <c r="Q72" s="335">
        <f>IF(Q$8=0,0,Q$8/WWP_fec!Q$8)</f>
        <v>0.67719302044525098</v>
      </c>
      <c r="R72" s="335">
        <f>IF(R$8=0,0,R$8/WWP_fec!R$8)</f>
        <v>0.67719302044525098</v>
      </c>
      <c r="S72" s="335">
        <f>IF(S$8=0,0,S$8/WWP_fec!S$8)</f>
        <v>0.67719302044525098</v>
      </c>
      <c r="T72" s="335">
        <f>IF(T$8=0,0,T$8/WWP_fec!T$8)</f>
        <v>0.67719302044525098</v>
      </c>
      <c r="U72" s="335">
        <f>IF(U$8=0,0,U$8/WWP_fec!U$8)</f>
        <v>0.67719302044525109</v>
      </c>
      <c r="V72" s="335">
        <f>IF(V$8=0,0,V$8/WWP_fec!V$8)</f>
        <v>0.67719302044525087</v>
      </c>
      <c r="W72" s="335">
        <f>IF(W$8=0,0,W$8/WWP_fec!W$8)</f>
        <v>0.67719302044525087</v>
      </c>
      <c r="X72" s="335">
        <f>IF(X$8=0,0,X$8/WWP_fec!X$8)</f>
        <v>0.67719302044525087</v>
      </c>
      <c r="Y72" s="335">
        <f>IF(Y$8=0,0,Y$8/WWP_fec!Y$8)</f>
        <v>0.67719302044525087</v>
      </c>
      <c r="DA72" s="177"/>
    </row>
    <row r="73" spans="1:105" ht="12" customHeight="1" x14ac:dyDescent="0.25">
      <c r="A73" s="173" t="s">
        <v>94</v>
      </c>
      <c r="B73" s="335">
        <f>IF(B$9=0,0,B$9/WWP_fec!B$9)</f>
        <v>0.50412590188135442</v>
      </c>
      <c r="C73" s="335">
        <f>IF(C$9=0,0,C$9/WWP_fec!C$9)</f>
        <v>0.50412590188135475</v>
      </c>
      <c r="D73" s="335">
        <f>IF(D$9=0,0,D$9/WWP_fec!D$9)</f>
        <v>0.50412590188135453</v>
      </c>
      <c r="E73" s="335">
        <f>IF(E$9=0,0,E$9/WWP_fec!E$9)</f>
        <v>0.50412590188135487</v>
      </c>
      <c r="F73" s="335">
        <f>IF(F$9=0,0,F$9/WWP_fec!F$9)</f>
        <v>0.50412590188135464</v>
      </c>
      <c r="G73" s="335">
        <f>IF(G$9=0,0,G$9/WWP_fec!G$9)</f>
        <v>0.50412590188135487</v>
      </c>
      <c r="H73" s="335">
        <f>IF(H$9=0,0,H$9/WWP_fec!H$9)</f>
        <v>0.50412590188135464</v>
      </c>
      <c r="I73" s="335">
        <f>IF(I$9=0,0,I$9/WWP_fec!I$9)</f>
        <v>0.50412590188135453</v>
      </c>
      <c r="J73" s="335">
        <f>IF(J$9=0,0,J$9/WWP_fec!J$9)</f>
        <v>0.50412590188135464</v>
      </c>
      <c r="K73" s="335">
        <f>IF(K$9=0,0,K$9/WWP_fec!K$9)</f>
        <v>0.50412590188135487</v>
      </c>
      <c r="L73" s="335">
        <f>IF(L$9=0,0,L$9/WWP_fec!L$9)</f>
        <v>0.50412590188135475</v>
      </c>
      <c r="M73" s="335">
        <f>IF(M$9=0,0,M$9/WWP_fec!M$9)</f>
        <v>0.50412590188135464</v>
      </c>
      <c r="N73" s="335">
        <f>IF(N$9=0,0,N$9/WWP_fec!N$9)</f>
        <v>0.50412590188135487</v>
      </c>
      <c r="O73" s="335">
        <f>IF(O$9=0,0,O$9/WWP_fec!O$9)</f>
        <v>0.50412590188135464</v>
      </c>
      <c r="P73" s="335">
        <f>IF(P$9=0,0,P$9/WWP_fec!P$9)</f>
        <v>0.50412590188135464</v>
      </c>
      <c r="Q73" s="335">
        <f>IF(Q$9=0,0,Q$9/WWP_fec!Q$9)</f>
        <v>0.50412590188135453</v>
      </c>
      <c r="R73" s="335">
        <f>IF(R$9=0,0,R$9/WWP_fec!R$9)</f>
        <v>0.50412590188135475</v>
      </c>
      <c r="S73" s="335">
        <f>IF(S$9=0,0,S$9/WWP_fec!S$9)</f>
        <v>0.50412590188135453</v>
      </c>
      <c r="T73" s="335">
        <f>IF(T$9=0,0,T$9/WWP_fec!T$9)</f>
        <v>0.50412590188135487</v>
      </c>
      <c r="U73" s="335">
        <f>IF(U$9=0,0,U$9/WWP_fec!U$9)</f>
        <v>0.50412590188135475</v>
      </c>
      <c r="V73" s="335">
        <f>IF(V$9=0,0,V$9/WWP_fec!V$9)</f>
        <v>0.50412590188135475</v>
      </c>
      <c r="W73" s="335">
        <f>IF(W$9=0,0,W$9/WWP_fec!W$9)</f>
        <v>0.50412590188135487</v>
      </c>
      <c r="X73" s="335">
        <f>IF(X$9=0,0,X$9/WWP_fec!X$9)</f>
        <v>0.50412590188135487</v>
      </c>
      <c r="Y73" s="335">
        <f>IF(Y$9=0,0,Y$9/WWP_fec!Y$9)</f>
        <v>0.50412590188135487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0.78158065207195504</v>
      </c>
      <c r="C74" s="336">
        <f>IF(C$10=0,0,C$10/WWP_fec!C$10)</f>
        <v>0.76605162779022484</v>
      </c>
      <c r="D74" s="336">
        <f>IF(D$10=0,0,D$10/WWP_fec!D$10)</f>
        <v>0.77624609226859487</v>
      </c>
      <c r="E74" s="336">
        <f>IF(E$10=0,0,E$10/WWP_fec!E$10)</f>
        <v>0.75393758630956731</v>
      </c>
      <c r="F74" s="336">
        <f>IF(F$10=0,0,F$10/WWP_fec!F$10)</f>
        <v>0.77184388460412279</v>
      </c>
      <c r="G74" s="336">
        <f>IF(G$10=0,0,G$10/WWP_fec!G$10)</f>
        <v>0.78304403358516295</v>
      </c>
      <c r="H74" s="336">
        <f>IF(H$10=0,0,H$10/WWP_fec!H$10)</f>
        <v>0.77041319269186592</v>
      </c>
      <c r="I74" s="336">
        <f>IF(I$10=0,0,I$10/WWP_fec!I$10)</f>
        <v>0.78515648126401238</v>
      </c>
      <c r="J74" s="336">
        <f>IF(J$10=0,0,J$10/WWP_fec!J$10)</f>
        <v>0.77391547306147479</v>
      </c>
      <c r="K74" s="336">
        <f>IF(K$10=0,0,K$10/WWP_fec!K$10)</f>
        <v>0.75804708253755315</v>
      </c>
      <c r="L74" s="336">
        <f>IF(L$10=0,0,L$10/WWP_fec!L$10)</f>
        <v>0.74915439650703974</v>
      </c>
      <c r="M74" s="336">
        <f>IF(M$10=0,0,M$10/WWP_fec!M$10)</f>
        <v>0.75208335093541123</v>
      </c>
      <c r="N74" s="336">
        <f>IF(N$10=0,0,N$10/WWP_fec!N$10)</f>
        <v>0.76020043478718435</v>
      </c>
      <c r="O74" s="336">
        <f>IF(O$10=0,0,O$10/WWP_fec!O$10)</f>
        <v>0.76406750979900862</v>
      </c>
      <c r="P74" s="336">
        <f>IF(P$10=0,0,P$10/WWP_fec!P$10)</f>
        <v>0.77597838070741199</v>
      </c>
      <c r="Q74" s="336">
        <f>IF(Q$10=0,0,Q$10/WWP_fec!Q$10)</f>
        <v>0.78000033942326674</v>
      </c>
      <c r="R74" s="336">
        <f>IF(R$10=0,0,R$10/WWP_fec!R$10)</f>
        <v>0.81714202714370321</v>
      </c>
      <c r="S74" s="336">
        <f>IF(S$10=0,0,S$10/WWP_fec!S$10)</f>
        <v>0.8196199212182429</v>
      </c>
      <c r="T74" s="336">
        <f>IF(T$10=0,0,T$10/WWP_fec!T$10)</f>
        <v>0.82501706744181724</v>
      </c>
      <c r="U74" s="336">
        <f>IF(U$10=0,0,U$10/WWP_fec!U$10)</f>
        <v>0.81806259173955109</v>
      </c>
      <c r="V74" s="336">
        <f>IF(V$10=0,0,V$10/WWP_fec!V$10)</f>
        <v>0.83434408632461587</v>
      </c>
      <c r="W74" s="336">
        <f>IF(W$10=0,0,W$10/WWP_fec!W$10)</f>
        <v>0.82338736598069395</v>
      </c>
      <c r="X74" s="336">
        <f>IF(X$10=0,0,X$10/WWP_fec!X$10)</f>
        <v>0.8288617640144883</v>
      </c>
      <c r="Y74" s="336">
        <f>IF(Y$10=0,0,Y$10/WWP_fec!Y$10)</f>
        <v>0.83096137365350176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0.46443406991004876</v>
      </c>
      <c r="C75" s="349">
        <f>IF(C$16=0,0,C$16/WWP_fec!C$16)</f>
        <v>0.44201150331164679</v>
      </c>
      <c r="D75" s="349">
        <f>IF(D$16=0,0,D$16/WWP_fec!D$16)</f>
        <v>0.43814023076638742</v>
      </c>
      <c r="E75" s="349">
        <f>IF(E$16=0,0,E$16/WWP_fec!E$16)</f>
        <v>0.42650417926635475</v>
      </c>
      <c r="F75" s="349">
        <f>IF(F$16=0,0,F$16/WWP_fec!F$16)</f>
        <v>0.42568793642681735</v>
      </c>
      <c r="G75" s="349">
        <f>IF(G$16=0,0,G$16/WWP_fec!G$16)</f>
        <v>0.42360962654076451</v>
      </c>
      <c r="H75" s="349">
        <f>IF(H$16=0,0,H$16/WWP_fec!H$16)</f>
        <v>0.42503712680041345</v>
      </c>
      <c r="I75" s="349">
        <f>IF(I$16=0,0,I$16/WWP_fec!I$16)</f>
        <v>0.4259485527116022</v>
      </c>
      <c r="J75" s="349">
        <f>IF(J$16=0,0,J$16/WWP_fec!J$16)</f>
        <v>0.42433756084072238</v>
      </c>
      <c r="K75" s="349">
        <f>IF(K$16=0,0,K$16/WWP_fec!K$16)</f>
        <v>0.42350941936397729</v>
      </c>
      <c r="L75" s="349">
        <f>IF(L$16=0,0,L$16/WWP_fec!L$16)</f>
        <v>0.42464915375069412</v>
      </c>
      <c r="M75" s="349">
        <f>IF(M$16=0,0,M$16/WWP_fec!M$16)</f>
        <v>0.42703916861967217</v>
      </c>
      <c r="N75" s="349">
        <f>IF(N$16=0,0,N$16/WWP_fec!N$16)</f>
        <v>0.42563890954358324</v>
      </c>
      <c r="O75" s="349">
        <f>IF(O$16=0,0,O$16/WWP_fec!O$16)</f>
        <v>0.42406883326264483</v>
      </c>
      <c r="P75" s="349">
        <f>IF(P$16=0,0,P$16/WWP_fec!P$16)</f>
        <v>0.42048484105756034</v>
      </c>
      <c r="Q75" s="349">
        <f>IF(Q$16=0,0,Q$16/WWP_fec!Q$16)</f>
        <v>0.41974127292162206</v>
      </c>
      <c r="R75" s="349">
        <f>IF(R$16=0,0,R$16/WWP_fec!R$16)</f>
        <v>0.41756006485404445</v>
      </c>
      <c r="S75" s="349">
        <f>IF(S$16=0,0,S$16/WWP_fec!S$16)</f>
        <v>0.42001612932387916</v>
      </c>
      <c r="T75" s="349">
        <f>IF(T$16=0,0,T$16/WWP_fec!T$16)</f>
        <v>0.42140397150423198</v>
      </c>
      <c r="U75" s="349">
        <f>IF(U$16=0,0,U$16/WWP_fec!U$16)</f>
        <v>0.42484579809384243</v>
      </c>
      <c r="V75" s="349">
        <f>IF(V$16=0,0,V$16/WWP_fec!V$16)</f>
        <v>0.42278142504313987</v>
      </c>
      <c r="W75" s="349">
        <f>IF(W$16=0,0,W$16/WWP_fec!W$16)</f>
        <v>0.42482354509117781</v>
      </c>
      <c r="X75" s="349">
        <f>IF(X$16=0,0,X$16/WWP_fec!X$16)</f>
        <v>0.42675000914631517</v>
      </c>
      <c r="Y75" s="349">
        <f>IF(Y$16=0,0,Y$16/WWP_fec!Y$16)</f>
        <v>0.42675223488475639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0.44146002675303792</v>
      </c>
      <c r="C76" s="349">
        <f>IF(C$27=0,0,C$27/WWP_fec!C$27)</f>
        <v>0.44146002675303803</v>
      </c>
      <c r="D76" s="349">
        <f>IF(D$27=0,0,D$27/WWP_fec!D$27)</f>
        <v>0.44146002675303808</v>
      </c>
      <c r="E76" s="349">
        <f>IF(E$27=0,0,E$27/WWP_fec!E$27)</f>
        <v>0.44146002675303797</v>
      </c>
      <c r="F76" s="349">
        <f>IF(F$27=0,0,F$27/WWP_fec!F$27)</f>
        <v>0.44146002675303792</v>
      </c>
      <c r="G76" s="349">
        <f>IF(G$27=0,0,G$27/WWP_fec!G$27)</f>
        <v>0.44146002675303797</v>
      </c>
      <c r="H76" s="349">
        <f>IF(H$27=0,0,H$27/WWP_fec!H$27)</f>
        <v>0.44146002675303803</v>
      </c>
      <c r="I76" s="349">
        <f>IF(I$27=0,0,I$27/WWP_fec!I$27)</f>
        <v>0.44146002675303808</v>
      </c>
      <c r="J76" s="349">
        <f>IF(J$27=0,0,J$27/WWP_fec!J$27)</f>
        <v>0.44146002675303808</v>
      </c>
      <c r="K76" s="349">
        <f>IF(K$27=0,0,K$27/WWP_fec!K$27)</f>
        <v>0.44146002675303803</v>
      </c>
      <c r="L76" s="349">
        <f>IF(L$27=0,0,L$27/WWP_fec!L$27)</f>
        <v>0.44146002675303797</v>
      </c>
      <c r="M76" s="349">
        <f>IF(M$27=0,0,M$27/WWP_fec!M$27)</f>
        <v>0.44146002675303797</v>
      </c>
      <c r="N76" s="349">
        <f>IF(N$27=0,0,N$27/WWP_fec!N$27)</f>
        <v>0.44146002675303803</v>
      </c>
      <c r="O76" s="349">
        <f>IF(O$27=0,0,O$27/WWP_fec!O$27)</f>
        <v>0.44146002675303792</v>
      </c>
      <c r="P76" s="349">
        <f>IF(P$27=0,0,P$27/WWP_fec!P$27)</f>
        <v>0.44146002675303797</v>
      </c>
      <c r="Q76" s="349">
        <f>IF(Q$27=0,0,Q$27/WWP_fec!Q$27)</f>
        <v>0.44146002675303797</v>
      </c>
      <c r="R76" s="349">
        <f>IF(R$27=0,0,R$27/WWP_fec!R$27)</f>
        <v>0.44146002675303803</v>
      </c>
      <c r="S76" s="349">
        <f>IF(S$27=0,0,S$27/WWP_fec!S$27)</f>
        <v>0.44146002675303792</v>
      </c>
      <c r="T76" s="349">
        <f>IF(T$27=0,0,T$27/WWP_fec!T$27)</f>
        <v>0.44146002675303792</v>
      </c>
      <c r="U76" s="349">
        <f>IF(U$27=0,0,U$27/WWP_fec!U$27)</f>
        <v>0.44146002675303808</v>
      </c>
      <c r="V76" s="349">
        <f>IF(V$27=0,0,V$27/WWP_fec!V$27)</f>
        <v>0.44146002675303814</v>
      </c>
      <c r="W76" s="349">
        <f>IF(W$27=0,0,W$27/WWP_fec!W$27)</f>
        <v>0.44146002675303814</v>
      </c>
      <c r="X76" s="349">
        <f>IF(X$27=0,0,X$27/WWP_fec!X$27)</f>
        <v>0.44146002675303786</v>
      </c>
      <c r="Y76" s="349">
        <f>IF(Y$27=0,0,Y$27/WWP_fec!Y$27)</f>
        <v>0.44146002675303803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0.31193617752795361</v>
      </c>
      <c r="C77" s="349">
        <f>IF(C$28=0,0,C$28/WWP_fec!C$28)</f>
        <v>0.30350061687239421</v>
      </c>
      <c r="D77" s="349">
        <f>IF(D$28=0,0,D$28/WWP_fec!D$28)</f>
        <v>0.30226046363552445</v>
      </c>
      <c r="E77" s="349">
        <f>IF(E$28=0,0,E$28/WWP_fec!E$28)</f>
        <v>0.29569779860685624</v>
      </c>
      <c r="F77" s="349">
        <f>IF(F$28=0,0,F$28/WWP_fec!F$28)</f>
        <v>0.30193881728819455</v>
      </c>
      <c r="G77" s="349">
        <f>IF(G$28=0,0,G$28/WWP_fec!G$28)</f>
        <v>0.30095597681315461</v>
      </c>
      <c r="H77" s="349">
        <f>IF(H$28=0,0,H$28/WWP_fec!H$28)</f>
        <v>0.30228856593013809</v>
      </c>
      <c r="I77" s="349">
        <f>IF(I$28=0,0,I$28/WWP_fec!I$28)</f>
        <v>0.30314511679940243</v>
      </c>
      <c r="J77" s="349">
        <f>IF(J$28=0,0,J$28/WWP_fec!J$28)</f>
        <v>0.30393415055273271</v>
      </c>
      <c r="K77" s="349">
        <f>IF(K$28=0,0,K$28/WWP_fec!K$28)</f>
        <v>0.30413733168055107</v>
      </c>
      <c r="L77" s="349">
        <f>IF(L$28=0,0,L$28/WWP_fec!L$28)</f>
        <v>0.30508514974775802</v>
      </c>
      <c r="M77" s="349">
        <f>IF(M$28=0,0,M$28/WWP_fec!M$28)</f>
        <v>0.30782962129664654</v>
      </c>
      <c r="N77" s="349">
        <f>IF(N$28=0,0,N$28/WWP_fec!N$28)</f>
        <v>0.3075801543647842</v>
      </c>
      <c r="O77" s="349">
        <f>IF(O$28=0,0,O$28/WWP_fec!O$28)</f>
        <v>0.30591057682375677</v>
      </c>
      <c r="P77" s="349">
        <f>IF(P$28=0,0,P$28/WWP_fec!P$28)</f>
        <v>0.30367103987547406</v>
      </c>
      <c r="Q77" s="349">
        <f>IF(Q$28=0,0,Q$28/WWP_fec!Q$28)</f>
        <v>0.30205278383805029</v>
      </c>
      <c r="R77" s="349">
        <f>IF(R$28=0,0,R$28/WWP_fec!R$28)</f>
        <v>0.29575466566736253</v>
      </c>
      <c r="S77" s="349">
        <f>IF(S$28=0,0,S$28/WWP_fec!S$28)</f>
        <v>0.29929423145248735</v>
      </c>
      <c r="T77" s="349">
        <f>IF(T$28=0,0,T$28/WWP_fec!T$28)</f>
        <v>0.30235713480801968</v>
      </c>
      <c r="U77" s="349">
        <f>IF(U$28=0,0,U$28/WWP_fec!U$28)</f>
        <v>0.30576956293074808</v>
      </c>
      <c r="V77" s="349">
        <f>IF(V$28=0,0,V$28/WWP_fec!V$28)</f>
        <v>0.30242990822639648</v>
      </c>
      <c r="W77" s="349">
        <f>IF(W$28=0,0,W$28/WWP_fec!W$28)</f>
        <v>0.30343961564779043</v>
      </c>
      <c r="X77" s="349">
        <f>IF(X$28=0,0,X$28/WWP_fec!X$28)</f>
        <v>0.30670870768888003</v>
      </c>
      <c r="Y77" s="349">
        <f>IF(Y$28=0,0,Y$28/WWP_fec!Y$28)</f>
        <v>0.30668751277234529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0.51503669787854411</v>
      </c>
      <c r="C78" s="337">
        <f>IF(C$48=0,0,C$48/WWP_fec!C$48)</f>
        <v>0.51503669787854445</v>
      </c>
      <c r="D78" s="337">
        <f>IF(D$48=0,0,D$48/WWP_fec!D$48)</f>
        <v>0.51503669787854423</v>
      </c>
      <c r="E78" s="337">
        <f>IF(E$48=0,0,E$48/WWP_fec!E$48)</f>
        <v>0.51503669787854445</v>
      </c>
      <c r="F78" s="337">
        <f>IF(F$48=0,0,F$48/WWP_fec!F$48)</f>
        <v>0.51503669787854423</v>
      </c>
      <c r="G78" s="337">
        <f>IF(G$48=0,0,G$48/WWP_fec!G$48)</f>
        <v>0.51503669787854434</v>
      </c>
      <c r="H78" s="337">
        <f>IF(H$48=0,0,H$48/WWP_fec!H$48)</f>
        <v>0.51503669787854434</v>
      </c>
      <c r="I78" s="337">
        <f>IF(I$48=0,0,I$48/WWP_fec!I$48)</f>
        <v>0.51503669787854434</v>
      </c>
      <c r="J78" s="337">
        <f>IF(J$48=0,0,J$48/WWP_fec!J$48)</f>
        <v>0.51503669787854434</v>
      </c>
      <c r="K78" s="337">
        <f>IF(K$48=0,0,K$48/WWP_fec!K$48)</f>
        <v>0.51503669787854423</v>
      </c>
      <c r="L78" s="337">
        <f>IF(L$48=0,0,L$48/WWP_fec!L$48)</f>
        <v>0.51503669787854445</v>
      </c>
      <c r="M78" s="337">
        <f>IF(M$48=0,0,M$48/WWP_fec!M$48)</f>
        <v>0.51503669787854434</v>
      </c>
      <c r="N78" s="337">
        <f>IF(N$48=0,0,N$48/WWP_fec!N$48)</f>
        <v>0.51503669787854445</v>
      </c>
      <c r="O78" s="337">
        <f>IF(O$48=0,0,O$48/WWP_fec!O$48)</f>
        <v>0.51503669787854434</v>
      </c>
      <c r="P78" s="337">
        <f>IF(P$48=0,0,P$48/WWP_fec!P$48)</f>
        <v>0.51503669787854434</v>
      </c>
      <c r="Q78" s="337">
        <f>IF(Q$48=0,0,Q$48/WWP_fec!Q$48)</f>
        <v>0.51503669787854434</v>
      </c>
      <c r="R78" s="337">
        <f>IF(R$48=0,0,R$48/WWP_fec!R$48)</f>
        <v>0.51503669787854434</v>
      </c>
      <c r="S78" s="337">
        <f>IF(S$48=0,0,S$48/WWP_fec!S$48)</f>
        <v>0.51503669787854411</v>
      </c>
      <c r="T78" s="337">
        <f>IF(T$48=0,0,T$48/WWP_fec!T$48)</f>
        <v>0.51503669787854434</v>
      </c>
      <c r="U78" s="337">
        <f>IF(U$48=0,0,U$48/WWP_fec!U$48)</f>
        <v>0.51503669787854423</v>
      </c>
      <c r="V78" s="337">
        <f>IF(V$48=0,0,V$48/WWP_fec!V$48)</f>
        <v>0.51503669787854434</v>
      </c>
      <c r="W78" s="337">
        <f>IF(W$48=0,0,W$48/WWP_fec!W$48)</f>
        <v>0.51503669787854434</v>
      </c>
      <c r="X78" s="337">
        <f>IF(X$48=0,0,X$48/WWP_fec!X$48)</f>
        <v>0.51503669787854423</v>
      </c>
      <c r="Y78" s="337">
        <f>IF(Y$48=0,0,Y$48/WWP_fec!Y$48)</f>
        <v>0.51503669787854434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CZ: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130.48290058774589</v>
      </c>
      <c r="C5" s="223">
        <v>112.5483322301594</v>
      </c>
      <c r="D5" s="223">
        <v>102.6752122515766</v>
      </c>
      <c r="E5" s="223">
        <v>130.89201737727669</v>
      </c>
      <c r="F5" s="223">
        <v>82.5195331013458</v>
      </c>
      <c r="G5" s="223">
        <v>82.498970885610888</v>
      </c>
      <c r="H5" s="223">
        <v>89.629870506075576</v>
      </c>
      <c r="I5" s="223">
        <v>85.202362231725274</v>
      </c>
      <c r="J5" s="223">
        <v>80.310125318278722</v>
      </c>
      <c r="K5" s="223">
        <v>84.388117542691816</v>
      </c>
      <c r="L5" s="223">
        <v>101.1182539136298</v>
      </c>
      <c r="M5" s="223">
        <v>96.595169077805835</v>
      </c>
      <c r="N5" s="223">
        <v>97.964879815815735</v>
      </c>
      <c r="O5" s="223">
        <v>94.053874709848671</v>
      </c>
      <c r="P5" s="223">
        <v>72.254290023012842</v>
      </c>
      <c r="Q5" s="223">
        <v>62.501617169041673</v>
      </c>
      <c r="R5" s="223">
        <v>45.590093087737962</v>
      </c>
      <c r="S5" s="223">
        <v>44.864570379175127</v>
      </c>
      <c r="T5" s="223">
        <v>41.912082637517287</v>
      </c>
      <c r="U5" s="223">
        <v>51.289941865501099</v>
      </c>
      <c r="V5" s="223">
        <v>48.384861449262281</v>
      </c>
      <c r="W5" s="223">
        <v>65.802191120712024</v>
      </c>
      <c r="X5" s="223">
        <v>71.714160970914946</v>
      </c>
      <c r="Y5" s="223">
        <v>83.610646577075684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1.681493360224267</v>
      </c>
      <c r="C10" s="260">
        <v>2.7129389772620551</v>
      </c>
      <c r="D10" s="260">
        <v>2.4934163182610458</v>
      </c>
      <c r="E10" s="260">
        <v>3.7947577279841891</v>
      </c>
      <c r="F10" s="260">
        <v>3.3443251859461962</v>
      </c>
      <c r="G10" s="260">
        <v>2.989255813968307</v>
      </c>
      <c r="H10" s="260">
        <v>3.6633312687820569</v>
      </c>
      <c r="I10" s="260">
        <v>2.8256584481879661</v>
      </c>
      <c r="J10" s="260">
        <v>3.576254659589388</v>
      </c>
      <c r="K10" s="260">
        <v>4.1539556902180941</v>
      </c>
      <c r="L10" s="260">
        <v>4.9338502261453776</v>
      </c>
      <c r="M10" s="260">
        <v>4.4839668267447177</v>
      </c>
      <c r="N10" s="260">
        <v>4.5911280570093078</v>
      </c>
      <c r="O10" s="260">
        <v>4.5085288462572839</v>
      </c>
      <c r="P10" s="260">
        <v>3.6545851432283452</v>
      </c>
      <c r="Q10" s="260">
        <v>3.6209398669699322</v>
      </c>
      <c r="R10" s="260">
        <v>1.8180057975456281</v>
      </c>
      <c r="S10" s="260">
        <v>1.695945485339033</v>
      </c>
      <c r="T10" s="260">
        <v>1.594307043439628</v>
      </c>
      <c r="U10" s="260">
        <v>2.1063387419132549</v>
      </c>
      <c r="V10" s="260">
        <v>1.4863827094702611</v>
      </c>
      <c r="W10" s="260">
        <v>2.320480518719557</v>
      </c>
      <c r="X10" s="260">
        <v>2.7343656497657469</v>
      </c>
      <c r="Y10" s="260">
        <v>3.326559220513071</v>
      </c>
      <c r="DA10" s="68" t="s">
        <v>2986</v>
      </c>
    </row>
    <row r="11" spans="1:105" ht="12" customHeight="1" x14ac:dyDescent="0.25">
      <c r="A11" s="37" t="s">
        <v>159</v>
      </c>
      <c r="B11" s="226">
        <v>0.47615987623604961</v>
      </c>
      <c r="C11" s="226">
        <v>0.54749012672635344</v>
      </c>
      <c r="D11" s="226">
        <v>0</v>
      </c>
      <c r="E11" s="226">
        <v>0</v>
      </c>
      <c r="F11" s="226">
        <v>0</v>
      </c>
      <c r="G11" s="226">
        <v>0.18949499111886409</v>
      </c>
      <c r="H11" s="226">
        <v>0.20303501418679221</v>
      </c>
      <c r="I11" s="226">
        <v>0.169044296792768</v>
      </c>
      <c r="J11" s="226">
        <v>0.19101551793226451</v>
      </c>
      <c r="K11" s="226">
        <v>0.20435997910147491</v>
      </c>
      <c r="L11" s="226">
        <v>0.20379663528601591</v>
      </c>
      <c r="M11" s="226">
        <v>0.17449240128344801</v>
      </c>
      <c r="N11" s="226">
        <v>0.1730119984702175</v>
      </c>
      <c r="O11" s="226">
        <v>0.1851880802331968</v>
      </c>
      <c r="P11" s="226">
        <v>0</v>
      </c>
      <c r="Q11" s="226">
        <v>0.2196414470552526</v>
      </c>
      <c r="R11" s="226">
        <v>0.19760457600257689</v>
      </c>
      <c r="S11" s="226">
        <v>0.1680696243047084</v>
      </c>
      <c r="T11" s="226">
        <v>0.14396677818011391</v>
      </c>
      <c r="U11" s="226">
        <v>0.15853451197245921</v>
      </c>
      <c r="V11" s="226">
        <v>0.15622202796611431</v>
      </c>
      <c r="W11" s="226">
        <v>0.17829726311387969</v>
      </c>
      <c r="X11" s="226">
        <v>0.1538985752513585</v>
      </c>
      <c r="Y11" s="226">
        <v>0.16809315520135351</v>
      </c>
      <c r="DA11" s="69" t="s">
        <v>2987</v>
      </c>
    </row>
    <row r="12" spans="1:105" ht="12" customHeight="1" x14ac:dyDescent="0.25">
      <c r="A12" s="37" t="s">
        <v>35</v>
      </c>
      <c r="B12" s="226">
        <v>1.2053334839882179</v>
      </c>
      <c r="C12" s="226">
        <v>2.165448850535701</v>
      </c>
      <c r="D12" s="226">
        <v>2.4934163182610458</v>
      </c>
      <c r="E12" s="226">
        <v>3.7947577279841891</v>
      </c>
      <c r="F12" s="226">
        <v>3.3443251859461962</v>
      </c>
      <c r="G12" s="226">
        <v>2.7997608228494428</v>
      </c>
      <c r="H12" s="226">
        <v>3.460296254595264</v>
      </c>
      <c r="I12" s="226">
        <v>2.656614151395198</v>
      </c>
      <c r="J12" s="226">
        <v>3.3852391416571241</v>
      </c>
      <c r="K12" s="226">
        <v>3.9495957111166189</v>
      </c>
      <c r="L12" s="226">
        <v>4.7300535908593613</v>
      </c>
      <c r="M12" s="226">
        <v>4.3094744254612696</v>
      </c>
      <c r="N12" s="226">
        <v>4.4181160585390904</v>
      </c>
      <c r="O12" s="226">
        <v>4.3233407660240868</v>
      </c>
      <c r="P12" s="226">
        <v>3.6545851432283452</v>
      </c>
      <c r="Q12" s="226">
        <v>3.4012984199146801</v>
      </c>
      <c r="R12" s="226">
        <v>1.620401221543051</v>
      </c>
      <c r="S12" s="226">
        <v>1.527875861034325</v>
      </c>
      <c r="T12" s="226">
        <v>1.4503402652595141</v>
      </c>
      <c r="U12" s="226">
        <v>1.9478042299407961</v>
      </c>
      <c r="V12" s="226">
        <v>1.3301606815041469</v>
      </c>
      <c r="W12" s="226">
        <v>2.1421832556056768</v>
      </c>
      <c r="X12" s="226">
        <v>2.5804670745143889</v>
      </c>
      <c r="Y12" s="226">
        <v>3.1584660653117171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104.70019956392601</v>
      </c>
      <c r="C16" s="261">
        <v>79.336368570231343</v>
      </c>
      <c r="D16" s="261">
        <v>68.806436443923204</v>
      </c>
      <c r="E16" s="261">
        <v>86.127402113351792</v>
      </c>
      <c r="F16" s="261">
        <v>46.561970994913331</v>
      </c>
      <c r="G16" s="261">
        <v>46.050121667682063</v>
      </c>
      <c r="H16" s="261">
        <v>51.556028307815822</v>
      </c>
      <c r="I16" s="261">
        <v>50.376118287717837</v>
      </c>
      <c r="J16" s="261">
        <v>43.69279554696508</v>
      </c>
      <c r="K16" s="261">
        <v>48.060885124547987</v>
      </c>
      <c r="L16" s="261">
        <v>61.107623259827562</v>
      </c>
      <c r="M16" s="261">
        <v>60.946936376139909</v>
      </c>
      <c r="N16" s="261">
        <v>60.053756199505663</v>
      </c>
      <c r="O16" s="261">
        <v>55.73762275744518</v>
      </c>
      <c r="P16" s="261">
        <v>38.099169963220902</v>
      </c>
      <c r="Q16" s="261">
        <v>28.183999592392379</v>
      </c>
      <c r="R16" s="261">
        <v>15.37611872432741</v>
      </c>
      <c r="S16" s="261">
        <v>16.827491966058389</v>
      </c>
      <c r="T16" s="261">
        <v>15.6962639058601</v>
      </c>
      <c r="U16" s="261">
        <v>22.907345746508661</v>
      </c>
      <c r="V16" s="261">
        <v>19.567922032913351</v>
      </c>
      <c r="W16" s="261">
        <v>31.487203001704021</v>
      </c>
      <c r="X16" s="261">
        <v>37.745918357306792</v>
      </c>
      <c r="Y16" s="261">
        <v>46.757748472410412</v>
      </c>
      <c r="DA16" s="70" t="s">
        <v>2992</v>
      </c>
    </row>
    <row r="17" spans="1:105" ht="12" customHeight="1" x14ac:dyDescent="0.25">
      <c r="A17" s="46" t="s">
        <v>28</v>
      </c>
      <c r="B17" s="229">
        <v>40.396667168340429</v>
      </c>
      <c r="C17" s="229">
        <v>24.020802716608461</v>
      </c>
      <c r="D17" s="229">
        <v>25.559165128903349</v>
      </c>
      <c r="E17" s="229">
        <v>40.174858071832531</v>
      </c>
      <c r="F17" s="229">
        <v>2.8962343695342909</v>
      </c>
      <c r="G17" s="229">
        <v>3.4517668842837899</v>
      </c>
      <c r="H17" s="229">
        <v>2.897135208939106</v>
      </c>
      <c r="I17" s="229">
        <v>4.3514351599491823</v>
      </c>
      <c r="J17" s="229">
        <v>1.3642796440931579</v>
      </c>
      <c r="K17" s="229">
        <v>0.7311299022953841</v>
      </c>
      <c r="L17" s="229">
        <v>1.6284928583471041</v>
      </c>
      <c r="M17" s="229">
        <v>1.669370126339909</v>
      </c>
      <c r="N17" s="229">
        <v>0.81083486974985863</v>
      </c>
      <c r="O17" s="229">
        <v>0.79198485173433752</v>
      </c>
      <c r="P17" s="229">
        <v>2.871483004037171</v>
      </c>
      <c r="Q17" s="229">
        <v>1.879575902772378</v>
      </c>
      <c r="R17" s="229">
        <v>1.43120181124811</v>
      </c>
      <c r="S17" s="229">
        <v>1.395264814650951</v>
      </c>
      <c r="T17" s="229">
        <v>0.22058066230383369</v>
      </c>
      <c r="U17" s="229">
        <v>0.19170832146086511</v>
      </c>
      <c r="V17" s="229">
        <v>0.36379188634825987</v>
      </c>
      <c r="W17" s="229">
        <v>0.41608635662801952</v>
      </c>
      <c r="X17" s="229">
        <v>9.440832812628322E-2</v>
      </c>
      <c r="Y17" s="229">
        <v>6.8631755327938054E-2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2.3595090384922441</v>
      </c>
      <c r="C19" s="229">
        <v>4.0401997143947623</v>
      </c>
      <c r="D19" s="229">
        <v>3.8431684444109968</v>
      </c>
      <c r="E19" s="229">
        <v>1.897093388546867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2.574435085444426</v>
      </c>
      <c r="V19" s="229">
        <v>4.6126700421775082</v>
      </c>
      <c r="W19" s="229">
        <v>5.4834248881601146</v>
      </c>
      <c r="X19" s="229">
        <v>3.024653369615999</v>
      </c>
      <c r="Y19" s="229">
        <v>6.4385867462293822</v>
      </c>
      <c r="DA19" s="73" t="s">
        <v>2995</v>
      </c>
    </row>
    <row r="20" spans="1:105" ht="12" customHeight="1" x14ac:dyDescent="0.25">
      <c r="A20" s="46" t="s">
        <v>159</v>
      </c>
      <c r="B20" s="229">
        <v>12.4702759715446</v>
      </c>
      <c r="C20" s="229">
        <v>6.3356452517443813</v>
      </c>
      <c r="D20" s="229">
        <v>0</v>
      </c>
      <c r="E20" s="229">
        <v>0</v>
      </c>
      <c r="F20" s="229">
        <v>0</v>
      </c>
      <c r="G20" s="229">
        <v>1.685396156325849</v>
      </c>
      <c r="H20" s="229">
        <v>1.7792997680198019</v>
      </c>
      <c r="I20" s="229">
        <v>1.8338244391781811</v>
      </c>
      <c r="J20" s="229">
        <v>1.6999999282844629</v>
      </c>
      <c r="K20" s="229">
        <v>1.7851754297229649</v>
      </c>
      <c r="L20" s="229">
        <v>1.869555813317642</v>
      </c>
      <c r="M20" s="229">
        <v>1.992029014096099</v>
      </c>
      <c r="N20" s="229">
        <v>1.936046482906745</v>
      </c>
      <c r="O20" s="229">
        <v>1.8663119617174639</v>
      </c>
      <c r="P20" s="229">
        <v>0</v>
      </c>
      <c r="Q20" s="229">
        <v>1.4180575075144679</v>
      </c>
      <c r="R20" s="229">
        <v>1.048786942816806</v>
      </c>
      <c r="S20" s="229">
        <v>1.1750294995790631</v>
      </c>
      <c r="T20" s="229">
        <v>1.182506600403664</v>
      </c>
      <c r="U20" s="229">
        <v>1.408764957811578</v>
      </c>
      <c r="V20" s="229">
        <v>1.265444646815888</v>
      </c>
      <c r="W20" s="229">
        <v>1.4999947210399021</v>
      </c>
      <c r="X20" s="229">
        <v>1.6664254637382581</v>
      </c>
      <c r="Y20" s="229">
        <v>1.7639602246208881</v>
      </c>
      <c r="DA20" s="73" t="s">
        <v>2996</v>
      </c>
    </row>
    <row r="21" spans="1:105" ht="12" customHeight="1" x14ac:dyDescent="0.25">
      <c r="A21" s="46" t="s">
        <v>32</v>
      </c>
      <c r="B21" s="229">
        <v>17.906952421864961</v>
      </c>
      <c r="C21" s="229">
        <v>19.8807927752529</v>
      </c>
      <c r="D21" s="229">
        <v>14.76185137811272</v>
      </c>
      <c r="E21" s="229">
        <v>16.860328679314222</v>
      </c>
      <c r="F21" s="229">
        <v>16.385330405334312</v>
      </c>
      <c r="G21" s="229">
        <v>16.011476526670869</v>
      </c>
      <c r="H21" s="229">
        <v>16.555245839656241</v>
      </c>
      <c r="I21" s="229">
        <v>15.37140693111753</v>
      </c>
      <c r="J21" s="229">
        <v>10.50056427548204</v>
      </c>
      <c r="K21" s="229">
        <v>11.043102292751859</v>
      </c>
      <c r="L21" s="229">
        <v>11.51775835959879</v>
      </c>
      <c r="M21" s="229">
        <v>8.0879903632815235</v>
      </c>
      <c r="N21" s="229">
        <v>7.8670780013091344</v>
      </c>
      <c r="O21" s="229">
        <v>9.5090131244477512</v>
      </c>
      <c r="P21" s="229">
        <v>5.0939769529292844</v>
      </c>
      <c r="Q21" s="229">
        <v>2.9267732895865608</v>
      </c>
      <c r="R21" s="229">
        <v>4.2958451101760966</v>
      </c>
      <c r="S21" s="229">
        <v>3.5753197346430881</v>
      </c>
      <c r="T21" s="229">
        <v>2.380449566945273</v>
      </c>
      <c r="U21" s="229">
        <v>1.423913769630613</v>
      </c>
      <c r="V21" s="229">
        <v>2.5513203922925309</v>
      </c>
      <c r="W21" s="229">
        <v>6.065751444617776</v>
      </c>
      <c r="X21" s="229">
        <v>5.0189376876140033</v>
      </c>
      <c r="Y21" s="229">
        <v>5.3418024691179564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2.7000341430336832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31.566794963683741</v>
      </c>
      <c r="C23" s="229">
        <v>25.058928112230848</v>
      </c>
      <c r="D23" s="229">
        <v>24.64225149249614</v>
      </c>
      <c r="E23" s="229">
        <v>27.195121973658178</v>
      </c>
      <c r="F23" s="229">
        <v>27.280406220044728</v>
      </c>
      <c r="G23" s="229">
        <v>24.901482100401559</v>
      </c>
      <c r="H23" s="229">
        <v>30.324347491200669</v>
      </c>
      <c r="I23" s="229">
        <v>28.819451757472951</v>
      </c>
      <c r="J23" s="229">
        <v>30.12795169910542</v>
      </c>
      <c r="K23" s="229">
        <v>34.501477499777778</v>
      </c>
      <c r="L23" s="229">
        <v>43.391782085530338</v>
      </c>
      <c r="M23" s="229">
        <v>49.197546872422372</v>
      </c>
      <c r="N23" s="229">
        <v>49.439796845539931</v>
      </c>
      <c r="O23" s="229">
        <v>43.570312819545627</v>
      </c>
      <c r="P23" s="229">
        <v>30.133710006254439</v>
      </c>
      <c r="Q23" s="229">
        <v>21.95959289251897</v>
      </c>
      <c r="R23" s="229">
        <v>8.600284860086397</v>
      </c>
      <c r="S23" s="229">
        <v>10.681877917185281</v>
      </c>
      <c r="T23" s="229">
        <v>11.912727076207331</v>
      </c>
      <c r="U23" s="229">
        <v>17.308523612161181</v>
      </c>
      <c r="V23" s="229">
        <v>10.77469506527917</v>
      </c>
      <c r="W23" s="229">
        <v>18.021945591258209</v>
      </c>
      <c r="X23" s="229">
        <v>27.94149350821225</v>
      </c>
      <c r="Y23" s="229">
        <v>33.144767277114248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24.101207663595687</v>
      </c>
      <c r="C28" s="261">
        <f t="shared" si="0"/>
        <v>30.499024682666004</v>
      </c>
      <c r="D28" s="261">
        <f t="shared" si="0"/>
        <v>31.375359489392373</v>
      </c>
      <c r="E28" s="261">
        <f t="shared" si="0"/>
        <v>40.96985753594069</v>
      </c>
      <c r="F28" s="261">
        <f t="shared" si="0"/>
        <v>32.61323692048628</v>
      </c>
      <c r="G28" s="261">
        <f t="shared" si="0"/>
        <v>33.459593403960511</v>
      </c>
      <c r="H28" s="261">
        <f t="shared" si="0"/>
        <v>34.410510929477717</v>
      </c>
      <c r="I28" s="261">
        <f t="shared" si="0"/>
        <v>32.000585495819465</v>
      </c>
      <c r="J28" s="261">
        <f t="shared" si="0"/>
        <v>33.041075111724247</v>
      </c>
      <c r="K28" s="261">
        <f t="shared" si="0"/>
        <v>32.173276727925739</v>
      </c>
      <c r="L28" s="261">
        <f t="shared" si="0"/>
        <v>35.076780427656836</v>
      </c>
      <c r="M28" s="261">
        <f t="shared" si="0"/>
        <v>31.16426587492122</v>
      </c>
      <c r="N28" s="261">
        <f t="shared" si="0"/>
        <v>33.319995559300743</v>
      </c>
      <c r="O28" s="261">
        <f t="shared" si="0"/>
        <v>33.807723106146199</v>
      </c>
      <c r="P28" s="261">
        <f t="shared" si="0"/>
        <v>30.500534916563609</v>
      </c>
      <c r="Q28" s="261">
        <f t="shared" si="0"/>
        <v>30.696677709679356</v>
      </c>
      <c r="R28" s="261">
        <f t="shared" si="0"/>
        <v>28.395968565864923</v>
      </c>
      <c r="S28" s="261">
        <f t="shared" si="0"/>
        <v>26.341132927777714</v>
      </c>
      <c r="T28" s="261">
        <f t="shared" si="0"/>
        <v>24.621511688217556</v>
      </c>
      <c r="U28" s="261">
        <f t="shared" si="0"/>
        <v>26.276257377079183</v>
      </c>
      <c r="V28" s="261">
        <f t="shared" si="0"/>
        <v>27.330556706878667</v>
      </c>
      <c r="W28" s="261">
        <f t="shared" si="0"/>
        <v>31.994507600288451</v>
      </c>
      <c r="X28" s="261">
        <f t="shared" si="0"/>
        <v>31.233876963842402</v>
      </c>
      <c r="Y28" s="261">
        <f t="shared" si="0"/>
        <v>33.526338884152217</v>
      </c>
      <c r="DA28" s="70"/>
    </row>
    <row r="29" spans="1:105" ht="12" customHeight="1" x14ac:dyDescent="0.25">
      <c r="A29" s="60" t="s">
        <v>2913</v>
      </c>
      <c r="B29" s="329">
        <v>15.61894927011887</v>
      </c>
      <c r="C29" s="329">
        <v>24.071610207663628</v>
      </c>
      <c r="D29" s="329">
        <v>25.80102462200416</v>
      </c>
      <c r="E29" s="329">
        <v>33.992269312354907</v>
      </c>
      <c r="F29" s="329">
        <v>28.841031414351729</v>
      </c>
      <c r="G29" s="329">
        <v>29.728855232847149</v>
      </c>
      <c r="H29" s="329">
        <v>30.233713218779052</v>
      </c>
      <c r="I29" s="329">
        <v>27.919377876765399</v>
      </c>
      <c r="J29" s="329">
        <v>29.501315079686979</v>
      </c>
      <c r="K29" s="329">
        <v>28.279637098359249</v>
      </c>
      <c r="L29" s="329">
        <v>30.12616283132056</v>
      </c>
      <c r="M29" s="329">
        <v>26.226666283073548</v>
      </c>
      <c r="N29" s="329">
        <v>28.45475671826059</v>
      </c>
      <c r="O29" s="329">
        <v>29.292154650346632</v>
      </c>
      <c r="P29" s="329">
        <v>27.41394095063982</v>
      </c>
      <c r="Q29" s="329">
        <v>28.413358593765409</v>
      </c>
      <c r="R29" s="329">
        <v>27.150276459720558</v>
      </c>
      <c r="S29" s="329">
        <v>24.977858210396551</v>
      </c>
      <c r="T29" s="329">
        <v>23.349883106646239</v>
      </c>
      <c r="U29" s="329">
        <v>24.420424947533881</v>
      </c>
      <c r="V29" s="329">
        <v>25.745266787681921</v>
      </c>
      <c r="W29" s="329">
        <v>29.443580352196228</v>
      </c>
      <c r="X29" s="329">
        <v>28.175901581376468</v>
      </c>
      <c r="Y29" s="329">
        <v>29.73827251854777</v>
      </c>
      <c r="DA29" s="72" t="s">
        <v>3004</v>
      </c>
    </row>
    <row r="30" spans="1:105" ht="12" customHeight="1" x14ac:dyDescent="0.25">
      <c r="A30" s="59" t="s">
        <v>28</v>
      </c>
      <c r="B30" s="230">
        <v>6.0262874169494696</v>
      </c>
      <c r="C30" s="230">
        <v>7.2882009889011528</v>
      </c>
      <c r="D30" s="230">
        <v>9.584170942294838</v>
      </c>
      <c r="E30" s="230">
        <v>15.85598266816481</v>
      </c>
      <c r="F30" s="230">
        <v>1.7939615667083539</v>
      </c>
      <c r="G30" s="230">
        <v>2.2283779995401232</v>
      </c>
      <c r="H30" s="230">
        <v>1.6989507907810231</v>
      </c>
      <c r="I30" s="230">
        <v>2.4116459676982389</v>
      </c>
      <c r="J30" s="230">
        <v>0.92115972744140673</v>
      </c>
      <c r="K30" s="230">
        <v>0.43020614903556192</v>
      </c>
      <c r="L30" s="230">
        <v>0.8399634664273663</v>
      </c>
      <c r="M30" s="230">
        <v>0.71836282198409818</v>
      </c>
      <c r="N30" s="230">
        <v>0.38419093854456787</v>
      </c>
      <c r="O30" s="230">
        <v>0.4162169394753249</v>
      </c>
      <c r="P30" s="230">
        <v>2.0661517190382899</v>
      </c>
      <c r="Q30" s="230">
        <v>1.894871732260718</v>
      </c>
      <c r="R30" s="230">
        <v>2.5271348083154672</v>
      </c>
      <c r="S30" s="230">
        <v>2.071058882488356</v>
      </c>
      <c r="T30" s="230">
        <v>0.32813749254421037</v>
      </c>
      <c r="U30" s="230">
        <v>0.20437106628847571</v>
      </c>
      <c r="V30" s="230">
        <v>0.47863636994651149</v>
      </c>
      <c r="W30" s="230">
        <v>0.38908098868504348</v>
      </c>
      <c r="X30" s="230">
        <v>7.0472249120242331E-2</v>
      </c>
      <c r="Y30" s="230">
        <v>4.3650302036523578E-2</v>
      </c>
      <c r="DA30" s="71" t="s">
        <v>3005</v>
      </c>
    </row>
    <row r="31" spans="1:105" ht="12" customHeight="1" x14ac:dyDescent="0.25">
      <c r="A31" s="59" t="s">
        <v>31</v>
      </c>
      <c r="B31" s="295">
        <v>0.35198645397133382</v>
      </c>
      <c r="C31" s="295">
        <v>1.225845276746337</v>
      </c>
      <c r="D31" s="295">
        <v>1.441110581879508</v>
      </c>
      <c r="E31" s="295">
        <v>0.74873394287804795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2.7444820313141469</v>
      </c>
      <c r="V31" s="295">
        <v>6.0688314599609692</v>
      </c>
      <c r="W31" s="295">
        <v>5.1275326452793406</v>
      </c>
      <c r="X31" s="295">
        <v>2.2577894344325018</v>
      </c>
      <c r="Y31" s="295">
        <v>4.0949886072178634</v>
      </c>
      <c r="DA31" s="122" t="s">
        <v>3006</v>
      </c>
    </row>
    <row r="32" spans="1:105" ht="12" customHeight="1" x14ac:dyDescent="0.25">
      <c r="A32" s="59" t="s">
        <v>159</v>
      </c>
      <c r="B32" s="295">
        <v>1.860288792143292</v>
      </c>
      <c r="C32" s="295">
        <v>1.9223111123244709</v>
      </c>
      <c r="D32" s="295">
        <v>0</v>
      </c>
      <c r="E32" s="295">
        <v>0</v>
      </c>
      <c r="F32" s="295">
        <v>0</v>
      </c>
      <c r="G32" s="295">
        <v>1.088051378082932</v>
      </c>
      <c r="H32" s="295">
        <v>1.043424807577654</v>
      </c>
      <c r="I32" s="295">
        <v>1.016339472300029</v>
      </c>
      <c r="J32" s="295">
        <v>1.1478375986690279</v>
      </c>
      <c r="K32" s="295">
        <v>1.0504199658130571</v>
      </c>
      <c r="L32" s="295">
        <v>0.96430179204323374</v>
      </c>
      <c r="M32" s="295">
        <v>0.85720929197273799</v>
      </c>
      <c r="N32" s="295">
        <v>0.91734031562223906</v>
      </c>
      <c r="O32" s="295">
        <v>0.98081503845833462</v>
      </c>
      <c r="P32" s="295">
        <v>0</v>
      </c>
      <c r="Q32" s="295">
        <v>1.4295975393948559</v>
      </c>
      <c r="R32" s="295">
        <v>1.851888370227643</v>
      </c>
      <c r="S32" s="295">
        <v>1.7441529785138761</v>
      </c>
      <c r="T32" s="295">
        <v>1.7591059285104571</v>
      </c>
      <c r="U32" s="295">
        <v>1.5018168975860819</v>
      </c>
      <c r="V32" s="295">
        <v>1.6649294688787379</v>
      </c>
      <c r="W32" s="295">
        <v>1.402640148584122</v>
      </c>
      <c r="X32" s="295">
        <v>1.243923632073975</v>
      </c>
      <c r="Y32" s="295">
        <v>1.1218916989257339</v>
      </c>
      <c r="DA32" s="122" t="s">
        <v>3007</v>
      </c>
    </row>
    <row r="33" spans="1:105" ht="12" customHeight="1" x14ac:dyDescent="0.25">
      <c r="A33" s="59" t="s">
        <v>32</v>
      </c>
      <c r="B33" s="295">
        <v>2.6713204236900649</v>
      </c>
      <c r="C33" s="295">
        <v>6.0320720866065658</v>
      </c>
      <c r="D33" s="295">
        <v>5.5353962587999979</v>
      </c>
      <c r="E33" s="295">
        <v>6.6543378657559984</v>
      </c>
      <c r="F33" s="295">
        <v>10.14926599663071</v>
      </c>
      <c r="G33" s="295">
        <v>10.33662562632461</v>
      </c>
      <c r="H33" s="295">
        <v>9.7084001892882981</v>
      </c>
      <c r="I33" s="295">
        <v>8.5191184472828727</v>
      </c>
      <c r="J33" s="295">
        <v>7.0899664653528474</v>
      </c>
      <c r="K33" s="295">
        <v>6.4979020771211564</v>
      </c>
      <c r="L33" s="295">
        <v>5.9407667571971112</v>
      </c>
      <c r="M33" s="295">
        <v>3.48042144152044</v>
      </c>
      <c r="N33" s="295">
        <v>3.727590158842951</v>
      </c>
      <c r="O33" s="295">
        <v>4.9973333851288704</v>
      </c>
      <c r="P33" s="295">
        <v>3.6653287598215671</v>
      </c>
      <c r="Q33" s="295">
        <v>2.950591122706526</v>
      </c>
      <c r="R33" s="295">
        <v>7.5853591182856546</v>
      </c>
      <c r="S33" s="295">
        <v>5.3070195825305673</v>
      </c>
      <c r="T33" s="295">
        <v>3.5411751142058172</v>
      </c>
      <c r="U33" s="295">
        <v>1.517966320839425</v>
      </c>
      <c r="V33" s="295">
        <v>3.356739875084485</v>
      </c>
      <c r="W33" s="295">
        <v>5.6720643001027593</v>
      </c>
      <c r="X33" s="295">
        <v>3.7464473109553822</v>
      </c>
      <c r="Y33" s="295">
        <v>3.39742572636094</v>
      </c>
      <c r="DA33" s="122" t="s">
        <v>3008</v>
      </c>
    </row>
    <row r="34" spans="1:105" ht="12" customHeight="1" x14ac:dyDescent="0.25">
      <c r="A34" s="59" t="s">
        <v>35</v>
      </c>
      <c r="B34" s="295">
        <v>4.7090661833647074</v>
      </c>
      <c r="C34" s="295">
        <v>7.6031807430851019</v>
      </c>
      <c r="D34" s="295">
        <v>9.2403468390298134</v>
      </c>
      <c r="E34" s="295">
        <v>10.733214835556049</v>
      </c>
      <c r="F34" s="295">
        <v>16.897803851012661</v>
      </c>
      <c r="G34" s="295">
        <v>16.075800228899482</v>
      </c>
      <c r="H34" s="295">
        <v>17.78293743113208</v>
      </c>
      <c r="I34" s="295">
        <v>15.972273989484259</v>
      </c>
      <c r="J34" s="295">
        <v>20.3423512882237</v>
      </c>
      <c r="K34" s="295">
        <v>20.301108906389469</v>
      </c>
      <c r="L34" s="295">
        <v>22.381130815652849</v>
      </c>
      <c r="M34" s="295">
        <v>21.170672727596269</v>
      </c>
      <c r="N34" s="295">
        <v>23.425635305250839</v>
      </c>
      <c r="O34" s="295">
        <v>22.897789287284098</v>
      </c>
      <c r="P34" s="295">
        <v>21.682460471779962</v>
      </c>
      <c r="Q34" s="295">
        <v>22.138298199403309</v>
      </c>
      <c r="R34" s="295">
        <v>15.185894162891801</v>
      </c>
      <c r="S34" s="295">
        <v>15.85562676686375</v>
      </c>
      <c r="T34" s="295">
        <v>17.721464571385759</v>
      </c>
      <c r="U34" s="295">
        <v>18.45178863150575</v>
      </c>
      <c r="V34" s="295">
        <v>14.17612961381122</v>
      </c>
      <c r="W34" s="295">
        <v>16.852262269544969</v>
      </c>
      <c r="X34" s="295">
        <v>20.857268954794371</v>
      </c>
      <c r="Y34" s="295">
        <v>21.080316184006701</v>
      </c>
      <c r="DA34" s="122" t="s">
        <v>3009</v>
      </c>
    </row>
    <row r="35" spans="1:105" ht="12" customHeight="1" x14ac:dyDescent="0.25">
      <c r="A35" s="60" t="s">
        <v>2920</v>
      </c>
      <c r="B35" s="329">
        <v>8.4822583934768172</v>
      </c>
      <c r="C35" s="329">
        <v>6.4274144750023758</v>
      </c>
      <c r="D35" s="329">
        <v>5.574334867388214</v>
      </c>
      <c r="E35" s="329">
        <v>6.9775882235857853</v>
      </c>
      <c r="F35" s="329">
        <v>3.7722055061345499</v>
      </c>
      <c r="G35" s="329">
        <v>3.7307381711133591</v>
      </c>
      <c r="H35" s="329">
        <v>4.1767977106986631</v>
      </c>
      <c r="I35" s="329">
        <v>4.0812076190540649</v>
      </c>
      <c r="J35" s="329">
        <v>3.53976003203727</v>
      </c>
      <c r="K35" s="329">
        <v>3.8936396295664908</v>
      </c>
      <c r="L35" s="329">
        <v>4.9506175963362766</v>
      </c>
      <c r="M35" s="329">
        <v>4.9375995918476701</v>
      </c>
      <c r="N35" s="329">
        <v>4.8652388410401501</v>
      </c>
      <c r="O35" s="329">
        <v>4.5155684557995688</v>
      </c>
      <c r="P35" s="329">
        <v>3.0865939659237891</v>
      </c>
      <c r="Q35" s="329">
        <v>2.2833191159139479</v>
      </c>
      <c r="R35" s="329">
        <v>1.245692106144364</v>
      </c>
      <c r="S35" s="329">
        <v>1.3632747173811619</v>
      </c>
      <c r="T35" s="329">
        <v>1.2716285815713171</v>
      </c>
      <c r="U35" s="329">
        <v>1.855832429545301</v>
      </c>
      <c r="V35" s="329">
        <v>1.585289919196746</v>
      </c>
      <c r="W35" s="329">
        <v>2.5509272480922238</v>
      </c>
      <c r="X35" s="329">
        <v>3.0579753824659348</v>
      </c>
      <c r="Y35" s="329">
        <v>3.788066365604446</v>
      </c>
      <c r="DA35" s="72" t="s">
        <v>3010</v>
      </c>
    </row>
    <row r="36" spans="1:105" ht="12" customHeight="1" x14ac:dyDescent="0.25">
      <c r="A36" s="64" t="s">
        <v>28</v>
      </c>
      <c r="B36" s="229">
        <v>3.2727250815594942</v>
      </c>
      <c r="C36" s="229">
        <v>1.9460388452898829</v>
      </c>
      <c r="D36" s="229">
        <v>2.0706688606885701</v>
      </c>
      <c r="E36" s="229">
        <v>3.2547552775052551</v>
      </c>
      <c r="F36" s="229">
        <v>0.23463764532233619</v>
      </c>
      <c r="G36" s="229">
        <v>0.27964396198371128</v>
      </c>
      <c r="H36" s="229">
        <v>0.23471062658344649</v>
      </c>
      <c r="I36" s="229">
        <v>0.35253034438213521</v>
      </c>
      <c r="J36" s="229">
        <v>0.1105267469437174</v>
      </c>
      <c r="K36" s="229">
        <v>5.9232291593488577E-2</v>
      </c>
      <c r="L36" s="229">
        <v>0.13193190914596009</v>
      </c>
      <c r="M36" s="229">
        <v>0.13524356997352791</v>
      </c>
      <c r="N36" s="229">
        <v>6.5689568007558083E-2</v>
      </c>
      <c r="O36" s="229">
        <v>6.4162438888461057E-2</v>
      </c>
      <c r="P36" s="229">
        <v>0.23263242013067109</v>
      </c>
      <c r="Q36" s="229">
        <v>0.1522733341853236</v>
      </c>
      <c r="R36" s="229">
        <v>0.11594842824350481</v>
      </c>
      <c r="S36" s="229">
        <v>0.1130370021689395</v>
      </c>
      <c r="T36" s="229">
        <v>1.7870282788935779E-2</v>
      </c>
      <c r="U36" s="229">
        <v>1.5531197892492349E-2</v>
      </c>
      <c r="V36" s="229">
        <v>2.947250143083285E-2</v>
      </c>
      <c r="W36" s="229">
        <v>3.3709123818472943E-2</v>
      </c>
      <c r="X36" s="229">
        <v>7.6484652082668067E-3</v>
      </c>
      <c r="Y36" s="229">
        <v>5.5601831239491563E-3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0.1911549875701572</v>
      </c>
      <c r="C38" s="229">
        <v>0.32731568880939571</v>
      </c>
      <c r="D38" s="229">
        <v>0.3113532536797779</v>
      </c>
      <c r="E38" s="229">
        <v>0.15369250856476249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0.2085671632234028</v>
      </c>
      <c r="V38" s="229">
        <v>0.37369421781961831</v>
      </c>
      <c r="W38" s="229">
        <v>0.44423818652033681</v>
      </c>
      <c r="X38" s="229">
        <v>0.24504147593452039</v>
      </c>
      <c r="Y38" s="229">
        <v>0.52162036651121857</v>
      </c>
      <c r="DA38" s="73" t="s">
        <v>3013</v>
      </c>
    </row>
    <row r="39" spans="1:105" ht="12" customHeight="1" x14ac:dyDescent="0.25">
      <c r="A39" s="64" t="s">
        <v>159</v>
      </c>
      <c r="B39" s="229">
        <v>1.010276040247885</v>
      </c>
      <c r="C39" s="229">
        <v>0.51328058913477403</v>
      </c>
      <c r="D39" s="229">
        <v>0</v>
      </c>
      <c r="E39" s="229">
        <v>0</v>
      </c>
      <c r="F39" s="229">
        <v>0</v>
      </c>
      <c r="G39" s="229">
        <v>0.13654191446502381</v>
      </c>
      <c r="H39" s="229">
        <v>0.14414949020782361</v>
      </c>
      <c r="I39" s="229">
        <v>0.1485667917173813</v>
      </c>
      <c r="J39" s="229">
        <v>0.13772503510651549</v>
      </c>
      <c r="K39" s="229">
        <v>0.14462550535398819</v>
      </c>
      <c r="L39" s="229">
        <v>0.1514615593440643</v>
      </c>
      <c r="M39" s="229">
        <v>0.16138369263135349</v>
      </c>
      <c r="N39" s="229">
        <v>0.15684828298508011</v>
      </c>
      <c r="O39" s="229">
        <v>0.15119875958267501</v>
      </c>
      <c r="P39" s="229">
        <v>0</v>
      </c>
      <c r="Q39" s="229">
        <v>0.1148835460261312</v>
      </c>
      <c r="R39" s="229">
        <v>8.4967190948333687E-2</v>
      </c>
      <c r="S39" s="229">
        <v>9.5194697592739144E-2</v>
      </c>
      <c r="T39" s="229">
        <v>9.5800452896859817E-2</v>
      </c>
      <c r="U39" s="229">
        <v>0.11413071262139619</v>
      </c>
      <c r="V39" s="229">
        <v>0.1025196563296015</v>
      </c>
      <c r="W39" s="229">
        <v>0.1215216672528235</v>
      </c>
      <c r="X39" s="229">
        <v>0.1350050089280585</v>
      </c>
      <c r="Y39" s="229">
        <v>0.1429067612417905</v>
      </c>
      <c r="DA39" s="73" t="s">
        <v>3014</v>
      </c>
    </row>
    <row r="40" spans="1:105" ht="12" customHeight="1" x14ac:dyDescent="0.25">
      <c r="A40" s="64" t="s">
        <v>32</v>
      </c>
      <c r="B40" s="229">
        <v>1.4507269147010069</v>
      </c>
      <c r="C40" s="229">
        <v>1.6106370578969209</v>
      </c>
      <c r="D40" s="229">
        <v>1.1959274029731251</v>
      </c>
      <c r="E40" s="229">
        <v>1.365934974838058</v>
      </c>
      <c r="F40" s="229">
        <v>1.3274531179444331</v>
      </c>
      <c r="G40" s="229">
        <v>1.297165446923418</v>
      </c>
      <c r="H40" s="229">
        <v>1.3412187709705139</v>
      </c>
      <c r="I40" s="229">
        <v>1.245310381489882</v>
      </c>
      <c r="J40" s="229">
        <v>0.85070037911024754</v>
      </c>
      <c r="K40" s="229">
        <v>0.89465395006745896</v>
      </c>
      <c r="L40" s="229">
        <v>0.93310808314261895</v>
      </c>
      <c r="M40" s="229">
        <v>0.65524635512673579</v>
      </c>
      <c r="N40" s="229">
        <v>0.63734919977872695</v>
      </c>
      <c r="O40" s="229">
        <v>0.77037013037669999</v>
      </c>
      <c r="P40" s="229">
        <v>0.41268716721767529</v>
      </c>
      <c r="Q40" s="229">
        <v>0.23711174768336291</v>
      </c>
      <c r="R40" s="229">
        <v>0.34802673151181129</v>
      </c>
      <c r="S40" s="229">
        <v>0.28965356279023369</v>
      </c>
      <c r="T40" s="229">
        <v>0.19285147882780851</v>
      </c>
      <c r="U40" s="229">
        <v>0.11535798951999229</v>
      </c>
      <c r="V40" s="229">
        <v>0.20669453259980411</v>
      </c>
      <c r="W40" s="229">
        <v>0.4914152152349916</v>
      </c>
      <c r="X40" s="229">
        <v>0.40660788140244369</v>
      </c>
      <c r="Y40" s="229">
        <v>0.43276468448664301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0.21874253695608389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2.5573753693982741</v>
      </c>
      <c r="C42" s="229">
        <v>2.030142293871402</v>
      </c>
      <c r="D42" s="229">
        <v>1.996385350046741</v>
      </c>
      <c r="E42" s="229">
        <v>2.2032054626777091</v>
      </c>
      <c r="F42" s="229">
        <v>2.210114742867781</v>
      </c>
      <c r="G42" s="229">
        <v>2.0173868477412058</v>
      </c>
      <c r="H42" s="229">
        <v>2.456718822936879</v>
      </c>
      <c r="I42" s="229">
        <v>2.334800101464666</v>
      </c>
      <c r="J42" s="229">
        <v>2.4408078708767902</v>
      </c>
      <c r="K42" s="229">
        <v>2.7951278825515549</v>
      </c>
      <c r="L42" s="229">
        <v>3.5153735077475492</v>
      </c>
      <c r="M42" s="229">
        <v>3.9857259741160531</v>
      </c>
      <c r="N42" s="229">
        <v>4.0053517902687847</v>
      </c>
      <c r="O42" s="229">
        <v>3.5298371269517328</v>
      </c>
      <c r="P42" s="229">
        <v>2.4412743785754421</v>
      </c>
      <c r="Q42" s="229">
        <v>1.7790504880191309</v>
      </c>
      <c r="R42" s="229">
        <v>0.69674975544071471</v>
      </c>
      <c r="S42" s="229">
        <v>0.86538945482924956</v>
      </c>
      <c r="T42" s="229">
        <v>0.96510636705771258</v>
      </c>
      <c r="U42" s="229">
        <v>1.4022453662880181</v>
      </c>
      <c r="V42" s="229">
        <v>0.87290901101688867</v>
      </c>
      <c r="W42" s="229">
        <v>1.460043055265599</v>
      </c>
      <c r="X42" s="229">
        <v>2.2636725509926459</v>
      </c>
      <c r="Y42" s="229">
        <v>2.6852143702408449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1.0000000000000007</v>
      </c>
      <c r="C52" s="232">
        <f t="shared" si="1"/>
        <v>1</v>
      </c>
      <c r="D52" s="232">
        <f t="shared" si="1"/>
        <v>1.0000000000000002</v>
      </c>
      <c r="E52" s="232">
        <f t="shared" si="1"/>
        <v>0.99999999999999989</v>
      </c>
      <c r="F52" s="232">
        <f t="shared" si="1"/>
        <v>1</v>
      </c>
      <c r="G52" s="232">
        <f t="shared" si="1"/>
        <v>1</v>
      </c>
      <c r="H52" s="232">
        <f t="shared" si="1"/>
        <v>1.0000000000000002</v>
      </c>
      <c r="I52" s="232">
        <f t="shared" si="1"/>
        <v>0.99999999999999989</v>
      </c>
      <c r="J52" s="232">
        <f t="shared" si="1"/>
        <v>0.99999999999999978</v>
      </c>
      <c r="K52" s="232">
        <f t="shared" si="1"/>
        <v>1.0000000000000002</v>
      </c>
      <c r="L52" s="232">
        <f t="shared" si="1"/>
        <v>0.99999999999999978</v>
      </c>
      <c r="M52" s="232">
        <f t="shared" si="1"/>
        <v>1.0000000000000002</v>
      </c>
      <c r="N52" s="232">
        <f t="shared" si="1"/>
        <v>0.99999999999999967</v>
      </c>
      <c r="O52" s="232">
        <f t="shared" si="1"/>
        <v>0.99999999999999989</v>
      </c>
      <c r="P52" s="232">
        <f t="shared" si="1"/>
        <v>1.0000000000000002</v>
      </c>
      <c r="Q52" s="232">
        <f t="shared" si="1"/>
        <v>1</v>
      </c>
      <c r="R52" s="232">
        <f t="shared" si="1"/>
        <v>0.99999999999999989</v>
      </c>
      <c r="S52" s="232">
        <f t="shared" si="1"/>
        <v>1</v>
      </c>
      <c r="T52" s="232">
        <f t="shared" si="1"/>
        <v>0.99999999999999989</v>
      </c>
      <c r="U52" s="232">
        <f t="shared" si="1"/>
        <v>1</v>
      </c>
      <c r="V52" s="232">
        <f t="shared" si="1"/>
        <v>0.99999999999999989</v>
      </c>
      <c r="W52" s="232">
        <f t="shared" si="1"/>
        <v>1.0000000000000002</v>
      </c>
      <c r="X52" s="232">
        <f t="shared" si="1"/>
        <v>0.99999999999999989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1.2886695135149241E-2</v>
      </c>
      <c r="C57" s="300">
        <f t="shared" si="6"/>
        <v>2.4104657292603339E-2</v>
      </c>
      <c r="D57" s="300">
        <f t="shared" si="6"/>
        <v>2.4284501230458951E-2</v>
      </c>
      <c r="E57" s="300">
        <f t="shared" si="6"/>
        <v>2.8991513799091099E-2</v>
      </c>
      <c r="F57" s="300">
        <f t="shared" si="6"/>
        <v>4.052767945062033E-2</v>
      </c>
      <c r="G57" s="300">
        <f t="shared" si="6"/>
        <v>3.6233855790917265E-2</v>
      </c>
      <c r="H57" s="300">
        <f t="shared" si="6"/>
        <v>4.0871767950771916E-2</v>
      </c>
      <c r="I57" s="300">
        <f t="shared" si="6"/>
        <v>3.316408576211783E-2</v>
      </c>
      <c r="J57" s="300">
        <f t="shared" si="6"/>
        <v>4.453055757809192E-2</v>
      </c>
      <c r="K57" s="300">
        <f t="shared" si="6"/>
        <v>4.9224414659049767E-2</v>
      </c>
      <c r="L57" s="300">
        <f t="shared" si="6"/>
        <v>4.8792874037951919E-2</v>
      </c>
      <c r="M57" s="300">
        <f t="shared" si="6"/>
        <v>4.6420197506284767E-2</v>
      </c>
      <c r="N57" s="300">
        <f t="shared" si="6"/>
        <v>4.6865040467983128E-2</v>
      </c>
      <c r="O57" s="300">
        <f t="shared" si="6"/>
        <v>4.7935599252724691E-2</v>
      </c>
      <c r="P57" s="300">
        <f t="shared" si="6"/>
        <v>5.0579490049163407E-2</v>
      </c>
      <c r="Q57" s="300">
        <f t="shared" si="6"/>
        <v>5.7933538858310658E-2</v>
      </c>
      <c r="R57" s="300">
        <f t="shared" si="6"/>
        <v>3.9877211789124511E-2</v>
      </c>
      <c r="S57" s="300">
        <f t="shared" si="6"/>
        <v>3.7801442675270622E-2</v>
      </c>
      <c r="T57" s="300">
        <f t="shared" si="6"/>
        <v>3.8039318094216963E-2</v>
      </c>
      <c r="U57" s="300">
        <f t="shared" si="6"/>
        <v>4.1067286592696081E-2</v>
      </c>
      <c r="V57" s="300">
        <f t="shared" si="6"/>
        <v>3.0719995158587435E-2</v>
      </c>
      <c r="W57" s="300">
        <f t="shared" si="6"/>
        <v>3.5264487081633947E-2</v>
      </c>
      <c r="X57" s="300">
        <f t="shared" si="6"/>
        <v>3.8128671000902059E-2</v>
      </c>
      <c r="Y57" s="300">
        <f t="shared" si="6"/>
        <v>3.9786311393328527E-2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0.80240551897846735</v>
      </c>
      <c r="C58" s="301">
        <f t="shared" si="7"/>
        <v>0.70490932205010226</v>
      </c>
      <c r="D58" s="301">
        <f t="shared" si="7"/>
        <v>0.67013678311501779</v>
      </c>
      <c r="E58" s="301">
        <f t="shared" si="7"/>
        <v>0.65800347369620271</v>
      </c>
      <c r="F58" s="301">
        <f t="shared" si="7"/>
        <v>0.56425393170521898</v>
      </c>
      <c r="G58" s="301">
        <f t="shared" si="7"/>
        <v>0.55819025587037874</v>
      </c>
      <c r="H58" s="301">
        <f t="shared" si="7"/>
        <v>0.57521034022157924</v>
      </c>
      <c r="I58" s="301">
        <f t="shared" si="7"/>
        <v>0.59125260108058586</v>
      </c>
      <c r="J58" s="301">
        <f t="shared" si="7"/>
        <v>0.54405089487540026</v>
      </c>
      <c r="K58" s="301">
        <f t="shared" si="7"/>
        <v>0.56952194839793724</v>
      </c>
      <c r="L58" s="301">
        <f t="shared" si="7"/>
        <v>0.60431841823557064</v>
      </c>
      <c r="M58" s="301">
        <f t="shared" si="7"/>
        <v>0.6309522200540707</v>
      </c>
      <c r="N58" s="301">
        <f t="shared" si="7"/>
        <v>0.61301311564320837</v>
      </c>
      <c r="O58" s="301">
        <f t="shared" si="7"/>
        <v>0.59261378576260526</v>
      </c>
      <c r="P58" s="301">
        <f t="shared" si="7"/>
        <v>0.52729284241927221</v>
      </c>
      <c r="Q58" s="301">
        <f t="shared" si="7"/>
        <v>0.4509323257375249</v>
      </c>
      <c r="R58" s="301">
        <f t="shared" si="7"/>
        <v>0.33726886002922013</v>
      </c>
      <c r="S58" s="301">
        <f t="shared" si="7"/>
        <v>0.375073065981464</v>
      </c>
      <c r="T58" s="301">
        <f t="shared" si="7"/>
        <v>0.37450450844000072</v>
      </c>
      <c r="U58" s="301">
        <f t="shared" si="7"/>
        <v>0.44662452155978588</v>
      </c>
      <c r="V58" s="301">
        <f t="shared" si="7"/>
        <v>0.40442240500022558</v>
      </c>
      <c r="W58" s="301">
        <f t="shared" si="7"/>
        <v>0.47851298665635239</v>
      </c>
      <c r="X58" s="301">
        <f t="shared" si="7"/>
        <v>0.52633842251344709</v>
      </c>
      <c r="Y58" s="301">
        <f t="shared" si="7"/>
        <v>0.55923199241507149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0.18470778588638392</v>
      </c>
      <c r="C60" s="301">
        <f t="shared" si="9"/>
        <v>0.27098602065729438</v>
      </c>
      <c r="D60" s="301">
        <f t="shared" si="9"/>
        <v>0.30557871565452349</v>
      </c>
      <c r="E60" s="301">
        <f t="shared" si="9"/>
        <v>0.31300501250470603</v>
      </c>
      <c r="F60" s="301">
        <f t="shared" si="9"/>
        <v>0.39521838884416077</v>
      </c>
      <c r="G60" s="301">
        <f t="shared" si="9"/>
        <v>0.40557588833870395</v>
      </c>
      <c r="H60" s="301">
        <f t="shared" si="9"/>
        <v>0.38391789182764907</v>
      </c>
      <c r="I60" s="301">
        <f t="shared" si="9"/>
        <v>0.37558331315729626</v>
      </c>
      <c r="J60" s="301">
        <f t="shared" si="9"/>
        <v>0.4114185475465077</v>
      </c>
      <c r="K60" s="301">
        <f t="shared" si="9"/>
        <v>0.38125363694301306</v>
      </c>
      <c r="L60" s="301">
        <f t="shared" si="9"/>
        <v>0.34688870772647717</v>
      </c>
      <c r="M60" s="301">
        <f t="shared" si="9"/>
        <v>0.32262758243964468</v>
      </c>
      <c r="N60" s="301">
        <f t="shared" si="9"/>
        <v>0.34012184388880828</v>
      </c>
      <c r="O60" s="301">
        <f t="shared" si="9"/>
        <v>0.3594506149846699</v>
      </c>
      <c r="P60" s="301">
        <f t="shared" si="9"/>
        <v>0.42212766753156461</v>
      </c>
      <c r="Q60" s="301">
        <f t="shared" si="9"/>
        <v>0.49113413540416434</v>
      </c>
      <c r="R60" s="301">
        <f t="shared" si="9"/>
        <v>0.6228539281816553</v>
      </c>
      <c r="S60" s="301">
        <f t="shared" si="9"/>
        <v>0.58712549134326553</v>
      </c>
      <c r="T60" s="301">
        <f t="shared" si="9"/>
        <v>0.58745617346578227</v>
      </c>
      <c r="U60" s="301">
        <f t="shared" si="9"/>
        <v>0.51230819184751797</v>
      </c>
      <c r="V60" s="301">
        <f t="shared" si="9"/>
        <v>0.564857599841187</v>
      </c>
      <c r="W60" s="301">
        <f t="shared" si="9"/>
        <v>0.48622252626201373</v>
      </c>
      <c r="X60" s="301">
        <f t="shared" si="9"/>
        <v>0.43553290648565074</v>
      </c>
      <c r="Y60" s="301">
        <f t="shared" si="9"/>
        <v>0.40098169619160018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0.11970111945523153</v>
      </c>
      <c r="C61" s="302">
        <f t="shared" si="10"/>
        <v>0.21387798229153321</v>
      </c>
      <c r="D61" s="302">
        <f t="shared" si="10"/>
        <v>0.25128776514029538</v>
      </c>
      <c r="E61" s="302">
        <f t="shared" si="10"/>
        <v>0.25969703877645395</v>
      </c>
      <c r="F61" s="302">
        <f t="shared" si="10"/>
        <v>0.34950550894332877</v>
      </c>
      <c r="G61" s="302">
        <f t="shared" si="10"/>
        <v>0.36035425549814132</v>
      </c>
      <c r="H61" s="302">
        <f t="shared" si="10"/>
        <v>0.33731738144963241</v>
      </c>
      <c r="I61" s="302">
        <f t="shared" si="10"/>
        <v>0.32768314334798526</v>
      </c>
      <c r="J61" s="302">
        <f t="shared" si="10"/>
        <v>0.36734241121863159</v>
      </c>
      <c r="K61" s="302">
        <f t="shared" si="10"/>
        <v>0.3351139700924437</v>
      </c>
      <c r="L61" s="302">
        <f t="shared" si="10"/>
        <v>0.29793001426876731</v>
      </c>
      <c r="M61" s="302">
        <f t="shared" si="10"/>
        <v>0.27151115872004317</v>
      </c>
      <c r="N61" s="302">
        <f t="shared" si="10"/>
        <v>0.29045875186861375</v>
      </c>
      <c r="O61" s="302">
        <f t="shared" si="10"/>
        <v>0.31144016916593187</v>
      </c>
      <c r="P61" s="302">
        <f t="shared" si="10"/>
        <v>0.3794091802979247</v>
      </c>
      <c r="Q61" s="302">
        <f t="shared" si="10"/>
        <v>0.45460197480840747</v>
      </c>
      <c r="R61" s="302">
        <f t="shared" si="10"/>
        <v>0.59553018256554013</v>
      </c>
      <c r="S61" s="302">
        <f t="shared" si="10"/>
        <v>0.55673904819092102</v>
      </c>
      <c r="T61" s="302">
        <f t="shared" si="10"/>
        <v>0.55711579184912097</v>
      </c>
      <c r="U61" s="302">
        <f t="shared" si="10"/>
        <v>0.47612502684390196</v>
      </c>
      <c r="V61" s="302">
        <f t="shared" si="10"/>
        <v>0.53209342791400005</v>
      </c>
      <c r="W61" s="302">
        <f t="shared" si="10"/>
        <v>0.44745592587005073</v>
      </c>
      <c r="X61" s="302">
        <f t="shared" si="10"/>
        <v>0.39289174132294102</v>
      </c>
      <c r="Y61" s="302">
        <f t="shared" si="10"/>
        <v>0.35567566734618927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6.500666643115241E-2</v>
      </c>
      <c r="C62" s="302">
        <f t="shared" si="11"/>
        <v>5.7108038365761157E-2</v>
      </c>
      <c r="D62" s="302">
        <f t="shared" si="11"/>
        <v>5.4290950514228123E-2</v>
      </c>
      <c r="E62" s="302">
        <f t="shared" si="11"/>
        <v>5.330797372825212E-2</v>
      </c>
      <c r="F62" s="302">
        <f t="shared" si="11"/>
        <v>4.5712879900831983E-2</v>
      </c>
      <c r="G62" s="302">
        <f t="shared" si="11"/>
        <v>4.5221632840562603E-2</v>
      </c>
      <c r="H62" s="302">
        <f t="shared" si="11"/>
        <v>4.660051037801665E-2</v>
      </c>
      <c r="I62" s="302">
        <f t="shared" si="11"/>
        <v>4.7900169809310979E-2</v>
      </c>
      <c r="J62" s="302">
        <f t="shared" si="11"/>
        <v>4.4076136327876138E-2</v>
      </c>
      <c r="K62" s="302">
        <f t="shared" si="11"/>
        <v>4.6139666850569389E-2</v>
      </c>
      <c r="L62" s="302">
        <f t="shared" si="11"/>
        <v>4.8958693457709909E-2</v>
      </c>
      <c r="M62" s="302">
        <f t="shared" si="11"/>
        <v>5.1116423719601484E-2</v>
      </c>
      <c r="N62" s="302">
        <f t="shared" si="11"/>
        <v>4.9663092020194484E-2</v>
      </c>
      <c r="O62" s="302">
        <f t="shared" si="11"/>
        <v>4.8010445818738076E-2</v>
      </c>
      <c r="P62" s="302">
        <f t="shared" si="11"/>
        <v>4.2718487233639905E-2</v>
      </c>
      <c r="Q62" s="302">
        <f t="shared" si="11"/>
        <v>3.653216059575691E-2</v>
      </c>
      <c r="R62" s="302">
        <f t="shared" si="11"/>
        <v>2.7323745616115201E-2</v>
      </c>
      <c r="S62" s="302">
        <f t="shared" si="11"/>
        <v>3.0386443152344456E-2</v>
      </c>
      <c r="T62" s="302">
        <f t="shared" si="11"/>
        <v>3.034038161666126E-2</v>
      </c>
      <c r="U62" s="302">
        <f t="shared" si="11"/>
        <v>3.6183165003616048E-2</v>
      </c>
      <c r="V62" s="302">
        <f t="shared" si="11"/>
        <v>3.2764171927186884E-2</v>
      </c>
      <c r="W62" s="302">
        <f t="shared" si="11"/>
        <v>3.8766600391963071E-2</v>
      </c>
      <c r="X62" s="302">
        <f t="shared" si="11"/>
        <v>4.2641165162709709E-2</v>
      </c>
      <c r="Y62" s="302">
        <f t="shared" si="11"/>
        <v>4.5306028845410885E-2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1.3991554349877802</v>
      </c>
      <c r="C69" s="322">
        <f>IF(C$5=0,0,C$5/WWP_fec!C$5)</f>
        <v>0.80295179824529972</v>
      </c>
      <c r="D69" s="322">
        <f>IF(D$5=0,0,D$5/WWP_fec!D$5)</f>
        <v>0.67423758118330768</v>
      </c>
      <c r="E69" s="322">
        <f>IF(E$5=0,0,E$5/WWP_fec!E$5)</f>
        <v>0.70654740709723818</v>
      </c>
      <c r="F69" s="322">
        <f>IF(F$5=0,0,F$5/WWP_fec!F$5)</f>
        <v>0.4058129268257451</v>
      </c>
      <c r="G69" s="322">
        <f>IF(G$5=0,0,G$5/WWP_fec!G$5)</f>
        <v>0.3906520732630322</v>
      </c>
      <c r="H69" s="322">
        <f>IF(H$5=0,0,H$5/WWP_fec!H$5)</f>
        <v>0.42091330383254461</v>
      </c>
      <c r="I69" s="322">
        <f>IF(I$5=0,0,I$5/WWP_fec!I$5)</f>
        <v>0.42788219849252557</v>
      </c>
      <c r="J69" s="322">
        <f>IF(J$5=0,0,J$5/WWP_fec!J$5)</f>
        <v>0.36165935158515261</v>
      </c>
      <c r="K69" s="322">
        <f>IF(K$5=0,0,K$5/WWP_fec!K$5)</f>
        <v>0.40738857394810957</v>
      </c>
      <c r="L69" s="322">
        <f>IF(L$5=0,0,L$5/WWP_fec!L$5)</f>
        <v>0.46814916477429847</v>
      </c>
      <c r="M69" s="322">
        <f>IF(M$5=0,0,M$5/WWP_fec!M$5)</f>
        <v>0.50894576715627915</v>
      </c>
      <c r="N69" s="322">
        <f>IF(N$5=0,0,N$5/WWP_fec!N$5)</f>
        <v>0.46417821169691076</v>
      </c>
      <c r="O69" s="322">
        <f>IF(O$5=0,0,O$5/WWP_fec!O$5)</f>
        <v>0.43504974757802162</v>
      </c>
      <c r="P69" s="322">
        <f>IF(P$5=0,0,P$5/WWP_fec!P$5)</f>
        <v>0.34394045433266074</v>
      </c>
      <c r="Q69" s="322">
        <f>IF(Q$5=0,0,Q$5/WWP_fec!Q$5)</f>
        <v>0.27184908056357404</v>
      </c>
      <c r="R69" s="322">
        <f>IF(R$5=0,0,R$5/WWP_fec!R$5)</f>
        <v>0.19235616395284225</v>
      </c>
      <c r="S69" s="322">
        <f>IF(S$5=0,0,S$5/WWP_fec!S$5)</f>
        <v>0.20563494274380545</v>
      </c>
      <c r="T69" s="322">
        <f>IF(T$5=0,0,T$5/WWP_fec!T$5)</f>
        <v>0.19235639624088879</v>
      </c>
      <c r="U69" s="322">
        <f>IF(U$5=0,0,U$5/WWP_fec!U$5)</f>
        <v>0.2407941974023512</v>
      </c>
      <c r="V69" s="322">
        <f>IF(V$5=0,0,V$5/WWP_fec!V$5)</f>
        <v>0.21372931508289539</v>
      </c>
      <c r="W69" s="322">
        <f>IF(W$5=0,0,W$5/WWP_fec!W$5)</f>
        <v>0.27891666796824843</v>
      </c>
      <c r="X69" s="322">
        <f>IF(X$5=0,0,X$5/WWP_fec!X$5)</f>
        <v>0.31769588937122933</v>
      </c>
      <c r="Y69" s="322">
        <f>IF(Y$5=0,0,Y$5/WWP_fec!Y$5)</f>
        <v>0.36921555522331301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0.8123148837955303</v>
      </c>
      <c r="C74" s="336">
        <f>IF(C$10=0,0,C$10/WWP_fec!C$10)</f>
        <v>1.0349008686045453</v>
      </c>
      <c r="D74" s="336">
        <f>IF(D$10=0,0,D$10/WWP_fec!D$10)</f>
        <v>0.90610273959692844</v>
      </c>
      <c r="E74" s="336">
        <f>IF(E$10=0,0,E$10/WWP_fec!E$10)</f>
        <v>1.2255530742452552</v>
      </c>
      <c r="F74" s="336">
        <f>IF(F$10=0,0,F$10/WWP_fec!F$10)</f>
        <v>0.97478874252249059</v>
      </c>
      <c r="G74" s="336">
        <f>IF(G$10=0,0,G$10/WWP_fec!G$10)</f>
        <v>0.8158012469710495</v>
      </c>
      <c r="H74" s="336">
        <f>IF(H$10=0,0,H$10/WWP_fec!H$10)</f>
        <v>1.0002180590056546</v>
      </c>
      <c r="I74" s="336">
        <f>IF(I$10=0,0,I$10/WWP_fec!I$10)</f>
        <v>0.77614677012461797</v>
      </c>
      <c r="J74" s="336">
        <f>IF(J$10=0,0,J$10/WWP_fec!J$10)</f>
        <v>0.94040977296898931</v>
      </c>
      <c r="K74" s="336">
        <f>IF(K$10=0,0,K$10/WWP_fec!K$10)</f>
        <v>1.1758107677614058</v>
      </c>
      <c r="L74" s="336">
        <f>IF(L$10=0,0,L$10/WWP_fec!L$10)</f>
        <v>1.3159915891034828</v>
      </c>
      <c r="M74" s="336">
        <f>IF(M$10=0,0,M$10/WWP_fec!M$10)</f>
        <v>1.2928397537874354</v>
      </c>
      <c r="N74" s="336">
        <f>IF(N$10=0,0,N$10/WWP_fec!N$10)</f>
        <v>1.1935162917798354</v>
      </c>
      <c r="O74" s="336">
        <f>IF(O$10=0,0,O$10/WWP_fec!O$10)</f>
        <v>1.1640883762626504</v>
      </c>
      <c r="P74" s="336">
        <f>IF(P$10=0,0,P$10/WWP_fec!P$10)</f>
        <v>1.0200364950210383</v>
      </c>
      <c r="Q74" s="336">
        <f>IF(Q$10=0,0,Q$10/WWP_fec!Q$10)</f>
        <v>0.98981127839702454</v>
      </c>
      <c r="R74" s="336">
        <f>IF(R$10=0,0,R$10/WWP_fec!R$10)</f>
        <v>0.50530982093138799</v>
      </c>
      <c r="S74" s="336">
        <f>IF(S$10=0,0,S$10/WWP_fec!S$10)</f>
        <v>0.46726976771071349</v>
      </c>
      <c r="T74" s="336">
        <f>IF(T$10=0,0,T$10/WWP_fec!T$10)</f>
        <v>0.41643704501371198</v>
      </c>
      <c r="U74" s="336">
        <f>IF(U$10=0,0,U$10/WWP_fec!U$10)</f>
        <v>0.54803564405716565</v>
      </c>
      <c r="V74" s="336">
        <f>IF(V$10=0,0,V$10/WWP_fec!V$10)</f>
        <v>0.36286804416688329</v>
      </c>
      <c r="W74" s="336">
        <f>IF(W$10=0,0,W$10/WWP_fec!W$10)</f>
        <v>0.53966107780191142</v>
      </c>
      <c r="X74" s="336">
        <f>IF(X$10=0,0,X$10/WWP_fec!X$10)</f>
        <v>0.604142802778731</v>
      </c>
      <c r="Y74" s="336">
        <f>IF(Y$10=0,0,Y$10/WWP_fec!Y$10)</f>
        <v>0.71009338333865479</v>
      </c>
      <c r="DA74" s="68"/>
    </row>
    <row r="75" spans="1:105" ht="12" customHeight="1" x14ac:dyDescent="0.25">
      <c r="A75" s="174" t="s">
        <v>2898</v>
      </c>
      <c r="B75" s="349">
        <f>IF(B$16=0,0,B$16/WWP_fec!B$16)</f>
        <v>1.9439070062921626</v>
      </c>
      <c r="C75" s="349">
        <f>IF(C$16=0,0,C$16/WWP_fec!C$16)</f>
        <v>0.8699183840349537</v>
      </c>
      <c r="D75" s="349">
        <f>IF(D$16=0,0,D$16/WWP_fec!D$16)</f>
        <v>0.68480202955766567</v>
      </c>
      <c r="E75" s="349">
        <f>IF(E$16=0,0,E$16/WWP_fec!E$16)</f>
        <v>0.6717286612006782</v>
      </c>
      <c r="F75" s="349">
        <f>IF(F$16=0,0,F$16/WWP_fec!F$16)</f>
        <v>0.33665718578354342</v>
      </c>
      <c r="G75" s="349">
        <f>IF(G$16=0,0,G$16/WWP_fec!G$16)</f>
        <v>0.32599360548134226</v>
      </c>
      <c r="H75" s="349">
        <f>IF(H$16=0,0,H$16/WWP_fec!H$16)</f>
        <v>0.35822384088998649</v>
      </c>
      <c r="I75" s="349">
        <f>IF(I$16=0,0,I$16/WWP_fec!I$16)</f>
        <v>0.3879644157950447</v>
      </c>
      <c r="J75" s="349">
        <f>IF(J$16=0,0,J$16/WWP_fec!J$16)</f>
        <v>0.29192227844334789</v>
      </c>
      <c r="K75" s="349">
        <f>IF(K$16=0,0,K$16/WWP_fec!K$16)</f>
        <v>0.33960203304175107</v>
      </c>
      <c r="L75" s="349">
        <f>IF(L$16=0,0,L$16/WWP_fec!L$16)</f>
        <v>0.41265288789593968</v>
      </c>
      <c r="M75" s="349">
        <f>IF(M$16=0,0,M$16/WWP_fec!M$16)</f>
        <v>0.47876722180253806</v>
      </c>
      <c r="N75" s="349">
        <f>IF(N$16=0,0,N$16/WWP_fec!N$16)</f>
        <v>0.42530304325790591</v>
      </c>
      <c r="O75" s="349">
        <f>IF(O$16=0,0,O$16/WWP_fec!O$16)</f>
        <v>0.38116066579074298</v>
      </c>
      <c r="P75" s="349">
        <f>IF(P$16=0,0,P$16/WWP_fec!P$16)</f>
        <v>0.2637961630518007</v>
      </c>
      <c r="Q75" s="349">
        <f>IF(Q$16=0,0,Q$16/WWP_fec!Q$16)</f>
        <v>0.17365489930386793</v>
      </c>
      <c r="R75" s="349">
        <f>IF(R$16=0,0,R$16/WWP_fec!R$16)</f>
        <v>9.138847748353067E-2</v>
      </c>
      <c r="S75" s="349">
        <f>IF(S$16=0,0,S$16/WWP_fec!S$16)</f>
        <v>0.11202642182997252</v>
      </c>
      <c r="T75" s="349">
        <f>IF(T$16=0,0,T$16/WWP_fec!T$16)</f>
        <v>0.10647754316317468</v>
      </c>
      <c r="U75" s="349">
        <f>IF(U$16=0,0,U$16/WWP_fec!U$16)</f>
        <v>0.15977180385622244</v>
      </c>
      <c r="V75" s="349">
        <f>IF(V$16=0,0,V$16/WWP_fec!V$16)</f>
        <v>0.1278848606340233</v>
      </c>
      <c r="W75" s="349">
        <f>IF(W$16=0,0,W$16/WWP_fec!W$16)</f>
        <v>0.19715096398733606</v>
      </c>
      <c r="X75" s="349">
        <f>IF(X$16=0,0,X$16/WWP_fec!X$16)</f>
        <v>0.25083915319929356</v>
      </c>
      <c r="Y75" s="349">
        <f>IF(Y$16=0,0,Y$16/WWP_fec!Y$16)</f>
        <v>0.30365675263250036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2.4231526287471969</v>
      </c>
      <c r="C77" s="349">
        <f>IF(C$28=0,0,C$28/WWP_fec!C$28)</f>
        <v>1.910927481398532</v>
      </c>
      <c r="D77" s="349">
        <f>IF(D$28=0,0,D$28/WWP_fec!D$28)</f>
        <v>1.8126021068763922</v>
      </c>
      <c r="E77" s="349">
        <f>IF(E$28=0,0,E$28/WWP_fec!E$28)</f>
        <v>1.8780908158240026</v>
      </c>
      <c r="F77" s="349">
        <f>IF(F$28=0,0,F$28/WWP_fec!F$28)</f>
        <v>1.4344951174069103</v>
      </c>
      <c r="G77" s="349">
        <f>IF(G$28=0,0,G$28/WWP_fec!G$28)</f>
        <v>1.4408979489284681</v>
      </c>
      <c r="H77" s="349">
        <f>IF(H$28=0,0,H$28/WWP_fec!H$28)</f>
        <v>1.4459462241481651</v>
      </c>
      <c r="I77" s="349">
        <f>IF(I$28=0,0,I$28/WWP_fec!I$28)</f>
        <v>1.4720324369182491</v>
      </c>
      <c r="J77" s="349">
        <f>IF(J$28=0,0,J$28/WWP_fec!J$28)</f>
        <v>1.3520936562001489</v>
      </c>
      <c r="K77" s="349">
        <f>IF(K$28=0,0,K$28/WWP_fec!K$28)</f>
        <v>1.3797050915645503</v>
      </c>
      <c r="L77" s="349">
        <f>IF(L$28=0,0,L$28/WWP_fec!L$28)</f>
        <v>1.4228282837086978</v>
      </c>
      <c r="M77" s="349">
        <f>IF(M$28=0,0,M$28/WWP_fec!M$28)</f>
        <v>1.4435946779721696</v>
      </c>
      <c r="N77" s="349">
        <f>IF(N$28=0,0,N$28/WWP_fec!N$28)</f>
        <v>1.4010720423981169</v>
      </c>
      <c r="O77" s="349">
        <f>IF(O$28=0,0,O$28/WWP_fec!O$28)</f>
        <v>1.3869978486529873</v>
      </c>
      <c r="P77" s="349">
        <f>IF(P$28=0,0,P$28/WWP_fec!P$28)</f>
        <v>1.3073024136232594</v>
      </c>
      <c r="Q77" s="349">
        <f>IF(Q$28=0,0,Q$28/WWP_fec!Q$28)</f>
        <v>1.2194533980466737</v>
      </c>
      <c r="R77" s="349">
        <f>IF(R$28=0,0,R$28/WWP_fec!R$28)</f>
        <v>1.1611290806075472</v>
      </c>
      <c r="S77" s="349">
        <f>IF(S$28=0,0,S$28/WWP_fec!S$28)</f>
        <v>1.1732718012146688</v>
      </c>
      <c r="T77" s="349">
        <f>IF(T$28=0,0,T$28/WWP_fec!T$28)</f>
        <v>1.114022242269556</v>
      </c>
      <c r="U77" s="349">
        <f>IF(U$28=0,0,U$28/WWP_fec!U$28)</f>
        <v>1.1749066581269665</v>
      </c>
      <c r="V77" s="349">
        <f>IF(V$28=0,0,V$28/WWP_fec!V$28)</f>
        <v>1.1719487335663257</v>
      </c>
      <c r="W77" s="349">
        <f>IF(W$28=0,0,W$28/WWP_fec!W$28)</f>
        <v>1.2661566001136078</v>
      </c>
      <c r="X77" s="349">
        <f>IF(X$28=0,0,X$28/WWP_fec!X$28)</f>
        <v>1.2795238544634728</v>
      </c>
      <c r="Y77" s="349">
        <f>IF(Y$28=0,0,Y$28/WWP_fec!Y$28)</f>
        <v>1.3273076507058588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CZ: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16435.266033455391</v>
      </c>
      <c r="C3" s="203">
        <v>16594.09981124258</v>
      </c>
      <c r="D3" s="203">
        <v>17497.093033080459</v>
      </c>
      <c r="E3" s="203">
        <v>18176.574633129439</v>
      </c>
      <c r="F3" s="203">
        <v>19196.138957247411</v>
      </c>
      <c r="G3" s="203">
        <v>21061.9630364847</v>
      </c>
      <c r="H3" s="203">
        <v>22556.391400161941</v>
      </c>
      <c r="I3" s="203">
        <v>23517.773649153729</v>
      </c>
      <c r="J3" s="203">
        <v>24314.238577957149</v>
      </c>
      <c r="K3" s="203">
        <v>24052.857129220731</v>
      </c>
      <c r="L3" s="203">
        <v>24733.483828347831</v>
      </c>
      <c r="M3" s="203">
        <v>24014.635239502011</v>
      </c>
      <c r="N3" s="203">
        <v>22346.922836882299</v>
      </c>
      <c r="O3" s="203">
        <v>21547.56997371824</v>
      </c>
      <c r="P3" s="203">
        <v>22447.263648541419</v>
      </c>
      <c r="Q3" s="203">
        <v>23461.337016000001</v>
      </c>
      <c r="R3" s="203">
        <v>23252.951847148699</v>
      </c>
      <c r="S3" s="203">
        <v>23907.481524619179</v>
      </c>
      <c r="T3" s="203">
        <v>24341.408867309328</v>
      </c>
      <c r="U3" s="203">
        <v>24770.8528786264</v>
      </c>
      <c r="V3" s="203">
        <v>23248.983470739211</v>
      </c>
      <c r="W3" s="203">
        <v>23570.695394170511</v>
      </c>
      <c r="X3" s="203">
        <v>23852.109107876309</v>
      </c>
      <c r="Y3" s="203">
        <v>24494.81164890467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45259.28099562016</v>
      </c>
      <c r="C5" s="203">
        <v>44666.636851500953</v>
      </c>
      <c r="D5" s="203">
        <v>40249.51138046899</v>
      </c>
      <c r="E5" s="203">
        <v>34227.212740583891</v>
      </c>
      <c r="F5" s="203">
        <v>35245.587053820032</v>
      </c>
      <c r="G5" s="203">
        <v>27204.039986231241</v>
      </c>
      <c r="H5" s="203">
        <v>28921.593085027791</v>
      </c>
      <c r="I5" s="203">
        <v>30696.29127796484</v>
      </c>
      <c r="J5" s="203">
        <v>33403.174173729501</v>
      </c>
      <c r="K5" s="203">
        <v>31774.87434305534</v>
      </c>
      <c r="L5" s="203">
        <v>30584.955099290251</v>
      </c>
      <c r="M5" s="203">
        <v>29798.737191448829</v>
      </c>
      <c r="N5" s="203">
        <v>28281.515405019989</v>
      </c>
      <c r="O5" s="203">
        <v>26670.71896527736</v>
      </c>
      <c r="P5" s="203">
        <v>27934.797404027489</v>
      </c>
      <c r="Q5" s="203">
        <v>31059.83976753243</v>
      </c>
      <c r="R5" s="203">
        <v>29295.847572752969</v>
      </c>
      <c r="S5" s="203">
        <v>28748.326157553842</v>
      </c>
      <c r="T5" s="203">
        <v>28961.136051469319</v>
      </c>
      <c r="U5" s="203">
        <v>26136.55327185545</v>
      </c>
      <c r="V5" s="203">
        <v>24500.958011709921</v>
      </c>
      <c r="W5" s="203">
        <v>26813.22420066009</v>
      </c>
      <c r="X5" s="203">
        <v>26733.209410730138</v>
      </c>
      <c r="Y5" s="203">
        <v>27393.203251715149</v>
      </c>
      <c r="DA5" s="112" t="s">
        <v>3025</v>
      </c>
    </row>
    <row r="6" spans="1:105" ht="12" customHeight="1" x14ac:dyDescent="0.25">
      <c r="A6" s="154" t="s">
        <v>2112</v>
      </c>
      <c r="B6" s="338">
        <v>56574.101244525191</v>
      </c>
      <c r="C6" s="338">
        <v>53745.396182298937</v>
      </c>
      <c r="D6" s="338">
        <v>52916.95786025541</v>
      </c>
      <c r="E6" s="338">
        <v>53168.2330819239</v>
      </c>
      <c r="F6" s="338">
        <v>50339.528019697631</v>
      </c>
      <c r="G6" s="338">
        <v>49511.089697654119</v>
      </c>
      <c r="H6" s="338">
        <v>47666.67162699093</v>
      </c>
      <c r="I6" s="338">
        <v>44837.966564764669</v>
      </c>
      <c r="J6" s="338">
        <v>44788.771590318931</v>
      </c>
      <c r="K6" s="338">
        <v>42788.504850136189</v>
      </c>
      <c r="L6" s="338">
        <v>40739.043135507702</v>
      </c>
      <c r="M6" s="338">
        <v>42240.071110075187</v>
      </c>
      <c r="N6" s="338">
        <v>40161.880035132679</v>
      </c>
      <c r="O6" s="338">
        <v>37333.174972906418</v>
      </c>
      <c r="P6" s="338">
        <v>38756.278612714123</v>
      </c>
      <c r="Q6" s="338">
        <v>37506.525859815127</v>
      </c>
      <c r="R6" s="338">
        <v>34677.820797588873</v>
      </c>
      <c r="S6" s="338">
        <v>33927.306810305126</v>
      </c>
      <c r="T6" s="338">
        <v>33849.382475545353</v>
      </c>
      <c r="U6" s="338">
        <v>31020.677413319088</v>
      </c>
      <c r="V6" s="338">
        <v>30192.239091275569</v>
      </c>
      <c r="W6" s="338">
        <v>30942.753078559312</v>
      </c>
      <c r="X6" s="338">
        <v>30114.314756515789</v>
      </c>
      <c r="Y6" s="338">
        <v>31537.418396323501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2251.5419618512278</v>
      </c>
      <c r="F7" s="340">
        <v>0</v>
      </c>
      <c r="G7" s="340">
        <v>0</v>
      </c>
      <c r="H7" s="340">
        <v>155.84866951955499</v>
      </c>
      <c r="I7" s="340">
        <v>0</v>
      </c>
      <c r="J7" s="340">
        <v>779.24334759777491</v>
      </c>
      <c r="K7" s="340">
        <v>0</v>
      </c>
      <c r="L7" s="340">
        <v>779.24334759777491</v>
      </c>
      <c r="M7" s="340">
        <v>2251.5419618512278</v>
      </c>
      <c r="N7" s="340">
        <v>0</v>
      </c>
      <c r="O7" s="340">
        <v>0</v>
      </c>
      <c r="P7" s="340">
        <v>2251.5419618512278</v>
      </c>
      <c r="Q7" s="340">
        <v>750.51398728374272</v>
      </c>
      <c r="R7" s="340">
        <v>0</v>
      </c>
      <c r="S7" s="340">
        <v>0</v>
      </c>
      <c r="T7" s="340">
        <v>2000.26674018274</v>
      </c>
      <c r="U7" s="340">
        <v>0</v>
      </c>
      <c r="V7" s="340">
        <v>0</v>
      </c>
      <c r="W7" s="340">
        <v>2750.7807274664819</v>
      </c>
      <c r="X7" s="340">
        <v>2000.26674018274</v>
      </c>
      <c r="Y7" s="340">
        <v>2251.5419618512278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2828.7050622262541</v>
      </c>
      <c r="D8" s="342">
        <f t="shared" si="0"/>
        <v>828.43832204352657</v>
      </c>
      <c r="E8" s="342">
        <f t="shared" si="0"/>
        <v>2000.2667401827348</v>
      </c>
      <c r="F8" s="342">
        <f t="shared" si="0"/>
        <v>2828.7050622262686</v>
      </c>
      <c r="G8" s="342">
        <f t="shared" si="0"/>
        <v>828.43832204351202</v>
      </c>
      <c r="H8" s="342">
        <f t="shared" si="0"/>
        <v>2000.2667401827421</v>
      </c>
      <c r="I8" s="342">
        <f t="shared" si="0"/>
        <v>2828.7050622262614</v>
      </c>
      <c r="J8" s="342">
        <f t="shared" si="0"/>
        <v>828.43832204351202</v>
      </c>
      <c r="K8" s="342">
        <f t="shared" si="0"/>
        <v>2000.2667401827421</v>
      </c>
      <c r="L8" s="342">
        <f t="shared" si="0"/>
        <v>2828.7050622262614</v>
      </c>
      <c r="M8" s="342">
        <f t="shared" si="0"/>
        <v>750.51398728373897</v>
      </c>
      <c r="N8" s="342">
        <f t="shared" si="0"/>
        <v>2078.1910749425078</v>
      </c>
      <c r="O8" s="342">
        <f t="shared" si="0"/>
        <v>2828.7050622262614</v>
      </c>
      <c r="P8" s="342">
        <f t="shared" si="0"/>
        <v>828.43832204351929</v>
      </c>
      <c r="Q8" s="342">
        <f t="shared" si="0"/>
        <v>2000.2667401827421</v>
      </c>
      <c r="R8" s="342">
        <f t="shared" si="0"/>
        <v>2828.7050622262541</v>
      </c>
      <c r="S8" s="342">
        <f t="shared" si="0"/>
        <v>750.51398728374625</v>
      </c>
      <c r="T8" s="342">
        <f t="shared" si="0"/>
        <v>2078.1910749425151</v>
      </c>
      <c r="U8" s="342">
        <f t="shared" si="0"/>
        <v>2828.705062226265</v>
      </c>
      <c r="V8" s="342">
        <f t="shared" si="0"/>
        <v>828.43832204351929</v>
      </c>
      <c r="W8" s="342">
        <f t="shared" si="0"/>
        <v>2000.2667401827421</v>
      </c>
      <c r="X8" s="342">
        <f t="shared" si="0"/>
        <v>2828.705062226265</v>
      </c>
      <c r="Y8" s="342">
        <f t="shared" si="0"/>
        <v>828.43832204351565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11314.820248905031</v>
      </c>
      <c r="C9" s="343">
        <f t="shared" si="1"/>
        <v>9078.7593307979841</v>
      </c>
      <c r="D9" s="343">
        <f t="shared" si="1"/>
        <v>12667.44647978642</v>
      </c>
      <c r="E9" s="343">
        <f t="shared" si="1"/>
        <v>18941.020341340009</v>
      </c>
      <c r="F9" s="343">
        <f t="shared" si="1"/>
        <v>15093.940965877599</v>
      </c>
      <c r="G9" s="343">
        <f t="shared" si="1"/>
        <v>22307.049711422878</v>
      </c>
      <c r="H9" s="343">
        <f t="shared" si="1"/>
        <v>18745.078541963139</v>
      </c>
      <c r="I9" s="343">
        <f t="shared" si="1"/>
        <v>14141.675286799829</v>
      </c>
      <c r="J9" s="343">
        <f t="shared" si="1"/>
        <v>11385.597416589429</v>
      </c>
      <c r="K9" s="343">
        <f t="shared" si="1"/>
        <v>11013.630507080848</v>
      </c>
      <c r="L9" s="343">
        <f t="shared" si="1"/>
        <v>10154.08803621745</v>
      </c>
      <c r="M9" s="343">
        <f t="shared" si="1"/>
        <v>12441.333918626358</v>
      </c>
      <c r="N9" s="343">
        <f t="shared" si="1"/>
        <v>11880.36463011269</v>
      </c>
      <c r="O9" s="343">
        <f t="shared" si="1"/>
        <v>10662.456007629058</v>
      </c>
      <c r="P9" s="343">
        <f t="shared" si="1"/>
        <v>10821.481208686633</v>
      </c>
      <c r="Q9" s="343">
        <f t="shared" si="1"/>
        <v>6446.6860922826963</v>
      </c>
      <c r="R9" s="343">
        <f t="shared" si="1"/>
        <v>5381.9732248359032</v>
      </c>
      <c r="S9" s="343">
        <f t="shared" si="1"/>
        <v>5178.9806527512847</v>
      </c>
      <c r="T9" s="343">
        <f t="shared" si="1"/>
        <v>4888.2464240760346</v>
      </c>
      <c r="U9" s="343">
        <f t="shared" si="1"/>
        <v>4884.1241414636388</v>
      </c>
      <c r="V9" s="343">
        <f t="shared" si="1"/>
        <v>5691.2810795656478</v>
      </c>
      <c r="W9" s="343">
        <f t="shared" si="1"/>
        <v>4129.5288778992217</v>
      </c>
      <c r="X9" s="343">
        <f t="shared" si="1"/>
        <v>3381.1053457856506</v>
      </c>
      <c r="Y9" s="343">
        <f t="shared" si="1"/>
        <v>4144.2151446083517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1589.569937074278</v>
      </c>
      <c r="C12" s="210">
        <v>1281.0429099168639</v>
      </c>
      <c r="D12" s="210">
        <v>1228.235827893064</v>
      </c>
      <c r="E12" s="210">
        <v>1033.9901518449781</v>
      </c>
      <c r="F12" s="210">
        <v>992.82730799084118</v>
      </c>
      <c r="G12" s="210">
        <v>663.8690404657774</v>
      </c>
      <c r="H12" s="210">
        <v>753.68251326409938</v>
      </c>
      <c r="I12" s="210">
        <v>760.85213285334021</v>
      </c>
      <c r="J12" s="210">
        <v>740.42208748508665</v>
      </c>
      <c r="K12" s="210">
        <v>732.44274469652407</v>
      </c>
      <c r="L12" s="210">
        <v>781.16249330952166</v>
      </c>
      <c r="M12" s="210">
        <v>727.63155432147084</v>
      </c>
      <c r="N12" s="210">
        <v>731.25273203999984</v>
      </c>
      <c r="O12" s="210">
        <v>669.35128613850486</v>
      </c>
      <c r="P12" s="210">
        <v>703.83989861492148</v>
      </c>
      <c r="Q12" s="210">
        <v>738.27922962759351</v>
      </c>
      <c r="R12" s="210">
        <v>670.28096245335519</v>
      </c>
      <c r="S12" s="210">
        <v>660.16322218666573</v>
      </c>
      <c r="T12" s="210">
        <v>660.55748646622317</v>
      </c>
      <c r="U12" s="210">
        <v>619.03346406557398</v>
      </c>
      <c r="V12" s="210">
        <v>576.65856170591849</v>
      </c>
      <c r="W12" s="210">
        <v>626.184457784796</v>
      </c>
      <c r="X12" s="210">
        <v>579.56492325604222</v>
      </c>
      <c r="Y12" s="210">
        <v>563.32093606661442</v>
      </c>
      <c r="DA12" s="109" t="s">
        <v>3029</v>
      </c>
    </row>
    <row r="13" spans="1:105" ht="12" customHeight="1" x14ac:dyDescent="0.25">
      <c r="A13" s="24" t="s">
        <v>28</v>
      </c>
      <c r="B13" s="213">
        <v>287.58417884780738</v>
      </c>
      <c r="C13" s="213">
        <v>17.390283748925189</v>
      </c>
      <c r="D13" s="213">
        <v>17.22493551160791</v>
      </c>
      <c r="E13" s="213">
        <v>20.49019776440241</v>
      </c>
      <c r="F13" s="213">
        <v>13.148925193465169</v>
      </c>
      <c r="G13" s="213">
        <v>13.749097162510751</v>
      </c>
      <c r="H13" s="213">
        <v>14.1938950988822</v>
      </c>
      <c r="I13" s="213">
        <v>10.666809974204639</v>
      </c>
      <c r="J13" s="213">
        <v>17.87687016337059</v>
      </c>
      <c r="K13" s="213">
        <v>16.878245915735171</v>
      </c>
      <c r="L13" s="213">
        <v>5.9576956147893378</v>
      </c>
      <c r="M13" s="213">
        <v>6.3209802235597596</v>
      </c>
      <c r="N13" s="213">
        <v>10.85004299226139</v>
      </c>
      <c r="O13" s="213">
        <v>10.902407566638001</v>
      </c>
      <c r="P13" s="213">
        <v>10.51728288907997</v>
      </c>
      <c r="Q13" s="213">
        <v>9.3351676698194339</v>
      </c>
      <c r="R13" s="213">
        <v>10.098624247635421</v>
      </c>
      <c r="S13" s="213">
        <v>11.39905417024935</v>
      </c>
      <c r="T13" s="213">
        <v>10.605159071367151</v>
      </c>
      <c r="U13" s="213">
        <v>10.51212381771281</v>
      </c>
      <c r="V13" s="213">
        <v>10.81883061049011</v>
      </c>
      <c r="W13" s="213">
        <v>11.14282029234738</v>
      </c>
      <c r="X13" s="213">
        <v>10.268099742046431</v>
      </c>
      <c r="Y13" s="213">
        <v>11.367755803955291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274.004815133276</v>
      </c>
      <c r="C14" s="204">
        <f t="shared" si="2"/>
        <v>282.74118658641441</v>
      </c>
      <c r="D14" s="204">
        <f t="shared" si="2"/>
        <v>268.09845227858989</v>
      </c>
      <c r="E14" s="204">
        <f t="shared" si="2"/>
        <v>238.01263972484946</v>
      </c>
      <c r="F14" s="204">
        <f t="shared" si="2"/>
        <v>276.83576956147886</v>
      </c>
      <c r="G14" s="204">
        <f t="shared" si="2"/>
        <v>143.52115219260531</v>
      </c>
      <c r="H14" s="204">
        <f t="shared" si="2"/>
        <v>188.02889079965607</v>
      </c>
      <c r="I14" s="204">
        <f t="shared" si="2"/>
        <v>206.89724849527084</v>
      </c>
      <c r="J14" s="204">
        <f t="shared" si="2"/>
        <v>192.5687876182287</v>
      </c>
      <c r="K14" s="204">
        <f t="shared" si="2"/>
        <v>229.80816852966461</v>
      </c>
      <c r="L14" s="204">
        <f t="shared" si="2"/>
        <v>204.37773000859841</v>
      </c>
      <c r="M14" s="204">
        <f t="shared" si="2"/>
        <v>200.63508168529663</v>
      </c>
      <c r="N14" s="204">
        <f t="shared" si="2"/>
        <v>186.45872742906275</v>
      </c>
      <c r="O14" s="204">
        <f t="shared" si="2"/>
        <v>117.19630266552019</v>
      </c>
      <c r="P14" s="204">
        <f t="shared" si="2"/>
        <v>214.90103181427338</v>
      </c>
      <c r="Q14" s="204">
        <f t="shared" si="2"/>
        <v>229.42012037833197</v>
      </c>
      <c r="R14" s="204">
        <f t="shared" si="2"/>
        <v>94.790541702493556</v>
      </c>
      <c r="S14" s="204">
        <f t="shared" si="2"/>
        <v>66.017110920034398</v>
      </c>
      <c r="T14" s="204">
        <f t="shared" si="2"/>
        <v>78.351246775580378</v>
      </c>
      <c r="U14" s="204">
        <f t="shared" si="2"/>
        <v>52.159329320722264</v>
      </c>
      <c r="V14" s="204">
        <f t="shared" si="2"/>
        <v>55.547119518486667</v>
      </c>
      <c r="W14" s="204">
        <f t="shared" si="2"/>
        <v>60.906276870163381</v>
      </c>
      <c r="X14" s="204">
        <f t="shared" si="2"/>
        <v>52.99570077386069</v>
      </c>
      <c r="Y14" s="204">
        <f t="shared" si="2"/>
        <v>65.946947549441091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23.072484952708511</v>
      </c>
      <c r="C16" s="204">
        <v>25.4061049011178</v>
      </c>
      <c r="D16" s="204">
        <v>19.062768701633701</v>
      </c>
      <c r="E16" s="204">
        <v>31.791315563198619</v>
      </c>
      <c r="F16" s="204">
        <v>34.946087704213227</v>
      </c>
      <c r="G16" s="204">
        <v>39.181943250214957</v>
      </c>
      <c r="H16" s="204">
        <v>14.221840068787611</v>
      </c>
      <c r="I16" s="204">
        <v>2.187962166809974</v>
      </c>
      <c r="J16" s="204">
        <v>2.093551160791058</v>
      </c>
      <c r="K16" s="204">
        <v>1.046517626827171</v>
      </c>
      <c r="L16" s="204">
        <v>2.0933791917454858</v>
      </c>
      <c r="M16" s="204">
        <v>2.0929492691315561</v>
      </c>
      <c r="N16" s="204">
        <v>4.1845227858985377</v>
      </c>
      <c r="O16" s="204">
        <v>3.1384350816852962</v>
      </c>
      <c r="P16" s="204">
        <v>20.922871883061049</v>
      </c>
      <c r="Q16" s="204">
        <v>10.46147893379192</v>
      </c>
      <c r="R16" s="204">
        <v>18.830610490111781</v>
      </c>
      <c r="S16" s="204">
        <v>8.3691315563198625</v>
      </c>
      <c r="T16" s="204">
        <v>29.2920894239037</v>
      </c>
      <c r="U16" s="204">
        <v>4.184608770421324</v>
      </c>
      <c r="V16" s="204">
        <v>6.2768701633705941</v>
      </c>
      <c r="W16" s="204">
        <v>9.4153052450558903</v>
      </c>
      <c r="X16" s="204">
        <v>5.2306964746345663</v>
      </c>
      <c r="Y16" s="204">
        <v>23.015133276010321</v>
      </c>
      <c r="DA16" s="71" t="s">
        <v>3032</v>
      </c>
    </row>
    <row r="17" spans="1:105" ht="12" customHeight="1" x14ac:dyDescent="0.25">
      <c r="A17" s="18" t="s">
        <v>71</v>
      </c>
      <c r="B17" s="204">
        <v>157.02725709372311</v>
      </c>
      <c r="C17" s="204">
        <v>193.23963886500431</v>
      </c>
      <c r="D17" s="204">
        <v>177.3043852106621</v>
      </c>
      <c r="E17" s="204">
        <v>79.115133276010312</v>
      </c>
      <c r="F17" s="204">
        <v>90.010748065348238</v>
      </c>
      <c r="G17" s="204">
        <v>93.912467755803945</v>
      </c>
      <c r="H17" s="204">
        <v>92.980051590713671</v>
      </c>
      <c r="I17" s="204">
        <v>77.599226139294927</v>
      </c>
      <c r="J17" s="204">
        <v>92.153912295786739</v>
      </c>
      <c r="K17" s="204">
        <v>88.27592433361994</v>
      </c>
      <c r="L17" s="204">
        <v>88.401203783319005</v>
      </c>
      <c r="M17" s="204">
        <v>95.481169389509873</v>
      </c>
      <c r="N17" s="204">
        <v>58.484006878761818</v>
      </c>
      <c r="O17" s="204">
        <v>48.228116938950997</v>
      </c>
      <c r="P17" s="204">
        <v>48.260705073086839</v>
      </c>
      <c r="Q17" s="204">
        <v>51.283748925193457</v>
      </c>
      <c r="R17" s="204">
        <v>64.638693035253652</v>
      </c>
      <c r="S17" s="204">
        <v>48.213585554600179</v>
      </c>
      <c r="T17" s="204">
        <v>47.172312983662927</v>
      </c>
      <c r="U17" s="204">
        <v>45.144453998280312</v>
      </c>
      <c r="V17" s="204">
        <v>37.005159071367153</v>
      </c>
      <c r="W17" s="204">
        <v>39.226225279449707</v>
      </c>
      <c r="X17" s="204">
        <v>40.217454858125528</v>
      </c>
      <c r="Y17" s="204">
        <v>39.158125537403258</v>
      </c>
      <c r="DA17" s="71" t="s">
        <v>3033</v>
      </c>
    </row>
    <row r="18" spans="1:105" ht="12" customHeight="1" x14ac:dyDescent="0.25">
      <c r="A18" s="18" t="s">
        <v>32</v>
      </c>
      <c r="B18" s="204">
        <v>54.382889079965587</v>
      </c>
      <c r="C18" s="204">
        <v>4.718486672398968</v>
      </c>
      <c r="D18" s="204">
        <v>8.5275150472914873</v>
      </c>
      <c r="E18" s="204">
        <v>9.5973344797936377</v>
      </c>
      <c r="F18" s="204">
        <v>10.50842648323302</v>
      </c>
      <c r="G18" s="204">
        <v>10.426741186586421</v>
      </c>
      <c r="H18" s="204">
        <v>12.30447119518487</v>
      </c>
      <c r="I18" s="204">
        <v>41.691573516766979</v>
      </c>
      <c r="J18" s="204">
        <v>11.381427343078251</v>
      </c>
      <c r="K18" s="204">
        <v>22.75614789337919</v>
      </c>
      <c r="L18" s="204">
        <v>45.403353396388631</v>
      </c>
      <c r="M18" s="204">
        <v>33.948409286328463</v>
      </c>
      <c r="N18" s="204">
        <v>25.478675838349091</v>
      </c>
      <c r="O18" s="204">
        <v>21.685382631126402</v>
      </c>
      <c r="P18" s="204">
        <v>12.26474634565778</v>
      </c>
      <c r="Q18" s="204">
        <v>3.7737747205503012</v>
      </c>
      <c r="R18" s="204">
        <v>11.321238177128119</v>
      </c>
      <c r="S18" s="204">
        <v>9.4343938091143578</v>
      </c>
      <c r="T18" s="204">
        <v>1.886844368013757</v>
      </c>
      <c r="U18" s="204">
        <v>2.8302665520206349</v>
      </c>
      <c r="V18" s="204">
        <v>12.26509028374892</v>
      </c>
      <c r="W18" s="204">
        <v>12.26474634565778</v>
      </c>
      <c r="X18" s="204">
        <v>7.5475494411006014</v>
      </c>
      <c r="Y18" s="204">
        <v>3.773688736027514</v>
      </c>
      <c r="DA18" s="71" t="s">
        <v>3034</v>
      </c>
    </row>
    <row r="19" spans="1:105" ht="12" customHeight="1" x14ac:dyDescent="0.25">
      <c r="A19" s="18" t="s">
        <v>33</v>
      </c>
      <c r="B19" s="204">
        <v>39.52218400687876</v>
      </c>
      <c r="C19" s="204">
        <v>59.376956147893367</v>
      </c>
      <c r="D19" s="204">
        <v>63.203783319002568</v>
      </c>
      <c r="E19" s="204">
        <v>117.5088564058469</v>
      </c>
      <c r="F19" s="204">
        <v>141.37050730868441</v>
      </c>
      <c r="G19" s="204">
        <v>0</v>
      </c>
      <c r="H19" s="204">
        <v>68.522527944969909</v>
      </c>
      <c r="I19" s="204">
        <v>85.41848667239897</v>
      </c>
      <c r="J19" s="204">
        <v>86.939896818572663</v>
      </c>
      <c r="K19" s="204">
        <v>117.7295786758383</v>
      </c>
      <c r="L19" s="204">
        <v>68.479793637145306</v>
      </c>
      <c r="M19" s="204">
        <v>69.112553740326746</v>
      </c>
      <c r="N19" s="204">
        <v>98.311521926053302</v>
      </c>
      <c r="O19" s="204">
        <v>44.144368013757507</v>
      </c>
      <c r="P19" s="204">
        <v>133.45270851246769</v>
      </c>
      <c r="Q19" s="204">
        <v>163.90111779879629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773.06534823731727</v>
      </c>
      <c r="C20" s="204">
        <f t="shared" si="3"/>
        <v>742.54084264832318</v>
      </c>
      <c r="D20" s="204">
        <f t="shared" si="3"/>
        <v>691.96044711951845</v>
      </c>
      <c r="E20" s="204">
        <f t="shared" si="3"/>
        <v>504.51418744625971</v>
      </c>
      <c r="F20" s="204">
        <f t="shared" si="3"/>
        <v>413.2846087704213</v>
      </c>
      <c r="G20" s="204">
        <f t="shared" si="3"/>
        <v>210.87704213241611</v>
      </c>
      <c r="H20" s="204">
        <f t="shared" si="3"/>
        <v>230.99742046431641</v>
      </c>
      <c r="I20" s="204">
        <f t="shared" si="3"/>
        <v>205.41702493551159</v>
      </c>
      <c r="J20" s="204">
        <f t="shared" si="3"/>
        <v>207.58813413585551</v>
      </c>
      <c r="K20" s="204">
        <f t="shared" si="3"/>
        <v>177.64402407566641</v>
      </c>
      <c r="L20" s="204">
        <f t="shared" si="3"/>
        <v>243.83061049011181</v>
      </c>
      <c r="M20" s="204">
        <f t="shared" si="3"/>
        <v>203.7833190025795</v>
      </c>
      <c r="N20" s="204">
        <f t="shared" si="3"/>
        <v>214.48839208942391</v>
      </c>
      <c r="O20" s="204">
        <f t="shared" si="3"/>
        <v>231.90025795356831</v>
      </c>
      <c r="P20" s="204">
        <f t="shared" si="3"/>
        <v>172.57093723129839</v>
      </c>
      <c r="Q20" s="204">
        <f t="shared" si="3"/>
        <v>184.73774720550301</v>
      </c>
      <c r="R20" s="204">
        <f t="shared" si="3"/>
        <v>227.47274290627689</v>
      </c>
      <c r="S20" s="204">
        <f t="shared" si="3"/>
        <v>230.61049011177991</v>
      </c>
      <c r="T20" s="204">
        <f t="shared" si="3"/>
        <v>208.42330180567501</v>
      </c>
      <c r="U20" s="204">
        <f t="shared" si="3"/>
        <v>191.68400687876181</v>
      </c>
      <c r="V20" s="204">
        <f t="shared" si="3"/>
        <v>178.1771331158927</v>
      </c>
      <c r="W20" s="204">
        <f t="shared" si="3"/>
        <v>214.62839734787389</v>
      </c>
      <c r="X20" s="204">
        <f t="shared" si="3"/>
        <v>180.49547314802149</v>
      </c>
      <c r="Y20" s="204">
        <f t="shared" si="3"/>
        <v>167.8739435414652</v>
      </c>
      <c r="DA20" s="71"/>
    </row>
    <row r="21" spans="1:105" ht="12" customHeight="1" x14ac:dyDescent="0.25">
      <c r="A21" s="18" t="s">
        <v>73</v>
      </c>
      <c r="B21" s="204">
        <v>773.06534823731727</v>
      </c>
      <c r="C21" s="204">
        <v>742.54084264832318</v>
      </c>
      <c r="D21" s="204">
        <v>691.96044711951845</v>
      </c>
      <c r="E21" s="204">
        <v>504.51418744625971</v>
      </c>
      <c r="F21" s="204">
        <v>413.2846087704213</v>
      </c>
      <c r="G21" s="204">
        <v>210.87704213241611</v>
      </c>
      <c r="H21" s="204">
        <v>230.99742046431641</v>
      </c>
      <c r="I21" s="204">
        <v>205.41702493551159</v>
      </c>
      <c r="J21" s="204">
        <v>207.58813413585551</v>
      </c>
      <c r="K21" s="204">
        <v>177.64402407566641</v>
      </c>
      <c r="L21" s="204">
        <v>243.83061049011181</v>
      </c>
      <c r="M21" s="204">
        <v>203.7833190025795</v>
      </c>
      <c r="N21" s="204">
        <v>214.48839208942391</v>
      </c>
      <c r="O21" s="204">
        <v>231.90025795356831</v>
      </c>
      <c r="P21" s="204">
        <v>172.57093723129839</v>
      </c>
      <c r="Q21" s="204">
        <v>184.73774720550301</v>
      </c>
      <c r="R21" s="204">
        <v>227.47274290627689</v>
      </c>
      <c r="S21" s="204">
        <v>230.61049011177991</v>
      </c>
      <c r="T21" s="204">
        <v>208.42330180567501</v>
      </c>
      <c r="U21" s="204">
        <v>191.68400687876181</v>
      </c>
      <c r="V21" s="204">
        <v>178.1771331158927</v>
      </c>
      <c r="W21" s="204">
        <v>214.62839734787389</v>
      </c>
      <c r="X21" s="204">
        <v>180.49547314802149</v>
      </c>
      <c r="Y21" s="204">
        <v>167.8739435414652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1.5526541851995632</v>
      </c>
      <c r="C23" s="204">
        <f t="shared" si="4"/>
        <v>1.1344834336318443</v>
      </c>
      <c r="D23" s="204">
        <f t="shared" si="4"/>
        <v>12.970737609315323</v>
      </c>
      <c r="E23" s="204">
        <f t="shared" si="4"/>
        <v>20.347417537153579</v>
      </c>
      <c r="F23" s="204">
        <f t="shared" si="4"/>
        <v>25.365743072527867</v>
      </c>
      <c r="G23" s="204">
        <f t="shared" si="4"/>
        <v>24.488300998883052</v>
      </c>
      <c r="H23" s="204">
        <f t="shared" si="4"/>
        <v>18.766434158339077</v>
      </c>
      <c r="I23" s="204">
        <f t="shared" si="4"/>
        <v>19.671049448352385</v>
      </c>
      <c r="J23" s="204">
        <f t="shared" si="4"/>
        <v>9.1275904945456698</v>
      </c>
      <c r="K23" s="204">
        <f t="shared" si="4"/>
        <v>9.6887464162151549</v>
      </c>
      <c r="L23" s="204">
        <f t="shared" si="4"/>
        <v>12.23102297418329</v>
      </c>
      <c r="M23" s="204">
        <f t="shared" si="4"/>
        <v>10.34307624752301</v>
      </c>
      <c r="N23" s="204">
        <f t="shared" si="4"/>
        <v>10.876205814720413</v>
      </c>
      <c r="O23" s="204">
        <f t="shared" si="4"/>
        <v>10.484390179777641</v>
      </c>
      <c r="P23" s="204">
        <f t="shared" si="4"/>
        <v>8.7359433268738567</v>
      </c>
      <c r="Q23" s="204">
        <f t="shared" si="4"/>
        <v>9.8229097651683546</v>
      </c>
      <c r="R23" s="204">
        <f t="shared" si="4"/>
        <v>9.3721920320307159</v>
      </c>
      <c r="S23" s="204">
        <f t="shared" si="4"/>
        <v>9.9459392975860439</v>
      </c>
      <c r="T23" s="204">
        <f t="shared" si="4"/>
        <v>10.487753018243145</v>
      </c>
      <c r="U23" s="204">
        <f t="shared" si="4"/>
        <v>8.3688037044382515</v>
      </c>
      <c r="V23" s="204">
        <f t="shared" si="4"/>
        <v>8.8793649614781049</v>
      </c>
      <c r="W23" s="204">
        <f t="shared" si="4"/>
        <v>9.2703338677026643</v>
      </c>
      <c r="X23" s="204">
        <f t="shared" si="4"/>
        <v>10.122932481193562</v>
      </c>
      <c r="Y23" s="204">
        <f t="shared" si="4"/>
        <v>11.258342482158216</v>
      </c>
      <c r="DA23" s="71"/>
    </row>
    <row r="24" spans="1:105" ht="12" customHeight="1" x14ac:dyDescent="0.25">
      <c r="A24" s="18" t="s">
        <v>38</v>
      </c>
      <c r="B24" s="204">
        <v>1.5286328460877039</v>
      </c>
      <c r="C24" s="204">
        <v>0.97927773000859819</v>
      </c>
      <c r="D24" s="204">
        <v>12.89767841788478</v>
      </c>
      <c r="E24" s="204">
        <v>20.25417024935512</v>
      </c>
      <c r="F24" s="204">
        <v>25.245915735167671</v>
      </c>
      <c r="G24" s="204">
        <v>24.386156491831461</v>
      </c>
      <c r="H24" s="204">
        <v>18.606104901117799</v>
      </c>
      <c r="I24" s="204">
        <v>19.633104041272571</v>
      </c>
      <c r="J24" s="204">
        <v>9.0522785898538238</v>
      </c>
      <c r="K24" s="204">
        <v>9.5299226139294912</v>
      </c>
      <c r="L24" s="204">
        <v>11.942390369733451</v>
      </c>
      <c r="M24" s="204">
        <v>9.9120378331900252</v>
      </c>
      <c r="N24" s="204">
        <v>10.31814273430782</v>
      </c>
      <c r="O24" s="204">
        <v>9.7926053310404129</v>
      </c>
      <c r="P24" s="204">
        <v>7.8818572656921759</v>
      </c>
      <c r="Q24" s="204">
        <v>8.7656061908856415</v>
      </c>
      <c r="R24" s="204">
        <v>8.1923473774720552</v>
      </c>
      <c r="S24" s="204">
        <v>8.693035253654342</v>
      </c>
      <c r="T24" s="204">
        <v>8.9773860705073076</v>
      </c>
      <c r="U24" s="204">
        <v>6.6738607050730856</v>
      </c>
      <c r="V24" s="204">
        <v>6.9711092003439372</v>
      </c>
      <c r="W24" s="204">
        <v>5.2435941530524497</v>
      </c>
      <c r="X24" s="204">
        <v>4.9335339638865001</v>
      </c>
      <c r="Y24" s="204">
        <v>4.9285468615649171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0.1194325021496131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1.478433896544795E-2</v>
      </c>
      <c r="W25" s="204">
        <v>2.577290148125308E-2</v>
      </c>
      <c r="X25" s="204">
        <v>2.954834810921823E-2</v>
      </c>
      <c r="Y25" s="204">
        <v>6.7157060426454668E-2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1.7674978503869301</v>
      </c>
      <c r="X26" s="204">
        <v>1.7674978503869301</v>
      </c>
      <c r="Y26" s="204">
        <v>1.7674978503869301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2.402133911185934E-2</v>
      </c>
      <c r="C29" s="204">
        <v>3.5773201473632922E-2</v>
      </c>
      <c r="D29" s="204">
        <v>7.3059191430542694E-2</v>
      </c>
      <c r="E29" s="204">
        <v>9.3247287798460199E-2</v>
      </c>
      <c r="F29" s="204">
        <v>0.1198273373601966</v>
      </c>
      <c r="G29" s="204">
        <v>0.10214450705158951</v>
      </c>
      <c r="H29" s="204">
        <v>0.16032925722127631</v>
      </c>
      <c r="I29" s="204">
        <v>3.7945407079814593E-2</v>
      </c>
      <c r="J29" s="204">
        <v>7.5311904691846829E-2</v>
      </c>
      <c r="K29" s="204">
        <v>0.15882380228566401</v>
      </c>
      <c r="L29" s="204">
        <v>0.28863260444983879</v>
      </c>
      <c r="M29" s="204">
        <v>0.43103841433298412</v>
      </c>
      <c r="N29" s="204">
        <v>0.55806308041259256</v>
      </c>
      <c r="O29" s="204">
        <v>0.6917848487372279</v>
      </c>
      <c r="P29" s="204">
        <v>0.85408606118168096</v>
      </c>
      <c r="Q29" s="204">
        <v>1.057303574282713</v>
      </c>
      <c r="R29" s="204">
        <v>1.1798446545586609</v>
      </c>
      <c r="S29" s="204">
        <v>1.252904043931701</v>
      </c>
      <c r="T29" s="204">
        <v>1.510366947735837</v>
      </c>
      <c r="U29" s="204">
        <v>1.6949429993651659</v>
      </c>
      <c r="V29" s="204">
        <v>1.893471422168719</v>
      </c>
      <c r="W29" s="204">
        <v>2.2334689627820321</v>
      </c>
      <c r="X29" s="204">
        <v>3.392352318810913</v>
      </c>
      <c r="Y29" s="204">
        <v>4.4951407097799141</v>
      </c>
      <c r="DA29" s="71" t="s">
        <v>3043</v>
      </c>
    </row>
    <row r="30" spans="1:105" ht="12" customHeight="1" x14ac:dyDescent="0.25">
      <c r="A30" s="14" t="s">
        <v>39</v>
      </c>
      <c r="B30" s="204">
        <v>25.675924333619939</v>
      </c>
      <c r="C30" s="204">
        <v>28.63766122098022</v>
      </c>
      <c r="D30" s="204">
        <v>27.491143594153051</v>
      </c>
      <c r="E30" s="204">
        <v>34.202665520206359</v>
      </c>
      <c r="F30" s="204">
        <v>32.721926053310398</v>
      </c>
      <c r="G30" s="204">
        <v>30.046861564918309</v>
      </c>
      <c r="H30" s="204">
        <v>32.220378331900257</v>
      </c>
      <c r="I30" s="204">
        <v>31.957523645743759</v>
      </c>
      <c r="J30" s="204">
        <v>31.575408426483239</v>
      </c>
      <c r="K30" s="204">
        <v>25.078761822871879</v>
      </c>
      <c r="L30" s="204">
        <v>70.483404987102318</v>
      </c>
      <c r="M30" s="204">
        <v>66.136371453138423</v>
      </c>
      <c r="N30" s="204">
        <v>66.446947549441106</v>
      </c>
      <c r="O30" s="204">
        <v>66.279793637145303</v>
      </c>
      <c r="P30" s="204">
        <v>58.421668099742043</v>
      </c>
      <c r="Q30" s="204">
        <v>59.305503009458313</v>
      </c>
      <c r="R30" s="204">
        <v>63.628546861564907</v>
      </c>
      <c r="S30" s="204">
        <v>65.448925193465158</v>
      </c>
      <c r="T30" s="204">
        <v>63.495270851246772</v>
      </c>
      <c r="U30" s="204">
        <v>63.758555460017178</v>
      </c>
      <c r="V30" s="204">
        <v>54.309544282029229</v>
      </c>
      <c r="W30" s="204">
        <v>54.838779019776439</v>
      </c>
      <c r="X30" s="204">
        <v>51.3755803955288</v>
      </c>
      <c r="Y30" s="204">
        <v>44.200859845227853</v>
      </c>
      <c r="DA30" s="71" t="s">
        <v>3044</v>
      </c>
    </row>
    <row r="31" spans="1:105" ht="12" customHeight="1" x14ac:dyDescent="0.25">
      <c r="A31" s="21" t="s">
        <v>40</v>
      </c>
      <c r="B31" s="207">
        <v>227.6870163370593</v>
      </c>
      <c r="C31" s="207">
        <v>208.59845227858989</v>
      </c>
      <c r="D31" s="207">
        <v>210.49011177987961</v>
      </c>
      <c r="E31" s="207">
        <v>216.4230438521067</v>
      </c>
      <c r="F31" s="207">
        <v>231.47033533963889</v>
      </c>
      <c r="G31" s="207">
        <v>241.1865864144454</v>
      </c>
      <c r="H31" s="207">
        <v>269.47549441100603</v>
      </c>
      <c r="I31" s="207">
        <v>286.24247635425621</v>
      </c>
      <c r="J31" s="207">
        <v>281.6852966466036</v>
      </c>
      <c r="K31" s="207">
        <v>273.34479793637138</v>
      </c>
      <c r="L31" s="207">
        <v>244.28202923473779</v>
      </c>
      <c r="M31" s="207">
        <v>240.4127257093723</v>
      </c>
      <c r="N31" s="207">
        <v>242.13241616509029</v>
      </c>
      <c r="O31" s="207">
        <v>232.58813413585551</v>
      </c>
      <c r="P31" s="207">
        <v>238.6930352536543</v>
      </c>
      <c r="Q31" s="207">
        <v>245.6577815993121</v>
      </c>
      <c r="R31" s="207">
        <v>264.9183147033533</v>
      </c>
      <c r="S31" s="207">
        <v>276.74170249355109</v>
      </c>
      <c r="T31" s="207">
        <v>289.19475494411012</v>
      </c>
      <c r="U31" s="207">
        <v>292.55064488392088</v>
      </c>
      <c r="V31" s="207">
        <v>268.92656921754082</v>
      </c>
      <c r="W31" s="207">
        <v>275.39785038693032</v>
      </c>
      <c r="X31" s="207">
        <v>274.30713671539132</v>
      </c>
      <c r="Y31" s="207">
        <v>262.67308684436807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3835.0779935772648</v>
      </c>
      <c r="C33" s="203">
        <f>OIS_emi!C5</f>
        <v>2682.3644009021368</v>
      </c>
      <c r="D33" s="203">
        <f>OIS_emi!D5</f>
        <v>2537.5669568419912</v>
      </c>
      <c r="E33" s="203">
        <f>OIS_emi!E5</f>
        <v>2024.226239102185</v>
      </c>
      <c r="F33" s="203">
        <f>OIS_emi!F5</f>
        <v>1907.207050454831</v>
      </c>
      <c r="G33" s="203">
        <f>OIS_emi!G5</f>
        <v>1013.873666911002</v>
      </c>
      <c r="H33" s="203">
        <f>OIS_emi!H5</f>
        <v>1204.2486036137941</v>
      </c>
      <c r="I33" s="203">
        <f>OIS_emi!I5</f>
        <v>1213.659935583202</v>
      </c>
      <c r="J33" s="203">
        <f>OIS_emi!J5</f>
        <v>1157.3091981759981</v>
      </c>
      <c r="K33" s="203">
        <f>OIS_emi!K5</f>
        <v>1198.6584652597639</v>
      </c>
      <c r="L33" s="203">
        <f>OIS_emi!L5</f>
        <v>1234.731847429066</v>
      </c>
      <c r="M33" s="203">
        <f>OIS_emi!M5</f>
        <v>1129.1747169610719</v>
      </c>
      <c r="N33" s="203">
        <f>OIS_emi!N5</f>
        <v>1125.467780687394</v>
      </c>
      <c r="O33" s="203">
        <f>OIS_emi!O5</f>
        <v>953.59569783441361</v>
      </c>
      <c r="P33" s="203">
        <f>OIS_emi!P5</f>
        <v>1103.255649048818</v>
      </c>
      <c r="Q33" s="203">
        <f>OIS_emi!Q5</f>
        <v>1175.962668311674</v>
      </c>
      <c r="R33" s="203">
        <f>OIS_emi!R5</f>
        <v>864.30996329178834</v>
      </c>
      <c r="S33" s="203">
        <f>OIS_emi!S5</f>
        <v>792.39844034947964</v>
      </c>
      <c r="T33" s="203">
        <f>OIS_emi!T5</f>
        <v>764.57835469688803</v>
      </c>
      <c r="U33" s="203">
        <f>OIS_emi!U5</f>
        <v>655.36727066624496</v>
      </c>
      <c r="V33" s="203">
        <f>OIS_emi!V5</f>
        <v>640.42164980113739</v>
      </c>
      <c r="W33" s="203">
        <f>OIS_emi!W5</f>
        <v>735.56927424528078</v>
      </c>
      <c r="X33" s="203">
        <f>OIS_emi!X5</f>
        <v>628.38831659637708</v>
      </c>
      <c r="Y33" s="203">
        <f>OIS_emi!Y5</f>
        <v>634.59176788068464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96.717018990661444</v>
      </c>
      <c r="C35" s="284">
        <f t="shared" si="5"/>
        <v>77.198698603039105</v>
      </c>
      <c r="D35" s="284">
        <f t="shared" si="5"/>
        <v>70.196564970588511</v>
      </c>
      <c r="E35" s="284">
        <f t="shared" si="5"/>
        <v>56.885863960329537</v>
      </c>
      <c r="F35" s="284">
        <f t="shared" si="5"/>
        <v>51.720156339877086</v>
      </c>
      <c r="G35" s="284">
        <f t="shared" si="5"/>
        <v>31.519808448803499</v>
      </c>
      <c r="H35" s="284">
        <f t="shared" si="5"/>
        <v>33.413257461860162</v>
      </c>
      <c r="I35" s="284">
        <f t="shared" si="5"/>
        <v>32.352217697303971</v>
      </c>
      <c r="J35" s="284">
        <f t="shared" si="5"/>
        <v>30.452201293950452</v>
      </c>
      <c r="K35" s="284">
        <f t="shared" si="5"/>
        <v>30.451382168927967</v>
      </c>
      <c r="L35" s="284">
        <f t="shared" si="5"/>
        <v>31.583197042957874</v>
      </c>
      <c r="M35" s="284">
        <f t="shared" si="5"/>
        <v>30.299504742199019</v>
      </c>
      <c r="N35" s="284">
        <f t="shared" si="5"/>
        <v>32.722748334419883</v>
      </c>
      <c r="O35" s="284">
        <f t="shared" si="5"/>
        <v>31.063887341120996</v>
      </c>
      <c r="P35" s="284">
        <f t="shared" si="5"/>
        <v>31.355264928278046</v>
      </c>
      <c r="Q35" s="284">
        <f t="shared" si="5"/>
        <v>31.467909485469946</v>
      </c>
      <c r="R35" s="284">
        <f t="shared" si="5"/>
        <v>28.825628972157602</v>
      </c>
      <c r="S35" s="284">
        <f t="shared" si="5"/>
        <v>27.613248242264675</v>
      </c>
      <c r="T35" s="284">
        <f t="shared" si="5"/>
        <v>27.137192019865218</v>
      </c>
      <c r="U35" s="284">
        <f t="shared" si="5"/>
        <v>24.990397670146788</v>
      </c>
      <c r="V35" s="284">
        <f t="shared" si="5"/>
        <v>24.803603238468103</v>
      </c>
      <c r="W35" s="284">
        <f t="shared" si="5"/>
        <v>26.566227568307699</v>
      </c>
      <c r="X35" s="284">
        <f t="shared" si="5"/>
        <v>24.29826732029586</v>
      </c>
      <c r="Y35" s="284">
        <f t="shared" si="5"/>
        <v>22.997561448561058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35.121413820694684</v>
      </c>
      <c r="C36" s="344">
        <f t="shared" si="6"/>
        <v>28.680084291455142</v>
      </c>
      <c r="D36" s="344">
        <f t="shared" si="6"/>
        <v>30.515546295279087</v>
      </c>
      <c r="E36" s="344">
        <f t="shared" si="6"/>
        <v>30.209592574242986</v>
      </c>
      <c r="F36" s="344">
        <f t="shared" si="6"/>
        <v>28.168840157912342</v>
      </c>
      <c r="G36" s="344">
        <f t="shared" si="6"/>
        <v>24.403325417907816</v>
      </c>
      <c r="H36" s="344">
        <f t="shared" si="6"/>
        <v>26.059508929826823</v>
      </c>
      <c r="I36" s="344">
        <f t="shared" si="6"/>
        <v>24.786451430356138</v>
      </c>
      <c r="J36" s="344">
        <f t="shared" si="6"/>
        <v>22.166219402807663</v>
      </c>
      <c r="K36" s="344">
        <f t="shared" si="6"/>
        <v>23.051003657441857</v>
      </c>
      <c r="L36" s="344">
        <f t="shared" si="6"/>
        <v>25.540743505216039</v>
      </c>
      <c r="M36" s="344">
        <f t="shared" si="6"/>
        <v>24.418201001157694</v>
      </c>
      <c r="N36" s="344">
        <f t="shared" si="6"/>
        <v>25.856207546438689</v>
      </c>
      <c r="O36" s="344">
        <f t="shared" si="6"/>
        <v>25.096859481363591</v>
      </c>
      <c r="P36" s="344">
        <f t="shared" si="6"/>
        <v>25.195811819757306</v>
      </c>
      <c r="Q36" s="344">
        <f t="shared" si="6"/>
        <v>23.769576248726622</v>
      </c>
      <c r="R36" s="344">
        <f t="shared" si="6"/>
        <v>22.879725899337345</v>
      </c>
      <c r="S36" s="344">
        <f t="shared" si="6"/>
        <v>22.96353598357944</v>
      </c>
      <c r="T36" s="344">
        <f t="shared" si="6"/>
        <v>22.808410736798784</v>
      </c>
      <c r="U36" s="344">
        <f t="shared" si="6"/>
        <v>23.684586778784105</v>
      </c>
      <c r="V36" s="344">
        <f t="shared" si="6"/>
        <v>23.536163827974068</v>
      </c>
      <c r="W36" s="344">
        <f t="shared" si="6"/>
        <v>23.353568116190239</v>
      </c>
      <c r="X36" s="344">
        <f t="shared" si="6"/>
        <v>21.679586403247836</v>
      </c>
      <c r="Y36" s="344">
        <f t="shared" si="6"/>
        <v>20.56425934894429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11.750216288742143</v>
      </c>
      <c r="C37" s="344">
        <f>IF(OIS_ued!C$5=0,"",OIS_ued!C$5/C$5*1000)</f>
        <v>9.8994909168198841</v>
      </c>
      <c r="D37" s="344">
        <f>IF(OIS_ued!D$5=0,"",OIS_ued!D$5/D$5*1000)</f>
        <v>10.566825797733213</v>
      </c>
      <c r="E37" s="344">
        <f>IF(OIS_ued!E$5=0,"",OIS_ued!E$5/E$5*1000)</f>
        <v>10.643138197682255</v>
      </c>
      <c r="F37" s="344">
        <f>IF(OIS_ued!F$5=0,"",OIS_ued!F$5/F$5*1000)</f>
        <v>9.9831135260978279</v>
      </c>
      <c r="G37" s="344">
        <f>IF(OIS_ued!G$5=0,"",OIS_ued!G$5/G$5*1000)</f>
        <v>9.1638087972199163</v>
      </c>
      <c r="H37" s="344">
        <f>IF(OIS_ued!H$5=0,"",OIS_ued!H$5/H$5*1000)</f>
        <v>9.7405248375735152</v>
      </c>
      <c r="I37" s="344">
        <f>IF(OIS_ued!I$5=0,"",OIS_ued!I$5/I$5*1000)</f>
        <v>9.3039544785140968</v>
      </c>
      <c r="J37" s="344">
        <f>IF(OIS_ued!J$5=0,"",OIS_ued!J$5/J$5*1000)</f>
        <v>8.3470067657195415</v>
      </c>
      <c r="K37" s="344">
        <f>IF(OIS_ued!K$5=0,"",OIS_ued!K$5/K$5*1000)</f>
        <v>8.6184712162631545</v>
      </c>
      <c r="L37" s="344">
        <f>IF(OIS_ued!L$5=0,"",OIS_ued!L$5/L$5*1000)</f>
        <v>9.4295080211623326</v>
      </c>
      <c r="M37" s="344">
        <f>IF(OIS_ued!M$5=0,"",OIS_ued!M$5/M$5*1000)</f>
        <v>9.1049699657417609</v>
      </c>
      <c r="N37" s="344">
        <f>IF(OIS_ued!N$5=0,"",OIS_ued!N$5/N$5*1000)</f>
        <v>9.6441521622862094</v>
      </c>
      <c r="O37" s="344">
        <f>IF(OIS_ued!O$5=0,"",OIS_ued!O$5/O$5*1000)</f>
        <v>9.45118879287444</v>
      </c>
      <c r="P37" s="344">
        <f>IF(OIS_ued!P$5=0,"",OIS_ued!P$5/P$5*1000)</f>
        <v>9.4456777587126624</v>
      </c>
      <c r="Q37" s="344">
        <f>IF(OIS_ued!Q$5=0,"",OIS_ued!Q$5/Q$5*1000)</f>
        <v>8.9081893025997054</v>
      </c>
      <c r="R37" s="344">
        <f>IF(OIS_ued!R$5=0,"",OIS_ued!R$5/R$5*1000)</f>
        <v>8.8145277784507599</v>
      </c>
      <c r="S37" s="344">
        <f>IF(OIS_ued!S$5=0,"",OIS_ued!S$5/S$5*1000)</f>
        <v>8.9651344010723246</v>
      </c>
      <c r="T37" s="344">
        <f>IF(OIS_ued!T$5=0,"",OIS_ued!T$5/T$5*1000)</f>
        <v>8.9910080567644233</v>
      </c>
      <c r="U37" s="344">
        <f>IF(OIS_ued!U$5=0,"",OIS_ued!U$5/U$5*1000)</f>
        <v>9.512023368541243</v>
      </c>
      <c r="V37" s="344">
        <f>IF(OIS_ued!V$5=0,"",OIS_ued!V$5/V$5*1000)</f>
        <v>9.4156354042548642</v>
      </c>
      <c r="W37" s="344">
        <f>IF(OIS_ued!W$5=0,"",OIS_ued!W$5/W$5*1000)</f>
        <v>9.19841937114251</v>
      </c>
      <c r="X37" s="344">
        <f>IF(OIS_ued!X$5=0,"",OIS_ued!X$5/X$5*1000)</f>
        <v>8.6897302550548314</v>
      </c>
      <c r="Y37" s="344">
        <f>IF(OIS_ued!Y$5=0,"",OIS_ued!Y$5/Y$5*1000)</f>
        <v>8.2212138640050139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2.4126513116094861</v>
      </c>
      <c r="C38" s="345">
        <f t="shared" si="7"/>
        <v>2.0938911414577164</v>
      </c>
      <c r="D38" s="345">
        <f t="shared" si="7"/>
        <v>2.0660258390239075</v>
      </c>
      <c r="E38" s="345">
        <f t="shared" si="7"/>
        <v>1.9576842540427493</v>
      </c>
      <c r="F38" s="345">
        <f t="shared" si="7"/>
        <v>1.9209856891571571</v>
      </c>
      <c r="G38" s="345">
        <f t="shared" si="7"/>
        <v>1.5272193838104844</v>
      </c>
      <c r="H38" s="345">
        <f t="shared" si="7"/>
        <v>1.5978194828991752</v>
      </c>
      <c r="I38" s="345">
        <f t="shared" si="7"/>
        <v>1.5951324615884908</v>
      </c>
      <c r="J38" s="345">
        <f t="shared" si="7"/>
        <v>1.5630398089647861</v>
      </c>
      <c r="K38" s="345">
        <f t="shared" si="7"/>
        <v>1.6365217267001653</v>
      </c>
      <c r="L38" s="345">
        <f t="shared" si="7"/>
        <v>1.5806338092320897</v>
      </c>
      <c r="M38" s="345">
        <f t="shared" si="7"/>
        <v>1.5518495731181519</v>
      </c>
      <c r="N38" s="345">
        <f t="shared" si="7"/>
        <v>1.5390954882966925</v>
      </c>
      <c r="O38" s="345">
        <f t="shared" si="7"/>
        <v>1.424656555656624</v>
      </c>
      <c r="P38" s="345">
        <f t="shared" si="7"/>
        <v>1.5674809729029318</v>
      </c>
      <c r="Q38" s="345">
        <f t="shared" si="7"/>
        <v>1.5928426821717021</v>
      </c>
      <c r="R38" s="345">
        <f t="shared" si="7"/>
        <v>1.2894741335458049</v>
      </c>
      <c r="S38" s="345">
        <f t="shared" si="7"/>
        <v>1.2003068540001514</v>
      </c>
      <c r="T38" s="345">
        <f t="shared" si="7"/>
        <v>1.1574743612204657</v>
      </c>
      <c r="U38" s="345">
        <f t="shared" si="7"/>
        <v>1.0586944142923138</v>
      </c>
      <c r="V38" s="345">
        <f t="shared" si="7"/>
        <v>1.1105733831586402</v>
      </c>
      <c r="W38" s="345">
        <f t="shared" si="7"/>
        <v>1.1746846557761061</v>
      </c>
      <c r="X38" s="345">
        <f t="shared" si="7"/>
        <v>1.0842414566189429</v>
      </c>
      <c r="Y38" s="345">
        <f t="shared" si="7"/>
        <v>1.1265190537950149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CZ: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1589.569937074278</v>
      </c>
      <c r="C5" s="223">
        <v>1281.0429099168639</v>
      </c>
      <c r="D5" s="223">
        <v>1228.235827893064</v>
      </c>
      <c r="E5" s="223">
        <v>1033.9901518449781</v>
      </c>
      <c r="F5" s="223">
        <v>992.82730799084118</v>
      </c>
      <c r="G5" s="223">
        <v>663.8690404657774</v>
      </c>
      <c r="H5" s="223">
        <v>753.68251326409938</v>
      </c>
      <c r="I5" s="223">
        <v>760.85213285334021</v>
      </c>
      <c r="J5" s="223">
        <v>740.42208748508665</v>
      </c>
      <c r="K5" s="223">
        <v>732.44274469652407</v>
      </c>
      <c r="L5" s="223">
        <v>781.16249330952166</v>
      </c>
      <c r="M5" s="223">
        <v>727.63155432147084</v>
      </c>
      <c r="N5" s="223">
        <v>731.25273203999984</v>
      </c>
      <c r="O5" s="223">
        <v>669.35128613850486</v>
      </c>
      <c r="P5" s="223">
        <v>703.83989861492148</v>
      </c>
      <c r="Q5" s="223">
        <v>738.27922962759351</v>
      </c>
      <c r="R5" s="223">
        <v>670.28096245335519</v>
      </c>
      <c r="S5" s="223">
        <v>660.16322218666573</v>
      </c>
      <c r="T5" s="223">
        <v>660.55748646622317</v>
      </c>
      <c r="U5" s="223">
        <v>619.03346406557398</v>
      </c>
      <c r="V5" s="223">
        <v>576.65856170591849</v>
      </c>
      <c r="W5" s="223">
        <v>626.184457784796</v>
      </c>
      <c r="X5" s="223">
        <v>579.56492325604222</v>
      </c>
      <c r="Y5" s="223">
        <v>563.32093606661442</v>
      </c>
      <c r="DA5" s="89" t="s">
        <v>3029</v>
      </c>
    </row>
    <row r="6" spans="1:105" ht="12" customHeight="1" x14ac:dyDescent="0.25">
      <c r="A6" s="55" t="s">
        <v>91</v>
      </c>
      <c r="B6" s="259">
        <v>10.65700350570159</v>
      </c>
      <c r="C6" s="259">
        <v>9.9627763899370905</v>
      </c>
      <c r="D6" s="259">
        <v>10.203369803268441</v>
      </c>
      <c r="E6" s="259">
        <v>10.316703946255871</v>
      </c>
      <c r="F6" s="259">
        <v>11.52056451642814</v>
      </c>
      <c r="G6" s="259">
        <v>11.663021043691449</v>
      </c>
      <c r="H6" s="259">
        <v>13.054468741968151</v>
      </c>
      <c r="I6" s="259">
        <v>13.489989006996151</v>
      </c>
      <c r="J6" s="259">
        <v>14.266416062395679</v>
      </c>
      <c r="K6" s="259">
        <v>13.58023590498648</v>
      </c>
      <c r="L6" s="259">
        <v>13.9090473261915</v>
      </c>
      <c r="M6" s="259">
        <v>13.46937204118805</v>
      </c>
      <c r="N6" s="259">
        <v>13.11862673737502</v>
      </c>
      <c r="O6" s="259">
        <v>12.636642974505021</v>
      </c>
      <c r="P6" s="259">
        <v>12.89033559224179</v>
      </c>
      <c r="Q6" s="259">
        <v>13.274798133497219</v>
      </c>
      <c r="R6" s="259">
        <v>14.15020341243723</v>
      </c>
      <c r="S6" s="259">
        <v>14.870704583972699</v>
      </c>
      <c r="T6" s="259">
        <v>15.681325229000301</v>
      </c>
      <c r="U6" s="259">
        <v>15.57033866825758</v>
      </c>
      <c r="V6" s="259">
        <v>14.441139364115349</v>
      </c>
      <c r="W6" s="259">
        <v>14.40718246450071</v>
      </c>
      <c r="X6" s="259">
        <v>13.725765169509341</v>
      </c>
      <c r="Y6" s="259">
        <v>12.99558049176898</v>
      </c>
      <c r="DA6" s="67" t="s">
        <v>3047</v>
      </c>
    </row>
    <row r="7" spans="1:105" ht="12" customHeight="1" x14ac:dyDescent="0.25">
      <c r="A7" s="173" t="s">
        <v>92</v>
      </c>
      <c r="B7" s="224">
        <v>5.9305714038087478</v>
      </c>
      <c r="C7" s="224">
        <v>5.4968104157460314</v>
      </c>
      <c r="D7" s="224">
        <v>5.5932741110193911</v>
      </c>
      <c r="E7" s="224">
        <v>5.6865693369327186</v>
      </c>
      <c r="F7" s="224">
        <v>6.2328554418393338</v>
      </c>
      <c r="G7" s="224">
        <v>6.3600155714975504</v>
      </c>
      <c r="H7" s="224">
        <v>7.1137107468218943</v>
      </c>
      <c r="I7" s="224">
        <v>7.4263606763803907</v>
      </c>
      <c r="J7" s="224">
        <v>7.6217892496425197</v>
      </c>
      <c r="K7" s="224">
        <v>7.3113010643896974</v>
      </c>
      <c r="L7" s="224">
        <v>7.1152771002413866</v>
      </c>
      <c r="M7" s="224">
        <v>6.9262645869720867</v>
      </c>
      <c r="N7" s="224">
        <v>6.8316627011018651</v>
      </c>
      <c r="O7" s="224">
        <v>6.5755886813745548</v>
      </c>
      <c r="P7" s="224">
        <v>6.7102938515182879</v>
      </c>
      <c r="Q7" s="224">
        <v>6.9089901512300163</v>
      </c>
      <c r="R7" s="224">
        <v>7.4054725819544203</v>
      </c>
      <c r="S7" s="224">
        <v>7.759251353929419</v>
      </c>
      <c r="T7" s="224">
        <v>8.1471821589651636</v>
      </c>
      <c r="U7" s="224">
        <v>8.1438778981162727</v>
      </c>
      <c r="V7" s="224">
        <v>7.5284874963455053</v>
      </c>
      <c r="W7" s="224">
        <v>7.5980258088138886</v>
      </c>
      <c r="X7" s="224">
        <v>7.3680203728915554</v>
      </c>
      <c r="Y7" s="224">
        <v>7.0130474974445089</v>
      </c>
      <c r="DA7" s="177" t="s">
        <v>3048</v>
      </c>
    </row>
    <row r="8" spans="1:105" ht="12" customHeight="1" x14ac:dyDescent="0.25">
      <c r="A8" s="173" t="s">
        <v>93</v>
      </c>
      <c r="B8" s="224">
        <v>10.828545289236461</v>
      </c>
      <c r="C8" s="224">
        <v>9.9865784953295211</v>
      </c>
      <c r="D8" s="224">
        <v>10.123278928812519</v>
      </c>
      <c r="E8" s="224">
        <v>10.32547062386114</v>
      </c>
      <c r="F8" s="224">
        <v>11.19264253597035</v>
      </c>
      <c r="G8" s="224">
        <v>11.47527253430348</v>
      </c>
      <c r="H8" s="224">
        <v>12.829688783130891</v>
      </c>
      <c r="I8" s="224">
        <v>13.474603801557651</v>
      </c>
      <c r="J8" s="224">
        <v>13.582101165524429</v>
      </c>
      <c r="K8" s="224">
        <v>13.09037806626103</v>
      </c>
      <c r="L8" s="224">
        <v>12.333141505185219</v>
      </c>
      <c r="M8" s="224">
        <v>12.046674358202701</v>
      </c>
      <c r="N8" s="224">
        <v>11.979919362683759</v>
      </c>
      <c r="O8" s="224">
        <v>11.525156184307001</v>
      </c>
      <c r="P8" s="224">
        <v>11.764291908638819</v>
      </c>
      <c r="Q8" s="224">
        <v>12.11101574649841</v>
      </c>
      <c r="R8" s="224">
        <v>13.02735919261043</v>
      </c>
      <c r="S8" s="224">
        <v>13.623613611094241</v>
      </c>
      <c r="T8" s="224">
        <v>14.265369228313411</v>
      </c>
      <c r="U8" s="224">
        <v>14.32092844569077</v>
      </c>
      <c r="V8" s="224">
        <v>13.210996480531019</v>
      </c>
      <c r="W8" s="224">
        <v>13.431140439566651</v>
      </c>
      <c r="X8" s="224">
        <v>13.168373388151069</v>
      </c>
      <c r="Y8" s="224">
        <v>12.574358215644491</v>
      </c>
      <c r="DA8" s="177" t="s">
        <v>3049</v>
      </c>
    </row>
    <row r="9" spans="1:105" ht="12" customHeight="1" x14ac:dyDescent="0.25">
      <c r="A9" s="173" t="s">
        <v>94</v>
      </c>
      <c r="B9" s="224">
        <v>3.7168294681448359</v>
      </c>
      <c r="C9" s="224">
        <v>3.4813494350388932</v>
      </c>
      <c r="D9" s="224">
        <v>3.5705043125334792</v>
      </c>
      <c r="E9" s="224">
        <v>3.605797049189988</v>
      </c>
      <c r="F9" s="224">
        <v>4.042990649540978</v>
      </c>
      <c r="G9" s="224">
        <v>4.085966357393473</v>
      </c>
      <c r="H9" s="224">
        <v>4.5741513544271708</v>
      </c>
      <c r="I9" s="224">
        <v>4.7162000397842263</v>
      </c>
      <c r="J9" s="224">
        <v>5.020148870265654</v>
      </c>
      <c r="K9" s="224">
        <v>4.7708318319472962</v>
      </c>
      <c r="L9" s="224">
        <v>4.9386109597504788</v>
      </c>
      <c r="M9" s="224">
        <v>4.7774671677686076</v>
      </c>
      <c r="N9" s="224">
        <v>4.641045717748284</v>
      </c>
      <c r="O9" s="224">
        <v>4.4712429338517294</v>
      </c>
      <c r="P9" s="224">
        <v>4.5606299500468266</v>
      </c>
      <c r="Q9" s="224">
        <v>4.6968557712301937</v>
      </c>
      <c r="R9" s="224">
        <v>5.0008634842178878</v>
      </c>
      <c r="S9" s="224">
        <v>5.2587613644329778</v>
      </c>
      <c r="T9" s="224">
        <v>5.5503316140956134</v>
      </c>
      <c r="U9" s="224">
        <v>5.5034326416717443</v>
      </c>
      <c r="V9" s="224">
        <v>5.107781398353076</v>
      </c>
      <c r="W9" s="224">
        <v>5.0835482342221594</v>
      </c>
      <c r="X9" s="224">
        <v>4.8249877785808213</v>
      </c>
      <c r="Y9" s="224">
        <v>4.5631248999373257</v>
      </c>
      <c r="DA9" s="177" t="s">
        <v>3050</v>
      </c>
    </row>
    <row r="10" spans="1:105" ht="12" customHeight="1" x14ac:dyDescent="0.25">
      <c r="A10" s="56" t="s">
        <v>95</v>
      </c>
      <c r="B10" s="260">
        <v>36.825858640451123</v>
      </c>
      <c r="C10" s="260">
        <v>27.85550760756518</v>
      </c>
      <c r="D10" s="260">
        <v>26.39208148660023</v>
      </c>
      <c r="E10" s="260">
        <v>20.986040254353149</v>
      </c>
      <c r="F10" s="260">
        <v>18.612963145058451</v>
      </c>
      <c r="G10" s="260">
        <v>10.90557953813761</v>
      </c>
      <c r="H10" s="260">
        <v>12.98925276047942</v>
      </c>
      <c r="I10" s="260">
        <v>12.573727960380561</v>
      </c>
      <c r="J10" s="260">
        <v>12.78956016912986</v>
      </c>
      <c r="K10" s="260">
        <v>12.205659092000809</v>
      </c>
      <c r="L10" s="260">
        <v>13.941612466473909</v>
      </c>
      <c r="M10" s="260">
        <v>13.52336857460509</v>
      </c>
      <c r="N10" s="260">
        <v>12.19721727434665</v>
      </c>
      <c r="O10" s="260">
        <v>11.685843505221129</v>
      </c>
      <c r="P10" s="260">
        <v>11.292428873213231</v>
      </c>
      <c r="Q10" s="260">
        <v>11.51595326492658</v>
      </c>
      <c r="R10" s="260">
        <v>12.6144131037638</v>
      </c>
      <c r="S10" s="260">
        <v>12.85868857836868</v>
      </c>
      <c r="T10" s="260">
        <v>13.58673183063082</v>
      </c>
      <c r="U10" s="260">
        <v>13.37355299289651</v>
      </c>
      <c r="V10" s="260">
        <v>12.730667343139601</v>
      </c>
      <c r="W10" s="260">
        <v>12.966347676879669</v>
      </c>
      <c r="X10" s="260">
        <v>12.93937149878882</v>
      </c>
      <c r="Y10" s="260">
        <v>13.1336132258022</v>
      </c>
      <c r="DA10" s="68" t="s">
        <v>3051</v>
      </c>
    </row>
    <row r="11" spans="1:105" ht="12" customHeight="1" x14ac:dyDescent="0.25">
      <c r="A11" s="37" t="s">
        <v>159</v>
      </c>
      <c r="B11" s="226">
        <v>1.530272720011957</v>
      </c>
      <c r="C11" s="226">
        <v>2.1077099239442538</v>
      </c>
      <c r="D11" s="226">
        <v>1.85625221354013</v>
      </c>
      <c r="E11" s="226">
        <v>0.64501021771013922</v>
      </c>
      <c r="F11" s="226">
        <v>0.66965324852378083</v>
      </c>
      <c r="G11" s="226">
        <v>0.81722581055143284</v>
      </c>
      <c r="H11" s="226">
        <v>1.432555172974515</v>
      </c>
      <c r="I11" s="226">
        <v>0.90420798246223588</v>
      </c>
      <c r="J11" s="226">
        <v>1.0293321662134349</v>
      </c>
      <c r="K11" s="226">
        <v>1.1319079853731631</v>
      </c>
      <c r="L11" s="226">
        <v>1.708585650685277</v>
      </c>
      <c r="M11" s="226">
        <v>1.8379047649500091</v>
      </c>
      <c r="N11" s="226">
        <v>0.54996436615623689</v>
      </c>
      <c r="O11" s="226">
        <v>0.27245808173783131</v>
      </c>
      <c r="P11" s="226">
        <v>0.23561797306620591</v>
      </c>
      <c r="Q11" s="226">
        <v>0.2229797443121829</v>
      </c>
      <c r="R11" s="226">
        <v>0.40788352923743498</v>
      </c>
      <c r="S11" s="226">
        <v>0.1632085927694254</v>
      </c>
      <c r="T11" s="226">
        <v>0.14068966189637189</v>
      </c>
      <c r="U11" s="226">
        <v>0.1232004654386612</v>
      </c>
      <c r="V11" s="226">
        <v>9.5294886164906306E-2</v>
      </c>
      <c r="W11" s="226">
        <v>0.1126429445257338</v>
      </c>
      <c r="X11" s="226">
        <v>0.1166206112246079</v>
      </c>
      <c r="Y11" s="226">
        <v>0.12109654984684159</v>
      </c>
      <c r="DA11" s="69" t="s">
        <v>3052</v>
      </c>
    </row>
    <row r="12" spans="1:105" ht="12" customHeight="1" x14ac:dyDescent="0.25">
      <c r="A12" s="37" t="s">
        <v>35</v>
      </c>
      <c r="B12" s="226">
        <v>33.87324726985711</v>
      </c>
      <c r="C12" s="226">
        <v>24.310786927835849</v>
      </c>
      <c r="D12" s="226">
        <v>22.845609011968271</v>
      </c>
      <c r="E12" s="226">
        <v>17.87672924089534</v>
      </c>
      <c r="F12" s="226">
        <v>14.62483819369327</v>
      </c>
      <c r="G12" s="226">
        <v>4.4885152889527609</v>
      </c>
      <c r="H12" s="226">
        <v>5.2623231394909693</v>
      </c>
      <c r="I12" s="226">
        <v>4.4254391367172463</v>
      </c>
      <c r="J12" s="226">
        <v>3.814953099668509</v>
      </c>
      <c r="K12" s="226">
        <v>3.3617138324111391</v>
      </c>
      <c r="L12" s="226">
        <v>5.6701963675557696</v>
      </c>
      <c r="M12" s="226">
        <v>4.6195939145883163</v>
      </c>
      <c r="N12" s="226">
        <v>4.5136385519448972</v>
      </c>
      <c r="O12" s="226">
        <v>4.5702688126613866</v>
      </c>
      <c r="P12" s="226">
        <v>2.7395406836960552</v>
      </c>
      <c r="Q12" s="226">
        <v>2.5719975020212851</v>
      </c>
      <c r="R12" s="226">
        <v>3.5459005970430009</v>
      </c>
      <c r="S12" s="226">
        <v>3.109934008728378</v>
      </c>
      <c r="T12" s="226">
        <v>2.5675227717300682</v>
      </c>
      <c r="U12" s="226">
        <v>1.837081377418688</v>
      </c>
      <c r="V12" s="226">
        <v>1.863256157875169</v>
      </c>
      <c r="W12" s="226">
        <v>2.6613059429138728</v>
      </c>
      <c r="X12" s="226">
        <v>1.779006132366215</v>
      </c>
      <c r="Y12" s="226">
        <v>1.7076613190364289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2.402133911180834E-2</v>
      </c>
      <c r="C14" s="226">
        <v>3.5773201473566649E-2</v>
      </c>
      <c r="D14" s="226">
        <v>7.3059191430391981E-2</v>
      </c>
      <c r="E14" s="226">
        <v>9.324728779815615E-2</v>
      </c>
      <c r="F14" s="226">
        <v>0.1198273373598035</v>
      </c>
      <c r="G14" s="226">
        <v>0.1021445070511043</v>
      </c>
      <c r="H14" s="226">
        <v>0.16032925722046279</v>
      </c>
      <c r="I14" s="226">
        <v>3.7945407079656122E-2</v>
      </c>
      <c r="J14" s="226">
        <v>7.5311904691615444E-2</v>
      </c>
      <c r="K14" s="226">
        <v>0.158823802284879</v>
      </c>
      <c r="L14" s="226">
        <v>0.28863260444857253</v>
      </c>
      <c r="M14" s="226">
        <v>0.43103841433114432</v>
      </c>
      <c r="N14" s="226">
        <v>0.55806308041068098</v>
      </c>
      <c r="O14" s="226">
        <v>0.69178484873426394</v>
      </c>
      <c r="P14" s="226">
        <v>0.85408606117830588</v>
      </c>
      <c r="Q14" s="226">
        <v>1.057303574280108</v>
      </c>
      <c r="R14" s="226">
        <v>1.17984465455268</v>
      </c>
      <c r="S14" s="226">
        <v>1.2529040439264409</v>
      </c>
      <c r="T14" s="226">
        <v>1.510366947729753</v>
      </c>
      <c r="U14" s="226">
        <v>1.694942999357212</v>
      </c>
      <c r="V14" s="226">
        <v>1.893471422156358</v>
      </c>
      <c r="W14" s="226">
        <v>2.233468962767267</v>
      </c>
      <c r="X14" s="226">
        <v>3.392352318788951</v>
      </c>
      <c r="Y14" s="226">
        <v>4.4951407097455531</v>
      </c>
      <c r="DA14" s="69" t="s">
        <v>3055</v>
      </c>
    </row>
    <row r="15" spans="1:105" ht="12" customHeight="1" x14ac:dyDescent="0.25">
      <c r="A15" s="37" t="s">
        <v>40</v>
      </c>
      <c r="B15" s="226">
        <v>1.3983173114702461</v>
      </c>
      <c r="C15" s="226">
        <v>1.4012375543115141</v>
      </c>
      <c r="D15" s="226">
        <v>1.617161069661436</v>
      </c>
      <c r="E15" s="226">
        <v>2.3710535079495099</v>
      </c>
      <c r="F15" s="226">
        <v>3.198644365481591</v>
      </c>
      <c r="G15" s="226">
        <v>5.4976939315823099</v>
      </c>
      <c r="H15" s="226">
        <v>6.1340451907934774</v>
      </c>
      <c r="I15" s="226">
        <v>7.2061354341214203</v>
      </c>
      <c r="J15" s="226">
        <v>7.8699629985562964</v>
      </c>
      <c r="K15" s="226">
        <v>7.5532134719316284</v>
      </c>
      <c r="L15" s="226">
        <v>6.2741978437842914</v>
      </c>
      <c r="M15" s="226">
        <v>6.6348314807356168</v>
      </c>
      <c r="N15" s="226">
        <v>6.575551275834834</v>
      </c>
      <c r="O15" s="226">
        <v>6.151331762087648</v>
      </c>
      <c r="P15" s="226">
        <v>7.4631841552726614</v>
      </c>
      <c r="Q15" s="226">
        <v>7.6636724443130104</v>
      </c>
      <c r="R15" s="226">
        <v>7.480784322930683</v>
      </c>
      <c r="S15" s="226">
        <v>8.332641932944437</v>
      </c>
      <c r="T15" s="226">
        <v>9.3681524492746284</v>
      </c>
      <c r="U15" s="226">
        <v>9.7183281506819448</v>
      </c>
      <c r="V15" s="226">
        <v>8.8786448769431647</v>
      </c>
      <c r="W15" s="226">
        <v>7.9589298266727972</v>
      </c>
      <c r="X15" s="226">
        <v>7.6513924364090498</v>
      </c>
      <c r="Y15" s="226">
        <v>6.809714647173374</v>
      </c>
      <c r="DA15" s="69" t="s">
        <v>3056</v>
      </c>
    </row>
    <row r="16" spans="1:105" ht="12" customHeight="1" x14ac:dyDescent="0.25">
      <c r="A16" s="57" t="s">
        <v>3057</v>
      </c>
      <c r="B16" s="261">
        <v>489.18297337609329</v>
      </c>
      <c r="C16" s="261">
        <v>363.92916357332638</v>
      </c>
      <c r="D16" s="261">
        <v>350.87596873086682</v>
      </c>
      <c r="E16" s="261">
        <v>317.6102044684709</v>
      </c>
      <c r="F16" s="261">
        <v>297.57499093260981</v>
      </c>
      <c r="G16" s="261">
        <v>136.09695216837031</v>
      </c>
      <c r="H16" s="261">
        <v>183.35582652421161</v>
      </c>
      <c r="I16" s="261">
        <v>182.97811851878009</v>
      </c>
      <c r="J16" s="261">
        <v>164.57876551646771</v>
      </c>
      <c r="K16" s="261">
        <v>177.05395874172751</v>
      </c>
      <c r="L16" s="261">
        <v>199.56519296402291</v>
      </c>
      <c r="M16" s="261">
        <v>185.82465762745261</v>
      </c>
      <c r="N16" s="261">
        <v>193.52131159794851</v>
      </c>
      <c r="O16" s="261">
        <v>155.0625669320026</v>
      </c>
      <c r="P16" s="261">
        <v>199.05237783337779</v>
      </c>
      <c r="Q16" s="261">
        <v>222.97407612101</v>
      </c>
      <c r="R16" s="261">
        <v>126.0982715877492</v>
      </c>
      <c r="S16" s="261">
        <v>120.6546430808781</v>
      </c>
      <c r="T16" s="261">
        <v>118.94232329749759</v>
      </c>
      <c r="U16" s="261">
        <v>104.25569851288741</v>
      </c>
      <c r="V16" s="261">
        <v>99.920359772961802</v>
      </c>
      <c r="W16" s="261">
        <v>107.93982733237679</v>
      </c>
      <c r="X16" s="261">
        <v>94.353881591083535</v>
      </c>
      <c r="Y16" s="261">
        <v>94.503071254837749</v>
      </c>
      <c r="DA16" s="70" t="s">
        <v>3058</v>
      </c>
    </row>
    <row r="17" spans="1:105" ht="12" customHeight="1" x14ac:dyDescent="0.25">
      <c r="A17" s="46" t="s">
        <v>28</v>
      </c>
      <c r="B17" s="229">
        <v>117.3052383818289</v>
      </c>
      <c r="C17" s="229">
        <v>2.6105276448390642</v>
      </c>
      <c r="D17" s="229">
        <v>2.5420492157380958</v>
      </c>
      <c r="E17" s="229">
        <v>2.3223881853260848</v>
      </c>
      <c r="F17" s="229">
        <v>2.4966645093598299</v>
      </c>
      <c r="G17" s="229">
        <v>3.5980488306680449</v>
      </c>
      <c r="H17" s="229">
        <v>2.9679577013973519</v>
      </c>
      <c r="I17" s="229">
        <v>1.979406885235055</v>
      </c>
      <c r="J17" s="229">
        <v>2.584893360895661</v>
      </c>
      <c r="K17" s="229">
        <v>2.1746719066501998</v>
      </c>
      <c r="L17" s="229">
        <v>1.135844069475819</v>
      </c>
      <c r="M17" s="229">
        <v>1.14357837087779</v>
      </c>
      <c r="N17" s="229">
        <v>1.802559670005788</v>
      </c>
      <c r="O17" s="229">
        <v>1.9659766728435339</v>
      </c>
      <c r="P17" s="229">
        <v>1.6575441210964159</v>
      </c>
      <c r="Q17" s="229">
        <v>1.4388002100748309</v>
      </c>
      <c r="R17" s="229">
        <v>1.9768701354540861</v>
      </c>
      <c r="S17" s="229">
        <v>2.1887873712948278</v>
      </c>
      <c r="T17" s="229">
        <v>1.9229559329779049</v>
      </c>
      <c r="U17" s="229">
        <v>1.960660298677507</v>
      </c>
      <c r="V17" s="229">
        <v>2.0393181387797878</v>
      </c>
      <c r="W17" s="229">
        <v>2.1025572186879482</v>
      </c>
      <c r="X17" s="229">
        <v>2.0285433066724412</v>
      </c>
      <c r="Y17" s="229">
        <v>2.244275802752409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6.1453571068985777</v>
      </c>
      <c r="C19" s="229">
        <v>7.6194052851693774</v>
      </c>
      <c r="D19" s="229">
        <v>6.0381217806974927</v>
      </c>
      <c r="E19" s="229">
        <v>10.563763777250401</v>
      </c>
      <c r="F19" s="229">
        <v>10.78164461962475</v>
      </c>
      <c r="G19" s="229">
        <v>15.333483905913949</v>
      </c>
      <c r="H19" s="229">
        <v>4.1603564461530107</v>
      </c>
      <c r="I19" s="229">
        <v>0.16633185772384459</v>
      </c>
      <c r="J19" s="229">
        <v>0.194710368021006</v>
      </c>
      <c r="K19" s="229">
        <v>0.10289976782531041</v>
      </c>
      <c r="L19" s="229">
        <v>0.40600773145440661</v>
      </c>
      <c r="M19" s="229">
        <v>0.25236411114777751</v>
      </c>
      <c r="N19" s="229">
        <v>0.66217873885701106</v>
      </c>
      <c r="O19" s="229">
        <v>0.65391073933133437</v>
      </c>
      <c r="P19" s="229">
        <v>2.2588824575731068</v>
      </c>
      <c r="Q19" s="229">
        <v>0.8424802359538146</v>
      </c>
      <c r="R19" s="229">
        <v>5.4452872678181974</v>
      </c>
      <c r="S19" s="229">
        <v>2.1810191761514282</v>
      </c>
      <c r="T19" s="229">
        <v>8.5058541791013287</v>
      </c>
      <c r="U19" s="229">
        <v>0.72173288907723787</v>
      </c>
      <c r="V19" s="229">
        <v>1.3840715096633529</v>
      </c>
      <c r="W19" s="229">
        <v>2.0504788803399681</v>
      </c>
      <c r="X19" s="229">
        <v>1.073557399508742</v>
      </c>
      <c r="Y19" s="229">
        <v>6.7992354984654728</v>
      </c>
      <c r="DA19" s="73" t="s">
        <v>3061</v>
      </c>
    </row>
    <row r="20" spans="1:105" ht="12" customHeight="1" x14ac:dyDescent="0.25">
      <c r="A20" s="46" t="s">
        <v>159</v>
      </c>
      <c r="B20" s="229">
        <v>7.8177194308928684</v>
      </c>
      <c r="C20" s="229">
        <v>10.831363317902101</v>
      </c>
      <c r="D20" s="229">
        <v>9.7422376147519856</v>
      </c>
      <c r="E20" s="229">
        <v>2.289224754020514</v>
      </c>
      <c r="F20" s="229">
        <v>2.9781143168442208</v>
      </c>
      <c r="G20" s="229">
        <v>5.7185396393319667</v>
      </c>
      <c r="H20" s="229">
        <v>14.79092165815962</v>
      </c>
      <c r="I20" s="229">
        <v>8.138106737450526</v>
      </c>
      <c r="J20" s="229">
        <v>10.964977101084941</v>
      </c>
      <c r="K20" s="229">
        <v>9.580998084559134</v>
      </c>
      <c r="L20" s="229">
        <v>11.603139223292271</v>
      </c>
      <c r="M20" s="229">
        <v>13.327254446877159</v>
      </c>
      <c r="N20" s="229">
        <v>3.5737816804787448</v>
      </c>
      <c r="O20" s="229">
        <v>2.2669680822957852</v>
      </c>
      <c r="P20" s="229">
        <v>1.7863519742435421</v>
      </c>
      <c r="Q20" s="229">
        <v>1.5723895106645229</v>
      </c>
      <c r="R20" s="229">
        <v>5.0806942736570164</v>
      </c>
      <c r="S20" s="229">
        <v>2.0130000838646871</v>
      </c>
      <c r="T20" s="229">
        <v>1.98868199494426</v>
      </c>
      <c r="U20" s="229">
        <v>2.0307261372084091</v>
      </c>
      <c r="V20" s="229">
        <v>1.7184391770046969</v>
      </c>
      <c r="W20" s="229">
        <v>1.749596028220908</v>
      </c>
      <c r="X20" s="229">
        <v>1.9059974855890469</v>
      </c>
      <c r="Y20" s="229">
        <v>2.3102236518497721</v>
      </c>
      <c r="DA20" s="73" t="s">
        <v>3062</v>
      </c>
    </row>
    <row r="21" spans="1:105" ht="12" customHeight="1" x14ac:dyDescent="0.25">
      <c r="A21" s="46" t="s">
        <v>32</v>
      </c>
      <c r="B21" s="229">
        <v>19.517028543000759</v>
      </c>
      <c r="C21" s="229">
        <v>0.63257573362819752</v>
      </c>
      <c r="D21" s="229">
        <v>2.148486728406946</v>
      </c>
      <c r="E21" s="229">
        <v>2.7046210366822541</v>
      </c>
      <c r="F21" s="229">
        <v>1.2064371188915</v>
      </c>
      <c r="G21" s="229">
        <v>1.9599812218919901</v>
      </c>
      <c r="H21" s="229">
        <v>2.5295398593941072</v>
      </c>
      <c r="I21" s="229">
        <v>10.45033285760562</v>
      </c>
      <c r="J21" s="229">
        <v>1.635301564742967</v>
      </c>
      <c r="K21" s="229">
        <v>4.4516888344482632</v>
      </c>
      <c r="L21" s="229">
        <v>11.988052123924399</v>
      </c>
      <c r="M21" s="229">
        <v>8.4856650264195661</v>
      </c>
      <c r="N21" s="229">
        <v>4.756268942242694</v>
      </c>
      <c r="O21" s="229">
        <v>5.2193519927677041</v>
      </c>
      <c r="P21" s="229">
        <v>1.2829516502706511</v>
      </c>
      <c r="Q21" s="229">
        <v>0.2161003198316867</v>
      </c>
      <c r="R21" s="229">
        <v>3.4568567725798158</v>
      </c>
      <c r="S21" s="229">
        <v>2.4456853719117211</v>
      </c>
      <c r="T21" s="229">
        <v>0.29525267966545587</v>
      </c>
      <c r="U21" s="229">
        <v>0.46385001855894858</v>
      </c>
      <c r="V21" s="229">
        <v>3.357418278147883</v>
      </c>
      <c r="W21" s="229">
        <v>2.8764819429055022</v>
      </c>
      <c r="X21" s="229">
        <v>1.3354600742072329</v>
      </c>
      <c r="Y21" s="229">
        <v>0.90904060285258148</v>
      </c>
      <c r="DA21" s="73" t="s">
        <v>3063</v>
      </c>
    </row>
    <row r="22" spans="1:105" ht="12" customHeight="1" x14ac:dyDescent="0.25">
      <c r="A22" s="46" t="s">
        <v>33</v>
      </c>
      <c r="B22" s="229">
        <v>32.973926041176377</v>
      </c>
      <c r="C22" s="229">
        <v>49.539047746703197</v>
      </c>
      <c r="D22" s="229">
        <v>52.731824646141838</v>
      </c>
      <c r="E22" s="229">
        <v>98.039327473206242</v>
      </c>
      <c r="F22" s="229">
        <v>117.9474457076001</v>
      </c>
      <c r="G22" s="229">
        <v>0</v>
      </c>
      <c r="H22" s="229">
        <v>57.169329716551452</v>
      </c>
      <c r="I22" s="229">
        <v>71.265870873703065</v>
      </c>
      <c r="J22" s="229">
        <v>72.851788718326461</v>
      </c>
      <c r="K22" s="229">
        <v>98.22347923469458</v>
      </c>
      <c r="L22" s="229">
        <v>58.394354038581618</v>
      </c>
      <c r="M22" s="229">
        <v>58.615834824514991</v>
      </c>
      <c r="N22" s="229">
        <v>82.501793389768721</v>
      </c>
      <c r="O22" s="229">
        <v>36.989284646423087</v>
      </c>
      <c r="P22" s="229">
        <v>111.6573835724237</v>
      </c>
      <c r="Q22" s="229">
        <v>137.21326572974809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3064</v>
      </c>
    </row>
    <row r="23" spans="1:105" ht="12" customHeight="1" x14ac:dyDescent="0.25">
      <c r="A23" s="46" t="s">
        <v>35</v>
      </c>
      <c r="B23" s="229">
        <v>278.69007568592451</v>
      </c>
      <c r="C23" s="229">
        <v>263.55023388746298</v>
      </c>
      <c r="D23" s="229">
        <v>239.40951945927051</v>
      </c>
      <c r="E23" s="229">
        <v>150.4434439373947</v>
      </c>
      <c r="F23" s="229">
        <v>108.2491458302982</v>
      </c>
      <c r="G23" s="229">
        <v>58.508632476988673</v>
      </c>
      <c r="H23" s="229">
        <v>53.994002126229312</v>
      </c>
      <c r="I23" s="229">
        <v>42.264416590932079</v>
      </c>
      <c r="J23" s="229">
        <v>37.286511370309263</v>
      </c>
      <c r="K23" s="229">
        <v>29.482586712708549</v>
      </c>
      <c r="L23" s="229">
        <v>44.858749549100907</v>
      </c>
      <c r="M23" s="229">
        <v>38.668006948349053</v>
      </c>
      <c r="N23" s="229">
        <v>34.377923026580397</v>
      </c>
      <c r="O23" s="229">
        <v>42.6665354662765</v>
      </c>
      <c r="P23" s="229">
        <v>23.559806342398129</v>
      </c>
      <c r="Q23" s="229">
        <v>23.113575063269479</v>
      </c>
      <c r="R23" s="229">
        <v>48.44844054216928</v>
      </c>
      <c r="S23" s="229">
        <v>48.094462392130801</v>
      </c>
      <c r="T23" s="229">
        <v>43.733532939267683</v>
      </c>
      <c r="U23" s="229">
        <v>38.559128975580819</v>
      </c>
      <c r="V23" s="229">
        <v>38.664336651473697</v>
      </c>
      <c r="W23" s="229">
        <v>47.130618979620863</v>
      </c>
      <c r="X23" s="229">
        <v>39.198861263366609</v>
      </c>
      <c r="Y23" s="229">
        <v>39.740850060725478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1.4534403476832229</v>
      </c>
      <c r="C25" s="229">
        <v>0.90408523160563647</v>
      </c>
      <c r="D25" s="229">
        <v>11.108957438498839</v>
      </c>
      <c r="E25" s="229">
        <v>17.432585280908452</v>
      </c>
      <c r="F25" s="229">
        <v>21.589349271575379</v>
      </c>
      <c r="G25" s="229">
        <v>21.34692927289548</v>
      </c>
      <c r="H25" s="229">
        <v>15.919077179224921</v>
      </c>
      <c r="I25" s="229">
        <v>17.07271256765042</v>
      </c>
      <c r="J25" s="229">
        <v>7.797797604759575</v>
      </c>
      <c r="K25" s="229">
        <v>8.2714953760919361</v>
      </c>
      <c r="L25" s="229">
        <v>10.68394888549842</v>
      </c>
      <c r="M25" s="229">
        <v>8.8435578445453391</v>
      </c>
      <c r="N25" s="229">
        <v>9.2021794949623388</v>
      </c>
      <c r="O25" s="229">
        <v>8.8942985885931058</v>
      </c>
      <c r="P25" s="229">
        <v>7.062689274403577</v>
      </c>
      <c r="Q25" s="229">
        <v>7.8554179509578983</v>
      </c>
      <c r="R25" s="229">
        <v>7.3098683852437754</v>
      </c>
      <c r="S25" s="229">
        <v>7.7780602233695992</v>
      </c>
      <c r="T25" s="229">
        <v>8.0309549893581664</v>
      </c>
      <c r="U25" s="229">
        <v>5.8017530919563276</v>
      </c>
      <c r="V25" s="229">
        <v>6.0290802567708974</v>
      </c>
      <c r="W25" s="229">
        <v>4.729726510536314</v>
      </c>
      <c r="X25" s="229">
        <v>4.5155303459551703</v>
      </c>
      <c r="Y25" s="229">
        <v>4.4864525814870611</v>
      </c>
      <c r="DA25" s="73" t="s">
        <v>3067</v>
      </c>
    </row>
    <row r="26" spans="1:105" ht="12" customHeight="1" x14ac:dyDescent="0.25">
      <c r="A26" s="46" t="s">
        <v>39</v>
      </c>
      <c r="B26" s="229">
        <v>25.28018783868815</v>
      </c>
      <c r="C26" s="229">
        <v>28.241924726015721</v>
      </c>
      <c r="D26" s="229">
        <v>27.1547718473612</v>
      </c>
      <c r="E26" s="229">
        <v>33.814850023682183</v>
      </c>
      <c r="F26" s="229">
        <v>32.32618955841577</v>
      </c>
      <c r="G26" s="229">
        <v>29.631336820680261</v>
      </c>
      <c r="H26" s="229">
        <v>31.824641837101829</v>
      </c>
      <c r="I26" s="229">
        <v>31.640940148479459</v>
      </c>
      <c r="J26" s="229">
        <v>31.262785428327859</v>
      </c>
      <c r="K26" s="229">
        <v>24.76613882474949</v>
      </c>
      <c r="L26" s="229">
        <v>60.495097342695068</v>
      </c>
      <c r="M26" s="229">
        <v>56.488396054720873</v>
      </c>
      <c r="N26" s="229">
        <v>56.644626655052782</v>
      </c>
      <c r="O26" s="229">
        <v>56.406240743471542</v>
      </c>
      <c r="P26" s="229">
        <v>49.786768440968721</v>
      </c>
      <c r="Q26" s="229">
        <v>50.722047100509663</v>
      </c>
      <c r="R26" s="229">
        <v>54.380254210827047</v>
      </c>
      <c r="S26" s="229">
        <v>55.953628462155081</v>
      </c>
      <c r="T26" s="229">
        <v>54.465090582182832</v>
      </c>
      <c r="U26" s="229">
        <v>54.717847101828177</v>
      </c>
      <c r="V26" s="229">
        <v>46.727695761121488</v>
      </c>
      <c r="W26" s="229">
        <v>47.300367772065243</v>
      </c>
      <c r="X26" s="229">
        <v>44.295931715784299</v>
      </c>
      <c r="Y26" s="229">
        <v>38.012993056704971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582.02501634057182</v>
      </c>
      <c r="C27" s="261">
        <f t="shared" si="0"/>
        <v>462.89065406940057</v>
      </c>
      <c r="D27" s="261">
        <f t="shared" si="0"/>
        <v>436.51109892902923</v>
      </c>
      <c r="E27" s="261">
        <f t="shared" si="0"/>
        <v>340.80882656373325</v>
      </c>
      <c r="F27" s="261">
        <f t="shared" si="0"/>
        <v>314.27567486672626</v>
      </c>
      <c r="G27" s="261">
        <f t="shared" si="0"/>
        <v>203.30208610005343</v>
      </c>
      <c r="H27" s="261">
        <f t="shared" si="0"/>
        <v>220.3270195698982</v>
      </c>
      <c r="I27" s="261">
        <f t="shared" si="0"/>
        <v>214.14189801790013</v>
      </c>
      <c r="J27" s="261">
        <f t="shared" si="0"/>
        <v>220.25531832992226</v>
      </c>
      <c r="K27" s="261">
        <f t="shared" si="0"/>
        <v>207.63302458465472</v>
      </c>
      <c r="L27" s="261">
        <f t="shared" si="0"/>
        <v>249.77781814704821</v>
      </c>
      <c r="M27" s="261">
        <f t="shared" si="0"/>
        <v>218.09822260906756</v>
      </c>
      <c r="N27" s="261">
        <f t="shared" si="0"/>
        <v>216.8566291227323</v>
      </c>
      <c r="O27" s="261">
        <f t="shared" si="0"/>
        <v>212.82765274510021</v>
      </c>
      <c r="P27" s="261">
        <f t="shared" si="0"/>
        <v>192.7359795994652</v>
      </c>
      <c r="Q27" s="261">
        <f t="shared" si="0"/>
        <v>192.45698318618517</v>
      </c>
      <c r="R27" s="261">
        <f t="shared" si="0"/>
        <v>212.84994266872695</v>
      </c>
      <c r="S27" s="261">
        <f t="shared" si="0"/>
        <v>204.90743715666488</v>
      </c>
      <c r="T27" s="261">
        <f t="shared" si="0"/>
        <v>196.05570936535185</v>
      </c>
      <c r="U27" s="261">
        <f t="shared" si="0"/>
        <v>174.35179523626499</v>
      </c>
      <c r="V27" s="261">
        <f t="shared" si="0"/>
        <v>163.99581723985196</v>
      </c>
      <c r="W27" s="261">
        <f t="shared" si="0"/>
        <v>193.80724210575553</v>
      </c>
      <c r="X27" s="261">
        <f t="shared" si="0"/>
        <v>165.50484548653773</v>
      </c>
      <c r="Y27" s="261">
        <f t="shared" si="0"/>
        <v>158.97199810852578</v>
      </c>
      <c r="DA27" s="70"/>
    </row>
    <row r="28" spans="1:105" ht="12" customHeight="1" x14ac:dyDescent="0.25">
      <c r="A28" s="60" t="s">
        <v>3070</v>
      </c>
      <c r="B28" s="262">
        <v>570.58741373008604</v>
      </c>
      <c r="C28" s="262">
        <v>452.56802755406039</v>
      </c>
      <c r="D28" s="262">
        <v>426.22214933595558</v>
      </c>
      <c r="E28" s="262">
        <v>330.16250393734481</v>
      </c>
      <c r="F28" s="262">
        <v>303.30175087165401</v>
      </c>
      <c r="G28" s="262">
        <v>191.8018094471397</v>
      </c>
      <c r="H28" s="262">
        <v>207.4943441092241</v>
      </c>
      <c r="I28" s="262">
        <v>200.29362519689801</v>
      </c>
      <c r="J28" s="262">
        <v>207.4194552550357</v>
      </c>
      <c r="K28" s="262">
        <v>194.97698124757159</v>
      </c>
      <c r="L28" s="262">
        <v>239.7248738880198</v>
      </c>
      <c r="M28" s="262">
        <v>208.0830111826038</v>
      </c>
      <c r="N28" s="262">
        <v>206.43334857917921</v>
      </c>
      <c r="O28" s="262">
        <v>202.82691657614191</v>
      </c>
      <c r="P28" s="262">
        <v>182.5134579057997</v>
      </c>
      <c r="Q28" s="262">
        <v>181.9408189603686</v>
      </c>
      <c r="R28" s="262">
        <v>201.3215341045329</v>
      </c>
      <c r="S28" s="262">
        <v>192.9736993152984</v>
      </c>
      <c r="T28" s="262">
        <v>183.7447035127696</v>
      </c>
      <c r="U28" s="262">
        <v>161.7039622058339</v>
      </c>
      <c r="V28" s="262">
        <v>152.4584750889268</v>
      </c>
      <c r="W28" s="262">
        <v>181.61660845581241</v>
      </c>
      <c r="X28" s="262">
        <v>152.88187997470919</v>
      </c>
      <c r="Y28" s="262">
        <v>146.7320386271663</v>
      </c>
      <c r="DA28" s="72" t="s">
        <v>3071</v>
      </c>
    </row>
    <row r="29" spans="1:105" ht="12" customHeight="1" x14ac:dyDescent="0.25">
      <c r="A29" s="59" t="s">
        <v>28</v>
      </c>
      <c r="B29" s="230">
        <v>131.1878551300415</v>
      </c>
      <c r="C29" s="230">
        <v>14.62074686120854</v>
      </c>
      <c r="D29" s="230">
        <v>14.48815361558362</v>
      </c>
      <c r="E29" s="230">
        <v>17.975611144641309</v>
      </c>
      <c r="F29" s="230">
        <v>9.9185537898838732</v>
      </c>
      <c r="G29" s="230">
        <v>9.1338064946312514</v>
      </c>
      <c r="H29" s="230">
        <v>10.30317845574066</v>
      </c>
      <c r="I29" s="230">
        <v>8.0303848395204032</v>
      </c>
      <c r="J29" s="230">
        <v>14.667585911241471</v>
      </c>
      <c r="K29" s="230">
        <v>14.373377298377591</v>
      </c>
      <c r="L29" s="230">
        <v>4.4632968805832656</v>
      </c>
      <c r="M29" s="230">
        <v>4.8758239046696676</v>
      </c>
      <c r="N29" s="230">
        <v>8.7539181456534294</v>
      </c>
      <c r="O29" s="230">
        <v>8.6344295492196252</v>
      </c>
      <c r="P29" s="230">
        <v>8.6091355383230699</v>
      </c>
      <c r="Q29" s="230">
        <v>7.7298445842730903</v>
      </c>
      <c r="R29" s="230">
        <v>7.8376368675432424</v>
      </c>
      <c r="S29" s="230">
        <v>8.8832033105199635</v>
      </c>
      <c r="T29" s="230">
        <v>8.47339920206635</v>
      </c>
      <c r="U29" s="230">
        <v>8.274403619901161</v>
      </c>
      <c r="V29" s="230">
        <v>8.5076794011635339</v>
      </c>
      <c r="W29" s="230">
        <v>8.8111870811016662</v>
      </c>
      <c r="X29" s="230">
        <v>7.9041056101890739</v>
      </c>
      <c r="Y29" s="230">
        <v>8.8086636934457978</v>
      </c>
      <c r="DA29" s="71" t="s">
        <v>3072</v>
      </c>
    </row>
    <row r="30" spans="1:105" ht="12" customHeight="1" x14ac:dyDescent="0.25">
      <c r="A30" s="59" t="s">
        <v>31</v>
      </c>
      <c r="B30" s="230">
        <v>15.47615605116415</v>
      </c>
      <c r="C30" s="230">
        <v>15.62273008578954</v>
      </c>
      <c r="D30" s="230">
        <v>11.174104250590201</v>
      </c>
      <c r="E30" s="230">
        <v>17.123602153204448</v>
      </c>
      <c r="F30" s="230">
        <v>19.511860556292131</v>
      </c>
      <c r="G30" s="230">
        <v>18.445655429571769</v>
      </c>
      <c r="H30" s="230">
        <v>8.3508563633117312</v>
      </c>
      <c r="I30" s="230">
        <v>2.021630309096484</v>
      </c>
      <c r="J30" s="230">
        <v>1.898840792777609</v>
      </c>
      <c r="K30" s="230">
        <v>0.94361785900838313</v>
      </c>
      <c r="L30" s="230">
        <v>1.5413758109091269</v>
      </c>
      <c r="M30" s="230">
        <v>1.84058515799369</v>
      </c>
      <c r="N30" s="230">
        <v>3.238811402599445</v>
      </c>
      <c r="O30" s="230">
        <v>2.1957210914353271</v>
      </c>
      <c r="P30" s="230">
        <v>16.18713649114278</v>
      </c>
      <c r="Q30" s="230">
        <v>8.6719999169269038</v>
      </c>
      <c r="R30" s="230">
        <v>11.16518204627044</v>
      </c>
      <c r="S30" s="230">
        <v>5.3052683237161364</v>
      </c>
      <c r="T30" s="230">
        <v>17.096508472973859</v>
      </c>
      <c r="U30" s="230">
        <v>3.3169077600449879</v>
      </c>
      <c r="V30" s="230">
        <v>4.4502712428369842</v>
      </c>
      <c r="W30" s="230">
        <v>6.7721394251105718</v>
      </c>
      <c r="X30" s="230">
        <v>3.861748602488118</v>
      </c>
      <c r="Y30" s="230">
        <v>13.67999399527106</v>
      </c>
      <c r="DA30" s="71" t="s">
        <v>3073</v>
      </c>
    </row>
    <row r="31" spans="1:105" ht="12" customHeight="1" x14ac:dyDescent="0.25">
      <c r="A31" s="59" t="s">
        <v>159</v>
      </c>
      <c r="B31" s="230">
        <v>47.049758487865603</v>
      </c>
      <c r="C31" s="230">
        <v>67.02076392478817</v>
      </c>
      <c r="D31" s="230">
        <v>61.129046399634333</v>
      </c>
      <c r="E31" s="230">
        <v>22.308610380315809</v>
      </c>
      <c r="F31" s="230">
        <v>28.75086391067676</v>
      </c>
      <c r="G31" s="230">
        <v>30.284379424221481</v>
      </c>
      <c r="H31" s="230">
        <v>33.400324425959418</v>
      </c>
      <c r="I31" s="230">
        <v>26.090038997443319</v>
      </c>
      <c r="J31" s="230">
        <v>31.69858722517862</v>
      </c>
      <c r="K31" s="230">
        <v>33.903396438958048</v>
      </c>
      <c r="L31" s="230">
        <v>32.187307622846092</v>
      </c>
      <c r="M31" s="230">
        <v>38.188737768199857</v>
      </c>
      <c r="N31" s="230">
        <v>17.720283882825338</v>
      </c>
      <c r="O31" s="230">
        <v>10.55898811882482</v>
      </c>
      <c r="P31" s="230">
        <v>11.475698940113899</v>
      </c>
      <c r="Q31" s="230">
        <v>11.889642304044379</v>
      </c>
      <c r="R31" s="230">
        <v>16.226115624071159</v>
      </c>
      <c r="S31" s="230">
        <v>9.4910920035501789</v>
      </c>
      <c r="T31" s="230">
        <v>9.5798310982836821</v>
      </c>
      <c r="U31" s="230">
        <v>10.3674281088824</v>
      </c>
      <c r="V31" s="230">
        <v>8.1974808682148144</v>
      </c>
      <c r="W31" s="230">
        <v>8.0829353598132396</v>
      </c>
      <c r="X31" s="230">
        <v>9.2704943063346708</v>
      </c>
      <c r="Y31" s="230">
        <v>9.3100482297804135</v>
      </c>
      <c r="DA31" s="71" t="s">
        <v>3074</v>
      </c>
    </row>
    <row r="32" spans="1:105" ht="12" customHeight="1" x14ac:dyDescent="0.25">
      <c r="A32" s="59" t="s">
        <v>32</v>
      </c>
      <c r="B32" s="230">
        <v>28.738356179840171</v>
      </c>
      <c r="C32" s="230">
        <v>4.0859109387770616</v>
      </c>
      <c r="D32" s="230">
        <v>5.8271459114282749</v>
      </c>
      <c r="E32" s="230">
        <v>5.9291066613519483</v>
      </c>
      <c r="F32" s="230">
        <v>9.3019893643986116</v>
      </c>
      <c r="G32" s="230">
        <v>8.1904117097617259</v>
      </c>
      <c r="H32" s="230">
        <v>9.2367500130968061</v>
      </c>
      <c r="I32" s="230">
        <v>27.016398543150551</v>
      </c>
      <c r="J32" s="230">
        <v>9.7461257784659363</v>
      </c>
      <c r="K32" s="230">
        <v>16.609625041247011</v>
      </c>
      <c r="L32" s="230">
        <v>27.610052267189111</v>
      </c>
      <c r="M32" s="230">
        <v>21.39499542677088</v>
      </c>
      <c r="N32" s="230">
        <v>17.653302641845311</v>
      </c>
      <c r="O32" s="230">
        <v>13.60285137399366</v>
      </c>
      <c r="P32" s="230">
        <v>9.3685717469655199</v>
      </c>
      <c r="Q32" s="230">
        <v>3.0696587432890809</v>
      </c>
      <c r="R32" s="230">
        <v>6.3961199300374911</v>
      </c>
      <c r="S32" s="230">
        <v>6.0598355522944836</v>
      </c>
      <c r="T32" s="230">
        <v>1.5915916883641441</v>
      </c>
      <c r="U32" s="230">
        <v>2.3664165334833291</v>
      </c>
      <c r="V32" s="230">
        <v>7.5773618642832457</v>
      </c>
      <c r="W32" s="230">
        <v>8.5865227853456538</v>
      </c>
      <c r="X32" s="230">
        <v>6.0788947643120768</v>
      </c>
      <c r="Y32" s="230">
        <v>2.5956007732464181</v>
      </c>
      <c r="DA32" s="71" t="s">
        <v>3075</v>
      </c>
    </row>
    <row r="33" spans="1:105" ht="12" customHeight="1" x14ac:dyDescent="0.25">
      <c r="A33" s="59" t="s">
        <v>35</v>
      </c>
      <c r="B33" s="230">
        <v>348.13528788117458</v>
      </c>
      <c r="C33" s="230">
        <v>351.21787574349707</v>
      </c>
      <c r="D33" s="230">
        <v>333.60369915871911</v>
      </c>
      <c r="E33" s="230">
        <v>266.82557359783129</v>
      </c>
      <c r="F33" s="230">
        <v>235.81848325040269</v>
      </c>
      <c r="G33" s="230">
        <v>125.7475563889535</v>
      </c>
      <c r="H33" s="230">
        <v>146.2032348511155</v>
      </c>
      <c r="I33" s="230">
        <v>137.13517250768729</v>
      </c>
      <c r="J33" s="230">
        <v>149.4083155473721</v>
      </c>
      <c r="K33" s="230">
        <v>129.14696460998061</v>
      </c>
      <c r="L33" s="230">
        <v>173.92284130649219</v>
      </c>
      <c r="M33" s="230">
        <v>141.78286892496959</v>
      </c>
      <c r="N33" s="230">
        <v>159.0670325062556</v>
      </c>
      <c r="O33" s="230">
        <v>167.83492644266849</v>
      </c>
      <c r="P33" s="230">
        <v>136.87291518925451</v>
      </c>
      <c r="Q33" s="230">
        <v>150.57967341183519</v>
      </c>
      <c r="R33" s="230">
        <v>159.6964796366106</v>
      </c>
      <c r="S33" s="230">
        <v>163.23430012521769</v>
      </c>
      <c r="T33" s="230">
        <v>147.00337305108161</v>
      </c>
      <c r="U33" s="230">
        <v>137.37880618352199</v>
      </c>
      <c r="V33" s="230">
        <v>123.7256817124282</v>
      </c>
      <c r="W33" s="230">
        <v>149.3638238044413</v>
      </c>
      <c r="X33" s="230">
        <v>125.7666366913853</v>
      </c>
      <c r="Y33" s="230">
        <v>112.3377319354226</v>
      </c>
      <c r="DA33" s="71" t="s">
        <v>3076</v>
      </c>
    </row>
    <row r="34" spans="1:105" ht="12" customHeight="1" x14ac:dyDescent="0.25">
      <c r="A34" s="60" t="s">
        <v>3077</v>
      </c>
      <c r="B34" s="262">
        <v>11.437602610485779</v>
      </c>
      <c r="C34" s="262">
        <v>10.32262651534016</v>
      </c>
      <c r="D34" s="262">
        <v>10.28894959307366</v>
      </c>
      <c r="E34" s="262">
        <v>10.646322626388461</v>
      </c>
      <c r="F34" s="262">
        <v>10.97392399507225</v>
      </c>
      <c r="G34" s="262">
        <v>11.500276652913721</v>
      </c>
      <c r="H34" s="262">
        <v>12.832675460674089</v>
      </c>
      <c r="I34" s="262">
        <v>13.848272821002141</v>
      </c>
      <c r="J34" s="262">
        <v>12.83586307488657</v>
      </c>
      <c r="K34" s="262">
        <v>12.65604333708313</v>
      </c>
      <c r="L34" s="262">
        <v>10.05294425902842</v>
      </c>
      <c r="M34" s="262">
        <v>10.01521142646377</v>
      </c>
      <c r="N34" s="262">
        <v>10.423280543553091</v>
      </c>
      <c r="O34" s="262">
        <v>10.000736168958291</v>
      </c>
      <c r="P34" s="262">
        <v>10.222521693665509</v>
      </c>
      <c r="Q34" s="262">
        <v>10.516164225816571</v>
      </c>
      <c r="R34" s="262">
        <v>11.528408564194059</v>
      </c>
      <c r="S34" s="262">
        <v>11.93373784136649</v>
      </c>
      <c r="T34" s="262">
        <v>12.31100585258223</v>
      </c>
      <c r="U34" s="262">
        <v>12.64783303043108</v>
      </c>
      <c r="V34" s="262">
        <v>11.537342150925159</v>
      </c>
      <c r="W34" s="262">
        <v>12.19063364994313</v>
      </c>
      <c r="X34" s="262">
        <v>12.622965511828539</v>
      </c>
      <c r="Y34" s="262">
        <v>12.239959481359479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139.20907327123902</v>
      </c>
      <c r="C35" s="261">
        <f t="shared" si="1"/>
        <v>97.65415097705619</v>
      </c>
      <c r="D35" s="261">
        <f t="shared" si="1"/>
        <v>93.650101046877424</v>
      </c>
      <c r="E35" s="261">
        <f t="shared" si="1"/>
        <v>82.492363797726668</v>
      </c>
      <c r="F35" s="261">
        <f t="shared" si="1"/>
        <v>74.617415350558403</v>
      </c>
      <c r="G35" s="261">
        <f t="shared" si="1"/>
        <v>29.007837325136389</v>
      </c>
      <c r="H35" s="261">
        <f t="shared" si="1"/>
        <v>42.528052933045004</v>
      </c>
      <c r="I35" s="261">
        <f t="shared" si="1"/>
        <v>40.949633478606422</v>
      </c>
      <c r="J35" s="261">
        <f t="shared" si="1"/>
        <v>33.796001279750371</v>
      </c>
      <c r="K35" s="261">
        <f t="shared" si="1"/>
        <v>38.524797712485466</v>
      </c>
      <c r="L35" s="261">
        <f t="shared" si="1"/>
        <v>45.289068067267145</v>
      </c>
      <c r="M35" s="261">
        <f t="shared" si="1"/>
        <v>43.706024111982806</v>
      </c>
      <c r="N35" s="261">
        <f t="shared" si="1"/>
        <v>42.564467787316019</v>
      </c>
      <c r="O35" s="261">
        <f t="shared" si="1"/>
        <v>33.965724055741333</v>
      </c>
      <c r="P35" s="261">
        <f t="shared" si="1"/>
        <v>40.710492332541804</v>
      </c>
      <c r="Q35" s="261">
        <f t="shared" si="1"/>
        <v>42.536712025422666</v>
      </c>
      <c r="R35" s="261">
        <f t="shared" si="1"/>
        <v>27.524752657372233</v>
      </c>
      <c r="S35" s="261">
        <f t="shared" si="1"/>
        <v>25.671382779721132</v>
      </c>
      <c r="T35" s="261">
        <f t="shared" si="1"/>
        <v>25.921018876078531</v>
      </c>
      <c r="U35" s="261">
        <f t="shared" si="1"/>
        <v>22.033185538463606</v>
      </c>
      <c r="V35" s="261">
        <f t="shared" si="1"/>
        <v>22.061625742308525</v>
      </c>
      <c r="W35" s="261">
        <f t="shared" si="1"/>
        <v>22.653415018802797</v>
      </c>
      <c r="X35" s="261">
        <f t="shared" si="1"/>
        <v>20.086282256252002</v>
      </c>
      <c r="Y35" s="261">
        <f t="shared" si="1"/>
        <v>21.671002455921908</v>
      </c>
      <c r="DA35" s="70"/>
    </row>
    <row r="36" spans="1:105" ht="12" customHeight="1" x14ac:dyDescent="0.25">
      <c r="A36" s="60" t="s">
        <v>3080</v>
      </c>
      <c r="B36" s="262">
        <v>57.403126280159313</v>
      </c>
      <c r="C36" s="262">
        <v>39.568796860895219</v>
      </c>
      <c r="D36" s="262">
        <v>37.605445423169677</v>
      </c>
      <c r="E36" s="262">
        <v>31.430513499607692</v>
      </c>
      <c r="F36" s="262">
        <v>27.13566372312329</v>
      </c>
      <c r="G36" s="262">
        <v>11.343807958789959</v>
      </c>
      <c r="H36" s="262">
        <v>15.41168316768206</v>
      </c>
      <c r="I36" s="262">
        <v>14.140460711436599</v>
      </c>
      <c r="J36" s="262">
        <v>11.22617512910508</v>
      </c>
      <c r="K36" s="262">
        <v>11.99020239601235</v>
      </c>
      <c r="L36" s="262">
        <v>15.288317271476931</v>
      </c>
      <c r="M36" s="262">
        <v>14.57802283003533</v>
      </c>
      <c r="N36" s="262">
        <v>12.243543758498109</v>
      </c>
      <c r="O36" s="262">
        <v>10.82742763546039</v>
      </c>
      <c r="P36" s="262">
        <v>9.0161926631633165</v>
      </c>
      <c r="Q36" s="262">
        <v>7.1560094730255503</v>
      </c>
      <c r="R36" s="262">
        <v>9.6833135741181611</v>
      </c>
      <c r="S36" s="262">
        <v>8.7762746879740572</v>
      </c>
      <c r="T36" s="262">
        <v>8.965208908602218</v>
      </c>
      <c r="U36" s="262">
        <v>7.1923628895063976</v>
      </c>
      <c r="V36" s="262">
        <v>7.5749925281978969</v>
      </c>
      <c r="W36" s="262">
        <v>7.9043790121691702</v>
      </c>
      <c r="X36" s="262">
        <v>6.8547984141826817</v>
      </c>
      <c r="Y36" s="262">
        <v>7.7352589034645662</v>
      </c>
      <c r="DA36" s="72" t="s">
        <v>3081</v>
      </c>
    </row>
    <row r="37" spans="1:105" ht="12" customHeight="1" x14ac:dyDescent="0.25">
      <c r="A37" s="59" t="s">
        <v>28</v>
      </c>
      <c r="B37" s="230">
        <v>16.370736676025381</v>
      </c>
      <c r="C37" s="230">
        <v>6.9472184763531911E-2</v>
      </c>
      <c r="D37" s="230">
        <v>8.7050425798964895E-2</v>
      </c>
      <c r="E37" s="230">
        <v>9.6701572213362563E-2</v>
      </c>
      <c r="F37" s="230">
        <v>0.40227760413982561</v>
      </c>
      <c r="G37" s="230">
        <v>0.45073427770715818</v>
      </c>
      <c r="H37" s="230">
        <v>0.49546106108505789</v>
      </c>
      <c r="I37" s="230">
        <v>0.38084040890538517</v>
      </c>
      <c r="J37" s="230">
        <v>0.38075806531380407</v>
      </c>
      <c r="K37" s="230">
        <v>0.21952993500277071</v>
      </c>
      <c r="L37" s="230">
        <v>0.21844256449746</v>
      </c>
      <c r="M37" s="230">
        <v>0.18653384592600339</v>
      </c>
      <c r="N37" s="230">
        <v>0.21196578343803979</v>
      </c>
      <c r="O37" s="230">
        <v>0.19620318223769229</v>
      </c>
      <c r="P37" s="230">
        <v>0.21102487995248839</v>
      </c>
      <c r="Q37" s="230">
        <v>0.1518791805287682</v>
      </c>
      <c r="R37" s="230">
        <v>0.15763965757635229</v>
      </c>
      <c r="S37" s="230">
        <v>0.18880189665480501</v>
      </c>
      <c r="T37" s="230">
        <v>0.1181122657521044</v>
      </c>
      <c r="U37" s="230">
        <v>0.16846854585879409</v>
      </c>
      <c r="V37" s="230">
        <v>0.1543253087134544</v>
      </c>
      <c r="W37" s="230">
        <v>0.126153398548906</v>
      </c>
      <c r="X37" s="230">
        <v>0.18881419705109651</v>
      </c>
      <c r="Y37" s="230">
        <v>0.16536177436008281</v>
      </c>
      <c r="DA37" s="71" t="s">
        <v>3082</v>
      </c>
    </row>
    <row r="38" spans="1:105" ht="12" customHeight="1" x14ac:dyDescent="0.25">
      <c r="A38" s="59" t="s">
        <v>31</v>
      </c>
      <c r="B38" s="230">
        <v>0.60764435087503244</v>
      </c>
      <c r="C38" s="230">
        <v>0.94545253009534913</v>
      </c>
      <c r="D38" s="230">
        <v>0.82723930644165133</v>
      </c>
      <c r="E38" s="230">
        <v>2.0648367023690009</v>
      </c>
      <c r="F38" s="230">
        <v>2.550922946487975</v>
      </c>
      <c r="G38" s="230">
        <v>2.3939527759432888</v>
      </c>
      <c r="H38" s="230">
        <v>0.91849469955756224</v>
      </c>
      <c r="I38" s="230">
        <v>0</v>
      </c>
      <c r="J38" s="230">
        <v>0</v>
      </c>
      <c r="K38" s="230">
        <v>0</v>
      </c>
      <c r="L38" s="230">
        <v>8.894505410849543E-2</v>
      </c>
      <c r="M38" s="230">
        <v>0</v>
      </c>
      <c r="N38" s="230">
        <v>0.20472189443509661</v>
      </c>
      <c r="O38" s="230">
        <v>0.1876286906421602</v>
      </c>
      <c r="P38" s="230">
        <v>2.0856778007760162</v>
      </c>
      <c r="Q38" s="230">
        <v>0.86372156571137826</v>
      </c>
      <c r="R38" s="230">
        <v>1.2318234856640671</v>
      </c>
      <c r="S38" s="230">
        <v>0.50963387279251482</v>
      </c>
      <c r="T38" s="230">
        <v>2.08713492924071</v>
      </c>
      <c r="U38" s="230">
        <v>8.8757114292194739E-2</v>
      </c>
      <c r="V38" s="230">
        <v>0.25123204888457618</v>
      </c>
      <c r="W38" s="230">
        <v>0.32639593020625218</v>
      </c>
      <c r="X38" s="230">
        <v>0.1662655468767173</v>
      </c>
      <c r="Y38" s="230">
        <v>1.3320197794220121</v>
      </c>
      <c r="DA38" s="71" t="s">
        <v>3083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0.50374500965962898</v>
      </c>
      <c r="H39" s="230">
        <v>3.1813719536545668</v>
      </c>
      <c r="I39" s="230">
        <v>1.942623468653998</v>
      </c>
      <c r="J39" s="230">
        <v>3.0675855138655388</v>
      </c>
      <c r="K39" s="230">
        <v>3.293730616339265</v>
      </c>
      <c r="L39" s="230">
        <v>3.188501516947138</v>
      </c>
      <c r="M39" s="230">
        <v>3.745820489851146</v>
      </c>
      <c r="N39" s="230">
        <v>1.0676205283265801</v>
      </c>
      <c r="O39" s="230">
        <v>0.35737474991737972</v>
      </c>
      <c r="P39" s="230">
        <v>0.33230795494593818</v>
      </c>
      <c r="Q39" s="230">
        <v>0.47592661624158678</v>
      </c>
      <c r="R39" s="230">
        <v>0.78907425380787044</v>
      </c>
      <c r="S39" s="230">
        <v>0.16382677177933841</v>
      </c>
      <c r="T39" s="230">
        <v>0.1609590059781352</v>
      </c>
      <c r="U39" s="230">
        <v>0.17221963684399669</v>
      </c>
      <c r="V39" s="230">
        <v>0.162359904069868</v>
      </c>
      <c r="W39" s="230">
        <v>0.15897207953031081</v>
      </c>
      <c r="X39" s="230">
        <v>0.1624181356428859</v>
      </c>
      <c r="Y39" s="230">
        <v>0.22900731327987231</v>
      </c>
      <c r="DA39" s="71" t="s">
        <v>3084</v>
      </c>
    </row>
    <row r="40" spans="1:105" ht="12" customHeight="1" x14ac:dyDescent="0.25">
      <c r="A40" s="59" t="s">
        <v>32</v>
      </c>
      <c r="B40" s="230">
        <v>2.566103229200944</v>
      </c>
      <c r="C40" s="230">
        <v>0</v>
      </c>
      <c r="D40" s="230">
        <v>0.24670537313487911</v>
      </c>
      <c r="E40" s="230">
        <v>0.4848233598674565</v>
      </c>
      <c r="F40" s="230">
        <v>0</v>
      </c>
      <c r="G40" s="230">
        <v>0.12244839580191259</v>
      </c>
      <c r="H40" s="230">
        <v>0.28896809034553522</v>
      </c>
      <c r="I40" s="230">
        <v>2.448928321711477</v>
      </c>
      <c r="J40" s="230">
        <v>0</v>
      </c>
      <c r="K40" s="230">
        <v>1.126803476758466</v>
      </c>
      <c r="L40" s="230">
        <v>3.536736807320612</v>
      </c>
      <c r="M40" s="230">
        <v>2.5160090087005611</v>
      </c>
      <c r="N40" s="230">
        <v>2.216015860803985</v>
      </c>
      <c r="O40" s="230">
        <v>1.8601403368163469</v>
      </c>
      <c r="P40" s="230">
        <v>1.3584429033100001</v>
      </c>
      <c r="Q40" s="230">
        <v>0.44510051777691689</v>
      </c>
      <c r="R40" s="230">
        <v>0.81465043166432327</v>
      </c>
      <c r="S40" s="230">
        <v>0.53620464703701209</v>
      </c>
      <c r="T40" s="230">
        <v>0</v>
      </c>
      <c r="U40" s="230">
        <v>0</v>
      </c>
      <c r="V40" s="230">
        <v>0.75524483736603087</v>
      </c>
      <c r="W40" s="230">
        <v>0.44152348148166531</v>
      </c>
      <c r="X40" s="230">
        <v>7.4970845367662964E-2</v>
      </c>
      <c r="Y40" s="230">
        <v>0.14132097895227841</v>
      </c>
      <c r="DA40" s="71" t="s">
        <v>3085</v>
      </c>
    </row>
    <row r="41" spans="1:105" ht="12" customHeight="1" x14ac:dyDescent="0.25">
      <c r="A41" s="59" t="s">
        <v>35</v>
      </c>
      <c r="B41" s="230">
        <v>37.858642024057957</v>
      </c>
      <c r="C41" s="230">
        <v>38.55387214603634</v>
      </c>
      <c r="D41" s="230">
        <v>36.444450317794178</v>
      </c>
      <c r="E41" s="230">
        <v>28.78415186515787</v>
      </c>
      <c r="F41" s="230">
        <v>24.182463172495488</v>
      </c>
      <c r="G41" s="230">
        <v>7.8729274996779743</v>
      </c>
      <c r="H41" s="230">
        <v>10.52738736303934</v>
      </c>
      <c r="I41" s="230">
        <v>9.3680685121657419</v>
      </c>
      <c r="J41" s="230">
        <v>7.7778315499257387</v>
      </c>
      <c r="K41" s="230">
        <v>7.3501383679118524</v>
      </c>
      <c r="L41" s="230">
        <v>8.2556913286032287</v>
      </c>
      <c r="M41" s="230">
        <v>8.1296594855576174</v>
      </c>
      <c r="N41" s="230">
        <v>8.5432196914944036</v>
      </c>
      <c r="O41" s="230">
        <v>8.2260806758468092</v>
      </c>
      <c r="P41" s="230">
        <v>5.028739124178875</v>
      </c>
      <c r="Q41" s="230">
        <v>5.2193815927669007</v>
      </c>
      <c r="R41" s="230">
        <v>6.6901257454055481</v>
      </c>
      <c r="S41" s="230">
        <v>7.3778074997103866</v>
      </c>
      <c r="T41" s="230">
        <v>6.5990027076312678</v>
      </c>
      <c r="U41" s="230">
        <v>6.7629175925114122</v>
      </c>
      <c r="V41" s="230">
        <v>6.2518304291639666</v>
      </c>
      <c r="W41" s="230">
        <v>6.8513341224020357</v>
      </c>
      <c r="X41" s="230">
        <v>6.2623296892443188</v>
      </c>
      <c r="Y41" s="230">
        <v>5.8675490574503213</v>
      </c>
      <c r="DA41" s="71" t="s">
        <v>3086</v>
      </c>
    </row>
    <row r="42" spans="1:105" ht="12" customHeight="1" x14ac:dyDescent="0.25">
      <c r="A42" s="60" t="s">
        <v>3087</v>
      </c>
      <c r="B42" s="262">
        <v>80.621338149279367</v>
      </c>
      <c r="C42" s="262">
        <v>57.016224941357869</v>
      </c>
      <c r="D42" s="262">
        <v>54.979014415853698</v>
      </c>
      <c r="E42" s="262">
        <v>49.959195454671587</v>
      </c>
      <c r="F42" s="262">
        <v>46.345166642231199</v>
      </c>
      <c r="G42" s="262">
        <v>16.472929284437509</v>
      </c>
      <c r="H42" s="262">
        <v>25.787271235507419</v>
      </c>
      <c r="I42" s="262">
        <v>25.374887367851741</v>
      </c>
      <c r="J42" s="262">
        <v>21.24039747503204</v>
      </c>
      <c r="K42" s="262">
        <v>25.2237908279895</v>
      </c>
      <c r="L42" s="262">
        <v>28.959552997533699</v>
      </c>
      <c r="M42" s="262">
        <v>28.090711527063721</v>
      </c>
      <c r="N42" s="262">
        <v>29.241369972521341</v>
      </c>
      <c r="O42" s="262">
        <v>22.10250588849598</v>
      </c>
      <c r="P42" s="262">
        <v>30.635538493963129</v>
      </c>
      <c r="Q42" s="262">
        <v>34.291528400437542</v>
      </c>
      <c r="R42" s="262">
        <v>16.6474253391054</v>
      </c>
      <c r="S42" s="262">
        <v>15.659113815319831</v>
      </c>
      <c r="T42" s="262">
        <v>15.680741504173151</v>
      </c>
      <c r="U42" s="262">
        <v>13.530868513662559</v>
      </c>
      <c r="V42" s="262">
        <v>13.291694205621949</v>
      </c>
      <c r="W42" s="262">
        <v>13.486434664318089</v>
      </c>
      <c r="X42" s="262">
        <v>11.924105271201361</v>
      </c>
      <c r="Y42" s="262">
        <v>12.66803346331654</v>
      </c>
      <c r="DA42" s="72" t="s">
        <v>3088</v>
      </c>
    </row>
    <row r="43" spans="1:105" ht="12" customHeight="1" x14ac:dyDescent="0.25">
      <c r="A43" s="64" t="s">
        <v>28</v>
      </c>
      <c r="B43" s="229">
        <v>21.130586654406329</v>
      </c>
      <c r="C43" s="229">
        <v>8.3272074487898889E-2</v>
      </c>
      <c r="D43" s="229">
        <v>0.1001476361301499</v>
      </c>
      <c r="E43" s="229">
        <v>8.8814866125084893E-2</v>
      </c>
      <c r="F43" s="229">
        <v>0.30823890246059932</v>
      </c>
      <c r="G43" s="229">
        <v>0.52686854661861293</v>
      </c>
      <c r="H43" s="229">
        <v>0.39739948673179049</v>
      </c>
      <c r="I43" s="229">
        <v>0.25685344357772988</v>
      </c>
      <c r="J43" s="229">
        <v>0.22658563115117189</v>
      </c>
      <c r="K43" s="229">
        <v>0.10292332795103019</v>
      </c>
      <c r="L43" s="229">
        <v>0.13030833813384191</v>
      </c>
      <c r="M43" s="229">
        <v>0.1069943690255534</v>
      </c>
      <c r="N43" s="229">
        <v>7.588981470709473E-2</v>
      </c>
      <c r="O43" s="229">
        <v>9.8395375547961489E-2</v>
      </c>
      <c r="P43" s="229">
        <v>3.6809019214195687E-2</v>
      </c>
      <c r="Q43" s="229">
        <v>1.361906331120471E-2</v>
      </c>
      <c r="R43" s="229">
        <v>0.11762784345518219</v>
      </c>
      <c r="S43" s="229">
        <v>0.1285873113899163</v>
      </c>
      <c r="T43" s="229">
        <v>8.4345897771162082E-2</v>
      </c>
      <c r="U43" s="229">
        <v>0.10099312454469681</v>
      </c>
      <c r="V43" s="229">
        <v>0.1092856445092691</v>
      </c>
      <c r="W43" s="229">
        <v>9.5721013187258452E-2</v>
      </c>
      <c r="X43" s="229">
        <v>0.136376339366441</v>
      </c>
      <c r="Y43" s="229">
        <v>0.13899707350418089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0.78431910947716266</v>
      </c>
      <c r="C45" s="229">
        <v>1.133256335306732</v>
      </c>
      <c r="D45" s="229">
        <v>0.95170196232470627</v>
      </c>
      <c r="E45" s="229">
        <v>1.896434474575412</v>
      </c>
      <c r="F45" s="229">
        <v>1.954604683917994</v>
      </c>
      <c r="G45" s="229">
        <v>2.798319280599066</v>
      </c>
      <c r="H45" s="229">
        <v>0.73670637480708634</v>
      </c>
      <c r="I45" s="229">
        <v>0</v>
      </c>
      <c r="J45" s="229">
        <v>0</v>
      </c>
      <c r="K45" s="229">
        <v>0</v>
      </c>
      <c r="L45" s="229">
        <v>5.3058716888655898E-2</v>
      </c>
      <c r="M45" s="229">
        <v>0</v>
      </c>
      <c r="N45" s="229">
        <v>7.3296295199957798E-2</v>
      </c>
      <c r="O45" s="229">
        <v>9.4095290752939584E-2</v>
      </c>
      <c r="P45" s="229">
        <v>0.36380427872140331</v>
      </c>
      <c r="Q45" s="229">
        <v>7.7450238049236855E-2</v>
      </c>
      <c r="R45" s="229">
        <v>0.91916426592039213</v>
      </c>
      <c r="S45" s="229">
        <v>0.34709635155538698</v>
      </c>
      <c r="T45" s="229">
        <v>1.4904571363133139</v>
      </c>
      <c r="U45" s="229">
        <v>5.3207904491873417E-2</v>
      </c>
      <c r="V45" s="229">
        <v>0.17791026379681191</v>
      </c>
      <c r="W45" s="229">
        <v>0.24765840238087761</v>
      </c>
      <c r="X45" s="229">
        <v>0.12008994556521579</v>
      </c>
      <c r="Y45" s="229">
        <v>1.119647221407885</v>
      </c>
      <c r="DA45" s="73" t="s">
        <v>3091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0.58883340857910704</v>
      </c>
      <c r="H46" s="229">
        <v>2.5517153229286649</v>
      </c>
      <c r="I46" s="229">
        <v>1.310180106498771</v>
      </c>
      <c r="J46" s="229">
        <v>1.825491993706208</v>
      </c>
      <c r="K46" s="229">
        <v>1.5442163566602269</v>
      </c>
      <c r="L46" s="229">
        <v>1.9020484160972511</v>
      </c>
      <c r="M46" s="229">
        <v>2.1485736157158311</v>
      </c>
      <c r="N46" s="229">
        <v>0.38223869323644089</v>
      </c>
      <c r="O46" s="229">
        <v>0.17922248930131829</v>
      </c>
      <c r="P46" s="229">
        <v>5.7964396906133052E-2</v>
      </c>
      <c r="Q46" s="229">
        <v>4.2676518898216387E-2</v>
      </c>
      <c r="R46" s="229">
        <v>0.58879284710746871</v>
      </c>
      <c r="S46" s="229">
        <v>0.11157750261010629</v>
      </c>
      <c r="T46" s="229">
        <v>0.1149434546626481</v>
      </c>
      <c r="U46" s="229">
        <v>0.10324181967716731</v>
      </c>
      <c r="V46" s="229">
        <v>0.1149753524335034</v>
      </c>
      <c r="W46" s="229">
        <v>0.1206227394280433</v>
      </c>
      <c r="X46" s="229">
        <v>0.1173110450995625</v>
      </c>
      <c r="Y46" s="229">
        <v>0.19249519110531091</v>
      </c>
      <c r="DA46" s="73" t="s">
        <v>3092</v>
      </c>
    </row>
    <row r="47" spans="1:105" ht="12" customHeight="1" x14ac:dyDescent="0.25">
      <c r="A47" s="64" t="s">
        <v>32</v>
      </c>
      <c r="B47" s="229">
        <v>3.3122068799867348</v>
      </c>
      <c r="C47" s="229">
        <v>0</v>
      </c>
      <c r="D47" s="229">
        <v>0.28382353921074699</v>
      </c>
      <c r="E47" s="229">
        <v>0.44528254107322451</v>
      </c>
      <c r="F47" s="229">
        <v>0</v>
      </c>
      <c r="G47" s="229">
        <v>0.14313135592906731</v>
      </c>
      <c r="H47" s="229">
        <v>0.23177557189598599</v>
      </c>
      <c r="I47" s="229">
        <v>1.6516516047090319</v>
      </c>
      <c r="J47" s="229">
        <v>0</v>
      </c>
      <c r="K47" s="229">
        <v>0.52828496384016577</v>
      </c>
      <c r="L47" s="229">
        <v>2.1097824814453561</v>
      </c>
      <c r="M47" s="229">
        <v>1.443163276949289</v>
      </c>
      <c r="N47" s="229">
        <v>0.79339707728609221</v>
      </c>
      <c r="O47" s="229">
        <v>0.93285544569416545</v>
      </c>
      <c r="P47" s="229">
        <v>0.23695286992028411</v>
      </c>
      <c r="Q47" s="229">
        <v>3.9912331040695997E-2</v>
      </c>
      <c r="R47" s="229">
        <v>0.60787732553970319</v>
      </c>
      <c r="S47" s="229">
        <v>0.36519290928168591</v>
      </c>
      <c r="T47" s="229">
        <v>0</v>
      </c>
      <c r="U47" s="229">
        <v>0</v>
      </c>
      <c r="V47" s="229">
        <v>0.53482749849603262</v>
      </c>
      <c r="W47" s="229">
        <v>0.33501336848255109</v>
      </c>
      <c r="X47" s="229">
        <v>5.4149791753649278E-2</v>
      </c>
      <c r="Y47" s="229">
        <v>0.1187892581288993</v>
      </c>
      <c r="DA47" s="73" t="s">
        <v>3093</v>
      </c>
    </row>
    <row r="48" spans="1:105" ht="12" customHeight="1" x14ac:dyDescent="0.25">
      <c r="A48" s="64" t="s">
        <v>33</v>
      </c>
      <c r="B48" s="229">
        <v>6.0900708193856374</v>
      </c>
      <c r="C48" s="229">
        <v>9.1495416325494254</v>
      </c>
      <c r="D48" s="229">
        <v>9.7392268706311391</v>
      </c>
      <c r="E48" s="229">
        <v>18.10722953193914</v>
      </c>
      <c r="F48" s="229">
        <v>21.7841301769142</v>
      </c>
      <c r="G48" s="229">
        <v>0</v>
      </c>
      <c r="H48" s="229">
        <v>10.55880534928818</v>
      </c>
      <c r="I48" s="229">
        <v>13.16234530531991</v>
      </c>
      <c r="J48" s="229">
        <v>13.10235126499648</v>
      </c>
      <c r="K48" s="229">
        <v>18.141241170940749</v>
      </c>
      <c r="L48" s="229">
        <v>9.3797528627470879</v>
      </c>
      <c r="M48" s="229">
        <v>9.7622546184245405</v>
      </c>
      <c r="N48" s="229">
        <v>14.703508463619711</v>
      </c>
      <c r="O48" s="229">
        <v>6.6544361345217249</v>
      </c>
      <c r="P48" s="229">
        <v>20.27028762617778</v>
      </c>
      <c r="Q48" s="229">
        <v>24.820480495260451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48.866176992453461</v>
      </c>
      <c r="C49" s="229">
        <v>46.21217720544378</v>
      </c>
      <c r="D49" s="229">
        <v>41.927716216101238</v>
      </c>
      <c r="E49" s="229">
        <v>26.436598039869779</v>
      </c>
      <c r="F49" s="229">
        <v>18.529432984524249</v>
      </c>
      <c r="G49" s="229">
        <v>9.2027566452001555</v>
      </c>
      <c r="H49" s="229">
        <v>8.4438085316665408</v>
      </c>
      <c r="I49" s="229">
        <v>6.3181863078496612</v>
      </c>
      <c r="J49" s="229">
        <v>4.628516192493449</v>
      </c>
      <c r="K49" s="229">
        <v>3.4460024857953608</v>
      </c>
      <c r="L49" s="229">
        <v>4.9247975990904704</v>
      </c>
      <c r="M49" s="229">
        <v>4.6631097039348939</v>
      </c>
      <c r="N49" s="229">
        <v>3.0587170668469339</v>
      </c>
      <c r="O49" s="229">
        <v>4.1253576428093286</v>
      </c>
      <c r="P49" s="229">
        <v>0.87716175972592936</v>
      </c>
      <c r="Q49" s="229">
        <v>0.46802391288755141</v>
      </c>
      <c r="R49" s="229">
        <v>4.992050071504968</v>
      </c>
      <c r="S49" s="229">
        <v>5.0248034958814856</v>
      </c>
      <c r="T49" s="229">
        <v>4.7124555965905</v>
      </c>
      <c r="U49" s="229">
        <v>4.0542178079847941</v>
      </c>
      <c r="V49" s="229">
        <v>4.4272408946380342</v>
      </c>
      <c r="W49" s="229">
        <v>5.1985650123133107</v>
      </c>
      <c r="X49" s="229">
        <v>4.523142921788903</v>
      </c>
      <c r="Y49" s="229">
        <v>4.932047631829743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6.9931215714625003E-2</v>
      </c>
      <c r="C51" s="229">
        <v>6.9931215714623129E-2</v>
      </c>
      <c r="D51" s="229">
        <v>1.663562660148781</v>
      </c>
      <c r="E51" s="229">
        <v>2.6241562826004881</v>
      </c>
      <c r="F51" s="229">
        <v>3.4007134165589772</v>
      </c>
      <c r="G51" s="229">
        <v>2.8265699208072972</v>
      </c>
      <c r="H51" s="229">
        <v>2.49901412033448</v>
      </c>
      <c r="I51" s="229">
        <v>2.3812387174396079</v>
      </c>
      <c r="J51" s="229">
        <v>1.166703889911334</v>
      </c>
      <c r="K51" s="229">
        <v>1.170374020028345</v>
      </c>
      <c r="L51" s="229">
        <v>1.1703872695961051</v>
      </c>
      <c r="M51" s="229">
        <v>0.99371754046813432</v>
      </c>
      <c r="N51" s="229">
        <v>1.0378783479666069</v>
      </c>
      <c r="O51" s="229">
        <v>0.83545146018873029</v>
      </c>
      <c r="P51" s="229">
        <v>0.76185011435856376</v>
      </c>
      <c r="Q51" s="229">
        <v>0.8465015992386149</v>
      </c>
      <c r="R51" s="229">
        <v>0.8207311910216889</v>
      </c>
      <c r="S51" s="229">
        <v>0.85095345381948939</v>
      </c>
      <c r="T51" s="229">
        <v>0.880208498210027</v>
      </c>
      <c r="U51" s="229">
        <v>0.81108550610209429</v>
      </c>
      <c r="V51" s="229">
        <v>0.87611438195040836</v>
      </c>
      <c r="W51" s="229">
        <v>0.47791188913233851</v>
      </c>
      <c r="X51" s="229">
        <v>0.38875555140156459</v>
      </c>
      <c r="Y51" s="229">
        <v>0.41116056954637081</v>
      </c>
      <c r="DA51" s="73" t="s">
        <v>3097</v>
      </c>
    </row>
    <row r="52" spans="1:105" ht="12" customHeight="1" x14ac:dyDescent="0.25">
      <c r="A52" s="64" t="s">
        <v>39</v>
      </c>
      <c r="B52" s="229">
        <v>0.36804647785540989</v>
      </c>
      <c r="C52" s="229">
        <v>0.3680464778553999</v>
      </c>
      <c r="D52" s="229">
        <v>0.3128355313069297</v>
      </c>
      <c r="E52" s="229">
        <v>0.3606797184884602</v>
      </c>
      <c r="F52" s="229">
        <v>0.3680464778551707</v>
      </c>
      <c r="G52" s="229">
        <v>0.38645012670419698</v>
      </c>
      <c r="H52" s="229">
        <v>0.36804647785469119</v>
      </c>
      <c r="I52" s="229">
        <v>0.29443188245703361</v>
      </c>
      <c r="J52" s="229">
        <v>0.2907485027733977</v>
      </c>
      <c r="K52" s="229">
        <v>0.29074850277361802</v>
      </c>
      <c r="L52" s="229">
        <v>9.2894173135349334</v>
      </c>
      <c r="M52" s="229">
        <v>8.9728984025454768</v>
      </c>
      <c r="N52" s="229">
        <v>9.1164442136585073</v>
      </c>
      <c r="O52" s="229">
        <v>9.1826920496798117</v>
      </c>
      <c r="P52" s="229">
        <v>8.0307084289388406</v>
      </c>
      <c r="Q52" s="229">
        <v>7.9828642417515656</v>
      </c>
      <c r="R52" s="229">
        <v>8.6011817945559965</v>
      </c>
      <c r="S52" s="229">
        <v>8.8309027907817637</v>
      </c>
      <c r="T52" s="229">
        <v>8.3983309206254937</v>
      </c>
      <c r="U52" s="229">
        <v>8.4081223508619374</v>
      </c>
      <c r="V52" s="229">
        <v>7.0513401697978884</v>
      </c>
      <c r="W52" s="229">
        <v>7.0109422393937129</v>
      </c>
      <c r="X52" s="229">
        <v>6.5842796762260223</v>
      </c>
      <c r="Y52" s="229">
        <v>5.7548965177941458</v>
      </c>
      <c r="DA52" s="73" t="s">
        <v>3098</v>
      </c>
    </row>
    <row r="53" spans="1:105" ht="12" customHeight="1" x14ac:dyDescent="0.25">
      <c r="A53" s="60" t="s">
        <v>3099</v>
      </c>
      <c r="B53" s="262">
        <v>1.1846088418003129</v>
      </c>
      <c r="C53" s="262">
        <v>1.0691291748030891</v>
      </c>
      <c r="D53" s="262">
        <v>1.065641207854058</v>
      </c>
      <c r="E53" s="262">
        <v>1.102654843447376</v>
      </c>
      <c r="F53" s="262">
        <v>1.136584985203912</v>
      </c>
      <c r="G53" s="262">
        <v>1.191100081908921</v>
      </c>
      <c r="H53" s="262">
        <v>1.3290985298555309</v>
      </c>
      <c r="I53" s="262">
        <v>1.4342853993180791</v>
      </c>
      <c r="J53" s="262">
        <v>1.3294286756132521</v>
      </c>
      <c r="K53" s="262">
        <v>1.3108044884836101</v>
      </c>
      <c r="L53" s="262">
        <v>1.041197798256515</v>
      </c>
      <c r="M53" s="262">
        <v>1.0372897548837481</v>
      </c>
      <c r="N53" s="262">
        <v>1.07955405629657</v>
      </c>
      <c r="O53" s="262">
        <v>1.0357905317849649</v>
      </c>
      <c r="P53" s="262">
        <v>1.058761175415357</v>
      </c>
      <c r="Q53" s="262">
        <v>1.089174151959573</v>
      </c>
      <c r="R53" s="262">
        <v>1.19401374414867</v>
      </c>
      <c r="S53" s="262">
        <v>1.235994276427244</v>
      </c>
      <c r="T53" s="262">
        <v>1.275068463303159</v>
      </c>
      <c r="U53" s="262">
        <v>1.309954135294648</v>
      </c>
      <c r="V53" s="262">
        <v>1.194939008488678</v>
      </c>
      <c r="W53" s="262">
        <v>1.2626013423155391</v>
      </c>
      <c r="X53" s="262">
        <v>1.3073785708679559</v>
      </c>
      <c r="Y53" s="262">
        <v>1.267710089140804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35.628857436940557</v>
      </c>
      <c r="C54" s="261">
        <f t="shared" si="2"/>
        <v>26.485346284604681</v>
      </c>
      <c r="D54" s="261">
        <f t="shared" si="2"/>
        <v>25.546171036936531</v>
      </c>
      <c r="E54" s="261">
        <f t="shared" si="2"/>
        <v>22.98961599261521</v>
      </c>
      <c r="F54" s="261">
        <f t="shared" si="2"/>
        <v>21.262786052031242</v>
      </c>
      <c r="G54" s="261">
        <f t="shared" si="2"/>
        <v>13.243095559858865</v>
      </c>
      <c r="H54" s="261">
        <f t="shared" si="2"/>
        <v>16.396064757121003</v>
      </c>
      <c r="I54" s="261">
        <f t="shared" si="2"/>
        <v>16.538684678257603</v>
      </c>
      <c r="J54" s="261">
        <f t="shared" si="2"/>
        <v>14.448483558589395</v>
      </c>
      <c r="K54" s="261">
        <f t="shared" si="2"/>
        <v>14.902301151085261</v>
      </c>
      <c r="L54" s="261">
        <f t="shared" si="2"/>
        <v>14.68461905740967</v>
      </c>
      <c r="M54" s="261">
        <f t="shared" si="2"/>
        <v>14.335620095570079</v>
      </c>
      <c r="N54" s="261">
        <f t="shared" si="2"/>
        <v>13.821752372200827</v>
      </c>
      <c r="O54" s="261">
        <f t="shared" si="2"/>
        <v>12.472947804233149</v>
      </c>
      <c r="P54" s="261">
        <f t="shared" si="2"/>
        <v>12.522323996892144</v>
      </c>
      <c r="Q54" s="261">
        <f t="shared" si="2"/>
        <v>12.315548459292996</v>
      </c>
      <c r="R54" s="261">
        <f t="shared" si="2"/>
        <v>12.634796869282892</v>
      </c>
      <c r="S54" s="261">
        <f t="shared" si="2"/>
        <v>12.496667660605551</v>
      </c>
      <c r="T54" s="261">
        <f t="shared" si="2"/>
        <v>12.810640249973249</v>
      </c>
      <c r="U54" s="261">
        <f t="shared" si="2"/>
        <v>12.206606597132451</v>
      </c>
      <c r="V54" s="261">
        <f t="shared" si="2"/>
        <v>11.590581299765084</v>
      </c>
      <c r="W54" s="261">
        <f t="shared" si="2"/>
        <v>12.170124953562691</v>
      </c>
      <c r="X54" s="261">
        <f t="shared" si="2"/>
        <v>11.937112675082609</v>
      </c>
      <c r="Y54" s="261">
        <f t="shared" si="2"/>
        <v>12.068108568620382</v>
      </c>
      <c r="DA54" s="70"/>
    </row>
    <row r="55" spans="1:105" ht="12" customHeight="1" x14ac:dyDescent="0.25">
      <c r="A55" s="60" t="s">
        <v>3102</v>
      </c>
      <c r="B55" s="262">
        <v>21.96546619585547</v>
      </c>
      <c r="C55" s="262">
        <v>15.33855101739557</v>
      </c>
      <c r="D55" s="262">
        <v>14.57501662549487</v>
      </c>
      <c r="E55" s="262">
        <v>12.158730410779951</v>
      </c>
      <c r="F55" s="262">
        <v>10.48618141522638</v>
      </c>
      <c r="G55" s="262">
        <v>4.36428342690541</v>
      </c>
      <c r="H55" s="262">
        <v>5.9313935918025287</v>
      </c>
      <c r="I55" s="262">
        <v>5.4303924405358748</v>
      </c>
      <c r="J55" s="262">
        <v>4.3237794529295783</v>
      </c>
      <c r="K55" s="262">
        <v>4.5973576924356916</v>
      </c>
      <c r="L55" s="262">
        <v>5.8278166524766348</v>
      </c>
      <c r="M55" s="262">
        <v>5.56925045562752</v>
      </c>
      <c r="N55" s="262">
        <v>4.6977383329428513</v>
      </c>
      <c r="O55" s="262">
        <v>4.1667171792928919</v>
      </c>
      <c r="P55" s="262">
        <v>3.4267807719550469</v>
      </c>
      <c r="Q55" s="262">
        <v>2.7498838934002472</v>
      </c>
      <c r="R55" s="262">
        <v>3.724168879732082</v>
      </c>
      <c r="S55" s="262">
        <v>3.3911409485747792</v>
      </c>
      <c r="T55" s="262">
        <v>3.4528726260910592</v>
      </c>
      <c r="U55" s="262">
        <v>2.7868354211426398</v>
      </c>
      <c r="V55" s="262">
        <v>2.926487656182764</v>
      </c>
      <c r="W55" s="262">
        <v>3.0574077801419208</v>
      </c>
      <c r="X55" s="262">
        <v>2.6547456452874019</v>
      </c>
      <c r="Y55" s="262">
        <v>2.9841974541950491</v>
      </c>
      <c r="DA55" s="72" t="s">
        <v>3103</v>
      </c>
    </row>
    <row r="56" spans="1:105" ht="12" customHeight="1" x14ac:dyDescent="0.25">
      <c r="A56" s="60" t="s">
        <v>3104</v>
      </c>
      <c r="B56" s="262">
        <v>6.0655552212623967</v>
      </c>
      <c r="C56" s="262">
        <v>4.2896219391617194</v>
      </c>
      <c r="D56" s="262">
        <v>4.1363521817570179</v>
      </c>
      <c r="E56" s="262">
        <v>3.7586855514486448</v>
      </c>
      <c r="F56" s="262">
        <v>3.486783697221155</v>
      </c>
      <c r="G56" s="262">
        <v>1.2393426420893421</v>
      </c>
      <c r="H56" s="262">
        <v>1.9401081807278311</v>
      </c>
      <c r="I56" s="262">
        <v>1.909082435198878</v>
      </c>
      <c r="J56" s="262">
        <v>1.598023634485169</v>
      </c>
      <c r="K56" s="262">
        <v>1.897714670444351</v>
      </c>
      <c r="L56" s="262">
        <v>2.17877514714987</v>
      </c>
      <c r="M56" s="262">
        <v>2.1134077637916269</v>
      </c>
      <c r="N56" s="262">
        <v>2.1999776781834242</v>
      </c>
      <c r="O56" s="262">
        <v>1.662884455560826</v>
      </c>
      <c r="P56" s="262">
        <v>2.304868099859295</v>
      </c>
      <c r="Q56" s="262">
        <v>2.579926901600317</v>
      </c>
      <c r="R56" s="262">
        <v>1.2524708719076161</v>
      </c>
      <c r="S56" s="262">
        <v>1.1781151459801751</v>
      </c>
      <c r="T56" s="262">
        <v>1.1797423075239979</v>
      </c>
      <c r="U56" s="262">
        <v>1.017996377203453</v>
      </c>
      <c r="V56" s="262">
        <v>1.0000020718963221</v>
      </c>
      <c r="W56" s="262">
        <v>1.014653391672834</v>
      </c>
      <c r="X56" s="262">
        <v>0.89711136836624639</v>
      </c>
      <c r="Y56" s="262">
        <v>0.95308088752224729</v>
      </c>
      <c r="DA56" s="72" t="s">
        <v>3105</v>
      </c>
    </row>
    <row r="57" spans="1:105" ht="12" customHeight="1" x14ac:dyDescent="0.25">
      <c r="A57" s="64" t="s">
        <v>28</v>
      </c>
      <c r="B57" s="229">
        <v>1.589762005347185</v>
      </c>
      <c r="C57" s="229">
        <v>6.2649836605315756E-3</v>
      </c>
      <c r="D57" s="229">
        <v>7.5346183922369841E-3</v>
      </c>
      <c r="E57" s="229">
        <v>6.6819961974985478E-3</v>
      </c>
      <c r="F57" s="229">
        <v>2.31903876459385E-2</v>
      </c>
      <c r="G57" s="229">
        <v>3.9639012911745167E-2</v>
      </c>
      <c r="H57" s="229">
        <v>2.9898393986090829E-2</v>
      </c>
      <c r="I57" s="229">
        <v>1.9324397008982822E-2</v>
      </c>
      <c r="J57" s="229">
        <v>1.7047194820150859E-2</v>
      </c>
      <c r="K57" s="229">
        <v>7.7434478709239056E-3</v>
      </c>
      <c r="L57" s="229">
        <v>9.8037621166526777E-3</v>
      </c>
      <c r="M57" s="229">
        <v>8.0497330928316051E-3</v>
      </c>
      <c r="N57" s="229">
        <v>5.7095785359569714E-3</v>
      </c>
      <c r="O57" s="229">
        <v>7.4027868750817412E-3</v>
      </c>
      <c r="P57" s="229">
        <v>2.7693305991871361E-3</v>
      </c>
      <c r="Q57" s="229">
        <v>1.024631722473082E-3</v>
      </c>
      <c r="R57" s="229">
        <v>8.8497437082268714E-3</v>
      </c>
      <c r="S57" s="229">
        <v>9.6742804807460493E-3</v>
      </c>
      <c r="T57" s="229">
        <v>6.3457728730654831E-3</v>
      </c>
      <c r="U57" s="229">
        <v>7.5982288058706014E-3</v>
      </c>
      <c r="V57" s="229">
        <v>8.2221174552428149E-3</v>
      </c>
      <c r="W57" s="229">
        <v>7.2015809294489119E-3</v>
      </c>
      <c r="X57" s="229">
        <v>1.026028885515543E-2</v>
      </c>
      <c r="Y57" s="229">
        <v>1.0457460075549671E-2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5.9008334255335103E-2</v>
      </c>
      <c r="C59" s="229">
        <v>8.5260664725271385E-2</v>
      </c>
      <c r="D59" s="229">
        <v>7.1601401554209881E-2</v>
      </c>
      <c r="E59" s="229">
        <v>0.1426784557674291</v>
      </c>
      <c r="F59" s="229">
        <v>0.14705489784962961</v>
      </c>
      <c r="G59" s="229">
        <v>0.21053185810149699</v>
      </c>
      <c r="H59" s="229">
        <v>5.5426184938464178E-2</v>
      </c>
      <c r="I59" s="229">
        <v>0</v>
      </c>
      <c r="J59" s="229">
        <v>0</v>
      </c>
      <c r="K59" s="229">
        <v>0</v>
      </c>
      <c r="L59" s="229">
        <v>3.9918783866073398E-3</v>
      </c>
      <c r="M59" s="229">
        <v>0</v>
      </c>
      <c r="N59" s="229">
        <v>5.5144548112820912E-3</v>
      </c>
      <c r="O59" s="229">
        <v>7.0792695237321297E-3</v>
      </c>
      <c r="P59" s="229">
        <v>2.7370854825434721E-2</v>
      </c>
      <c r="Q59" s="229">
        <v>5.8269771573093562E-3</v>
      </c>
      <c r="R59" s="229">
        <v>6.9153424395264576E-2</v>
      </c>
      <c r="S59" s="229">
        <v>2.611383209194134E-2</v>
      </c>
      <c r="T59" s="229">
        <v>0.1121347061803119</v>
      </c>
      <c r="U59" s="229">
        <v>4.0031025323039558E-3</v>
      </c>
      <c r="V59" s="229">
        <v>1.3385098216688049E-2</v>
      </c>
      <c r="W59" s="229">
        <v>1.8632607075677311E-2</v>
      </c>
      <c r="X59" s="229">
        <v>9.0349802306118471E-3</v>
      </c>
      <c r="Y59" s="229">
        <v>8.4236781547928644E-2</v>
      </c>
      <c r="DA59" s="73" t="s">
        <v>3108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4.4300946099995513E-2</v>
      </c>
      <c r="H60" s="229">
        <v>0.19197858228930401</v>
      </c>
      <c r="I60" s="229">
        <v>9.8571544062603503E-2</v>
      </c>
      <c r="J60" s="229">
        <v>0.13734109043557671</v>
      </c>
      <c r="K60" s="229">
        <v>0.1161792870214591</v>
      </c>
      <c r="L60" s="229">
        <v>0.14310082127377441</v>
      </c>
      <c r="M60" s="229">
        <v>0.16164817171529761</v>
      </c>
      <c r="N60" s="229">
        <v>2.875777002405825E-2</v>
      </c>
      <c r="O60" s="229">
        <v>1.3483823646494159E-2</v>
      </c>
      <c r="P60" s="229">
        <v>4.3609577609629883E-3</v>
      </c>
      <c r="Q60" s="229">
        <v>3.210772581683992E-3</v>
      </c>
      <c r="R60" s="229">
        <v>4.4297894453226468E-2</v>
      </c>
      <c r="S60" s="229">
        <v>8.3945456509170908E-3</v>
      </c>
      <c r="T60" s="229">
        <v>8.6477834228951573E-3</v>
      </c>
      <c r="U60" s="229">
        <v>7.7674096308840571E-3</v>
      </c>
      <c r="V60" s="229">
        <v>8.6501832551852051E-3</v>
      </c>
      <c r="W60" s="229">
        <v>9.0750650353386801E-3</v>
      </c>
      <c r="X60" s="229">
        <v>8.8259093491833852E-3</v>
      </c>
      <c r="Y60" s="229">
        <v>1.44823968229701E-2</v>
      </c>
      <c r="DA60" s="73" t="s">
        <v>3109</v>
      </c>
    </row>
    <row r="61" spans="1:105" ht="12" customHeight="1" x14ac:dyDescent="0.25">
      <c r="A61" s="64" t="s">
        <v>32</v>
      </c>
      <c r="B61" s="229">
        <v>0.2491942480240803</v>
      </c>
      <c r="C61" s="229">
        <v>0</v>
      </c>
      <c r="D61" s="229">
        <v>2.1353495113034259E-2</v>
      </c>
      <c r="E61" s="229">
        <v>3.3500880833095242E-2</v>
      </c>
      <c r="F61" s="229">
        <v>0</v>
      </c>
      <c r="G61" s="229">
        <v>1.076850326739064E-2</v>
      </c>
      <c r="H61" s="229">
        <v>1.743766058151619E-2</v>
      </c>
      <c r="I61" s="229">
        <v>0.1242621896959774</v>
      </c>
      <c r="J61" s="229">
        <v>0</v>
      </c>
      <c r="K61" s="229">
        <v>3.9745577216814973E-2</v>
      </c>
      <c r="L61" s="229">
        <v>0.15872971647237791</v>
      </c>
      <c r="M61" s="229">
        <v>0.1085765474820781</v>
      </c>
      <c r="N61" s="229">
        <v>5.9691316159455228E-2</v>
      </c>
      <c r="O61" s="229">
        <v>7.0183481807711487E-2</v>
      </c>
      <c r="P61" s="229">
        <v>1.7827175166416361E-2</v>
      </c>
      <c r="Q61" s="229">
        <v>3.0028086049426468E-3</v>
      </c>
      <c r="R61" s="229">
        <v>4.5733717281983922E-2</v>
      </c>
      <c r="S61" s="229">
        <v>2.7475328597995161E-2</v>
      </c>
      <c r="T61" s="229">
        <v>0</v>
      </c>
      <c r="U61" s="229">
        <v>0</v>
      </c>
      <c r="V61" s="229">
        <v>4.0237805529482071E-2</v>
      </c>
      <c r="W61" s="229">
        <v>2.5204767534737389E-2</v>
      </c>
      <c r="X61" s="229">
        <v>4.0739655237855251E-3</v>
      </c>
      <c r="Y61" s="229">
        <v>8.9371228686319203E-3</v>
      </c>
      <c r="DA61" s="73" t="s">
        <v>3110</v>
      </c>
    </row>
    <row r="62" spans="1:105" ht="12" customHeight="1" x14ac:dyDescent="0.25">
      <c r="A62" s="64" t="s">
        <v>33</v>
      </c>
      <c r="B62" s="229">
        <v>0.45818714628606649</v>
      </c>
      <c r="C62" s="229">
        <v>0.68836676859306001</v>
      </c>
      <c r="D62" s="229">
        <v>0.73273180217914513</v>
      </c>
      <c r="E62" s="229">
        <v>1.3622994005220661</v>
      </c>
      <c r="F62" s="229">
        <v>1.638931423968466</v>
      </c>
      <c r="G62" s="229">
        <v>0</v>
      </c>
      <c r="H62" s="229">
        <v>0.79439287894331145</v>
      </c>
      <c r="I62" s="229">
        <v>0.99027049319021243</v>
      </c>
      <c r="J62" s="229">
        <v>0.98575683498406064</v>
      </c>
      <c r="K62" s="229">
        <v>1.3648582699140379</v>
      </c>
      <c r="L62" s="229">
        <v>0.70568673575526664</v>
      </c>
      <c r="M62" s="229">
        <v>0.73446429731093721</v>
      </c>
      <c r="N62" s="229">
        <v>1.1062200724980349</v>
      </c>
      <c r="O62" s="229">
        <v>0.50064723269128963</v>
      </c>
      <c r="P62" s="229">
        <v>1.525037313568234</v>
      </c>
      <c r="Q62" s="229">
        <v>1.8673715733111309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3.6764521875200091</v>
      </c>
      <c r="C63" s="229">
        <v>3.4767782223531358</v>
      </c>
      <c r="D63" s="229">
        <v>3.1544363297380249</v>
      </c>
      <c r="E63" s="229">
        <v>1.988960354096786</v>
      </c>
      <c r="F63" s="229">
        <v>1.3940639236005701</v>
      </c>
      <c r="G63" s="229">
        <v>0.69237040590847576</v>
      </c>
      <c r="H63" s="229">
        <v>0.63527086131660504</v>
      </c>
      <c r="I63" s="229">
        <v>0.47534944008900287</v>
      </c>
      <c r="J63" s="229">
        <v>0.34822692357317481</v>
      </c>
      <c r="K63" s="229">
        <v>0.25926037510686101</v>
      </c>
      <c r="L63" s="229">
        <v>0.37051768770586602</v>
      </c>
      <c r="M63" s="229">
        <v>0.35082957020199818</v>
      </c>
      <c r="N63" s="229">
        <v>0.23012291412014549</v>
      </c>
      <c r="O63" s="229">
        <v>0.31037173488220648</v>
      </c>
      <c r="P63" s="229">
        <v>6.5993361233298756E-2</v>
      </c>
      <c r="Q63" s="229">
        <v>3.5211830436680983E-2</v>
      </c>
      <c r="R63" s="229">
        <v>0.37557743484676859</v>
      </c>
      <c r="S63" s="229">
        <v>0.37804164232337178</v>
      </c>
      <c r="T63" s="229">
        <v>0.35454211385006879</v>
      </c>
      <c r="U63" s="229">
        <v>0.30501952160387158</v>
      </c>
      <c r="V63" s="229">
        <v>0.33308395445552602</v>
      </c>
      <c r="W63" s="229">
        <v>0.39111460907686352</v>
      </c>
      <c r="X63" s="229">
        <v>0.34029915399038768</v>
      </c>
      <c r="Y63" s="229">
        <v>0.37106314471446339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5.2612826869937292E-3</v>
      </c>
      <c r="C65" s="229">
        <v>5.2612826869935878E-3</v>
      </c>
      <c r="D65" s="229">
        <v>0.12515831925884249</v>
      </c>
      <c r="E65" s="229">
        <v>0.19742868583828119</v>
      </c>
      <c r="F65" s="229">
        <v>0.25585304701384148</v>
      </c>
      <c r="G65" s="229">
        <v>0.21265729811716341</v>
      </c>
      <c r="H65" s="229">
        <v>0.1880136015298669</v>
      </c>
      <c r="I65" s="229">
        <v>0.1791527561710051</v>
      </c>
      <c r="J65" s="229">
        <v>8.7777095165742974E-2</v>
      </c>
      <c r="K65" s="229">
        <v>8.8053217807775183E-2</v>
      </c>
      <c r="L65" s="229">
        <v>8.8054214640459302E-2</v>
      </c>
      <c r="M65" s="229">
        <v>7.4762448185690333E-2</v>
      </c>
      <c r="N65" s="229">
        <v>7.8084891383067623E-2</v>
      </c>
      <c r="O65" s="229">
        <v>6.2855282271252422E-2</v>
      </c>
      <c r="P65" s="229">
        <v>5.7317876942337087E-2</v>
      </c>
      <c r="Q65" s="229">
        <v>6.3686640695068228E-2</v>
      </c>
      <c r="R65" s="229">
        <v>6.1747801205393513E-2</v>
      </c>
      <c r="S65" s="229">
        <v>6.4021576462908278E-2</v>
      </c>
      <c r="T65" s="229">
        <v>6.6222582937431496E-2</v>
      </c>
      <c r="U65" s="229">
        <v>6.1022107042163813E-2</v>
      </c>
      <c r="V65" s="229">
        <v>6.591456165144137E-2</v>
      </c>
      <c r="W65" s="229">
        <v>3.5955753414345218E-2</v>
      </c>
      <c r="X65" s="229">
        <v>2.9248066563127121E-2</v>
      </c>
      <c r="Y65" s="229">
        <v>3.093371056148245E-2</v>
      </c>
      <c r="DA65" s="73" t="s">
        <v>3114</v>
      </c>
    </row>
    <row r="66" spans="1:105" ht="12" customHeight="1" x14ac:dyDescent="0.25">
      <c r="A66" s="64" t="s">
        <v>39</v>
      </c>
      <c r="B66" s="229">
        <v>2.7690017142726751E-2</v>
      </c>
      <c r="C66" s="229">
        <v>2.7690017142726009E-2</v>
      </c>
      <c r="D66" s="229">
        <v>2.3536215521524489E-2</v>
      </c>
      <c r="E66" s="229">
        <v>2.7135778193489151E-2</v>
      </c>
      <c r="F66" s="229">
        <v>2.7690017142708759E-2</v>
      </c>
      <c r="G66" s="229">
        <v>2.9074617683074379E-2</v>
      </c>
      <c r="H66" s="229">
        <v>2.7690017142672701E-2</v>
      </c>
      <c r="I66" s="229">
        <v>2.2151614981093439E-2</v>
      </c>
      <c r="J66" s="229">
        <v>2.1874495506462519E-2</v>
      </c>
      <c r="K66" s="229">
        <v>2.1874495506479099E-2</v>
      </c>
      <c r="L66" s="229">
        <v>0.6988903307988662</v>
      </c>
      <c r="M66" s="229">
        <v>0.67507699580279434</v>
      </c>
      <c r="N66" s="229">
        <v>0.68587668065142382</v>
      </c>
      <c r="O66" s="229">
        <v>0.69086084386305768</v>
      </c>
      <c r="P66" s="229">
        <v>0.60419122976342376</v>
      </c>
      <c r="Q66" s="229">
        <v>0.60059166709102696</v>
      </c>
      <c r="R66" s="229">
        <v>0.64711085601675189</v>
      </c>
      <c r="S66" s="229">
        <v>0.66439394037229549</v>
      </c>
      <c r="T66" s="229">
        <v>0.63184934826022487</v>
      </c>
      <c r="U66" s="229">
        <v>0.63258600758835881</v>
      </c>
      <c r="V66" s="229">
        <v>0.53050835133275642</v>
      </c>
      <c r="W66" s="229">
        <v>0.52746900860642354</v>
      </c>
      <c r="X66" s="229">
        <v>0.49536900385399529</v>
      </c>
      <c r="Y66" s="229">
        <v>0.43297027093122109</v>
      </c>
      <c r="DA66" s="73" t="s">
        <v>3115</v>
      </c>
    </row>
    <row r="67" spans="1:105" ht="12" customHeight="1" x14ac:dyDescent="0.25">
      <c r="A67" s="60" t="s">
        <v>3116</v>
      </c>
      <c r="B67" s="262">
        <v>7.597836019822692</v>
      </c>
      <c r="C67" s="262">
        <v>6.8571733280473932</v>
      </c>
      <c r="D67" s="262">
        <v>6.8348022296846436</v>
      </c>
      <c r="E67" s="262">
        <v>7.0722000303866146</v>
      </c>
      <c r="F67" s="262">
        <v>7.2898209395837084</v>
      </c>
      <c r="G67" s="262">
        <v>7.6394694908641121</v>
      </c>
      <c r="H67" s="262">
        <v>8.524562984590645</v>
      </c>
      <c r="I67" s="262">
        <v>9.1992098025228497</v>
      </c>
      <c r="J67" s="262">
        <v>8.5266804711746467</v>
      </c>
      <c r="K67" s="262">
        <v>8.4072287882052184</v>
      </c>
      <c r="L67" s="262">
        <v>6.6780272577831639</v>
      </c>
      <c r="M67" s="262">
        <v>6.6529618761509317</v>
      </c>
      <c r="N67" s="262">
        <v>6.9240363610745508</v>
      </c>
      <c r="O67" s="262">
        <v>6.6433461693794307</v>
      </c>
      <c r="P67" s="262">
        <v>6.7906751250778026</v>
      </c>
      <c r="Q67" s="262">
        <v>6.985737664292432</v>
      </c>
      <c r="R67" s="262">
        <v>7.658157117643194</v>
      </c>
      <c r="S67" s="262">
        <v>7.9274115660505968</v>
      </c>
      <c r="T67" s="262">
        <v>8.1780253163581911</v>
      </c>
      <c r="U67" s="262">
        <v>8.4017747987863576</v>
      </c>
      <c r="V67" s="262">
        <v>7.6640915716859981</v>
      </c>
      <c r="W67" s="262">
        <v>8.0980637817479355</v>
      </c>
      <c r="X67" s="262">
        <v>8.3852556614289604</v>
      </c>
      <c r="Y67" s="262">
        <v>8.1308302269030861</v>
      </c>
      <c r="DA67" s="72" t="s">
        <v>3117</v>
      </c>
    </row>
    <row r="68" spans="1:105" ht="12" customHeight="1" x14ac:dyDescent="0.25">
      <c r="A68" s="57" t="s">
        <v>3118</v>
      </c>
      <c r="B68" s="261">
        <v>100.62950645487081</v>
      </c>
      <c r="C68" s="261">
        <v>113.2798016982092</v>
      </c>
      <c r="D68" s="261">
        <v>104.5768489825288</v>
      </c>
      <c r="E68" s="261">
        <v>53.872287924567893</v>
      </c>
      <c r="F68" s="261">
        <v>57.612116589912723</v>
      </c>
      <c r="G68" s="261">
        <v>55.955443518101852</v>
      </c>
      <c r="H68" s="261">
        <v>37.431184474933737</v>
      </c>
      <c r="I68" s="261">
        <v>39.115497302929143</v>
      </c>
      <c r="J68" s="261">
        <v>43.430597205399287</v>
      </c>
      <c r="K68" s="261">
        <v>38.705495564952507</v>
      </c>
      <c r="L68" s="261">
        <v>37.668520532291872</v>
      </c>
      <c r="M68" s="261">
        <v>36.071230132359972</v>
      </c>
      <c r="N68" s="261">
        <v>35.161359957879753</v>
      </c>
      <c r="O68" s="261">
        <v>34.579621593491197</v>
      </c>
      <c r="P68" s="261">
        <v>34.368402876402598</v>
      </c>
      <c r="Q68" s="261">
        <v>37.076923458765812</v>
      </c>
      <c r="R68" s="261">
        <v>41.501834613236433</v>
      </c>
      <c r="S68" s="261">
        <v>36.262486054592117</v>
      </c>
      <c r="T68" s="261">
        <v>35.178559984787057</v>
      </c>
      <c r="U68" s="261">
        <v>32.339870420791428</v>
      </c>
      <c r="V68" s="261">
        <v>26.70795870041929</v>
      </c>
      <c r="W68" s="261">
        <v>30.759878913583801</v>
      </c>
      <c r="X68" s="261">
        <v>30.403285215567688</v>
      </c>
      <c r="Y68" s="261">
        <v>28.748270055413919</v>
      </c>
      <c r="DA68" s="70" t="s">
        <v>3119</v>
      </c>
    </row>
    <row r="69" spans="1:105" ht="12" customHeight="1" x14ac:dyDescent="0.25">
      <c r="A69" s="41" t="s">
        <v>3120</v>
      </c>
      <c r="B69" s="350">
        <v>174.93570188722049</v>
      </c>
      <c r="C69" s="350">
        <v>160.02077097065009</v>
      </c>
      <c r="D69" s="350">
        <v>161.1931305245914</v>
      </c>
      <c r="E69" s="350">
        <v>165.2962718872715</v>
      </c>
      <c r="F69" s="350">
        <v>175.88230791016559</v>
      </c>
      <c r="G69" s="350">
        <v>181.77377074923299</v>
      </c>
      <c r="H69" s="350">
        <v>203.0830926180623</v>
      </c>
      <c r="I69" s="350">
        <v>215.44741937176781</v>
      </c>
      <c r="J69" s="350">
        <v>210.63290607799951</v>
      </c>
      <c r="K69" s="350">
        <v>204.6647609820333</v>
      </c>
      <c r="L69" s="350">
        <v>181.93958518363939</v>
      </c>
      <c r="M69" s="350">
        <v>178.85265301630139</v>
      </c>
      <c r="N69" s="350">
        <v>180.55873940866701</v>
      </c>
      <c r="O69" s="350">
        <v>173.54829872867711</v>
      </c>
      <c r="P69" s="350">
        <v>177.23234180058279</v>
      </c>
      <c r="Q69" s="350">
        <v>182.41137330953441</v>
      </c>
      <c r="R69" s="350">
        <v>197.47305228200361</v>
      </c>
      <c r="S69" s="350">
        <v>205.7995859624059</v>
      </c>
      <c r="T69" s="350">
        <v>214.41829463152959</v>
      </c>
      <c r="U69" s="350">
        <v>216.93417711340129</v>
      </c>
      <c r="V69" s="350">
        <v>199.36314686812719</v>
      </c>
      <c r="W69" s="350">
        <v>205.3677248367313</v>
      </c>
      <c r="X69" s="350">
        <v>205.25299782359701</v>
      </c>
      <c r="Y69" s="350">
        <v>197.07876129269729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0.99999999999999989</v>
      </c>
      <c r="D73" s="232">
        <f t="shared" si="3"/>
        <v>1.0000000000000002</v>
      </c>
      <c r="E73" s="232">
        <f t="shared" si="3"/>
        <v>1.0000000000000002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1</v>
      </c>
      <c r="J73" s="232">
        <f t="shared" si="3"/>
        <v>1.0000000000000002</v>
      </c>
      <c r="K73" s="232">
        <f t="shared" si="3"/>
        <v>0.99999999999999978</v>
      </c>
      <c r="L73" s="232">
        <f t="shared" si="3"/>
        <v>1</v>
      </c>
      <c r="M73" s="232">
        <f t="shared" si="3"/>
        <v>1</v>
      </c>
      <c r="N73" s="232">
        <f t="shared" si="3"/>
        <v>1.0000000000000002</v>
      </c>
      <c r="O73" s="232">
        <f t="shared" si="3"/>
        <v>1.0000000000000002</v>
      </c>
      <c r="P73" s="232">
        <f t="shared" si="3"/>
        <v>0.99999999999999967</v>
      </c>
      <c r="Q73" s="232">
        <f t="shared" si="3"/>
        <v>1</v>
      </c>
      <c r="R73" s="232">
        <f t="shared" si="3"/>
        <v>1</v>
      </c>
      <c r="S73" s="232">
        <f t="shared" si="3"/>
        <v>1</v>
      </c>
      <c r="T73" s="232">
        <f t="shared" si="3"/>
        <v>1</v>
      </c>
      <c r="U73" s="232">
        <f t="shared" si="3"/>
        <v>1.0000000000000002</v>
      </c>
      <c r="V73" s="232">
        <f t="shared" si="3"/>
        <v>0.99999999999999978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6.7043313144916419E-3</v>
      </c>
      <c r="C74" s="299">
        <f t="shared" si="4"/>
        <v>7.7770824949053791E-3</v>
      </c>
      <c r="D74" s="299">
        <f t="shared" si="4"/>
        <v>8.3073377046584528E-3</v>
      </c>
      <c r="E74" s="299">
        <f t="shared" si="4"/>
        <v>9.9775649969658618E-3</v>
      </c>
      <c r="F74" s="299">
        <f t="shared" si="4"/>
        <v>1.16037949638412E-2</v>
      </c>
      <c r="G74" s="299">
        <f t="shared" si="4"/>
        <v>1.7568255684146005E-2</v>
      </c>
      <c r="H74" s="299">
        <f t="shared" si="4"/>
        <v>1.7320912336722491E-2</v>
      </c>
      <c r="I74" s="299">
        <f t="shared" si="4"/>
        <v>1.7730106054123982E-2</v>
      </c>
      <c r="J74" s="299">
        <f t="shared" si="4"/>
        <v>1.9267950407655863E-2</v>
      </c>
      <c r="K74" s="299">
        <f t="shared" si="4"/>
        <v>1.8541020446059896E-2</v>
      </c>
      <c r="L74" s="299">
        <f t="shared" si="4"/>
        <v>1.7805574954403613E-2</v>
      </c>
      <c r="M74" s="299">
        <f t="shared" si="4"/>
        <v>1.8511253341326677E-2</v>
      </c>
      <c r="N74" s="299">
        <f t="shared" si="4"/>
        <v>1.7939935350091009E-2</v>
      </c>
      <c r="O74" s="299">
        <f t="shared" si="4"/>
        <v>1.8878940305629286E-2</v>
      </c>
      <c r="P74" s="299">
        <f t="shared" si="4"/>
        <v>1.8314300763012346E-2</v>
      </c>
      <c r="Q74" s="299">
        <f t="shared" si="4"/>
        <v>1.7980728159172728E-2</v>
      </c>
      <c r="R74" s="299">
        <f t="shared" si="4"/>
        <v>2.1110853813667643E-2</v>
      </c>
      <c r="S74" s="299">
        <f t="shared" si="4"/>
        <v>2.2525799808593251E-2</v>
      </c>
      <c r="T74" s="299">
        <f t="shared" si="4"/>
        <v>2.3739531456816131E-2</v>
      </c>
      <c r="U74" s="299">
        <f t="shared" si="4"/>
        <v>2.5152660675236485E-2</v>
      </c>
      <c r="V74" s="299">
        <f t="shared" si="4"/>
        <v>2.5042790176208241E-2</v>
      </c>
      <c r="W74" s="299">
        <f t="shared" si="4"/>
        <v>2.3007888946122806E-2</v>
      </c>
      <c r="X74" s="299">
        <f t="shared" si="4"/>
        <v>2.3682877653114151E-2</v>
      </c>
      <c r="Y74" s="299">
        <f t="shared" si="4"/>
        <v>2.3069585488000064E-2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3.7309282627252041E-3</v>
      </c>
      <c r="C75" s="233">
        <f t="shared" si="5"/>
        <v>4.2908870367993832E-3</v>
      </c>
      <c r="D75" s="233">
        <f t="shared" si="5"/>
        <v>4.5539089350733119E-3</v>
      </c>
      <c r="E75" s="233">
        <f t="shared" si="5"/>
        <v>5.4996358783359891E-3</v>
      </c>
      <c r="F75" s="233">
        <f t="shared" si="5"/>
        <v>6.277884775805171E-3</v>
      </c>
      <c r="G75" s="233">
        <f t="shared" si="5"/>
        <v>9.5802261949665523E-3</v>
      </c>
      <c r="H75" s="233">
        <f t="shared" si="5"/>
        <v>9.4386039501080533E-3</v>
      </c>
      <c r="I75" s="233">
        <f t="shared" si="5"/>
        <v>9.7605833718703346E-3</v>
      </c>
      <c r="J75" s="233">
        <f t="shared" si="5"/>
        <v>1.0293843712213724E-2</v>
      </c>
      <c r="K75" s="233">
        <f t="shared" si="5"/>
        <v>9.9820786229768959E-3</v>
      </c>
      <c r="L75" s="233">
        <f t="shared" si="5"/>
        <v>9.1085749267048911E-3</v>
      </c>
      <c r="M75" s="233">
        <f t="shared" si="5"/>
        <v>9.5189172952112409E-3</v>
      </c>
      <c r="N75" s="233">
        <f t="shared" si="5"/>
        <v>9.3424098150626401E-3</v>
      </c>
      <c r="O75" s="233">
        <f t="shared" si="5"/>
        <v>9.8238231815601651E-3</v>
      </c>
      <c r="P75" s="233">
        <f t="shared" si="5"/>
        <v>9.5338355565284076E-3</v>
      </c>
      <c r="Q75" s="233">
        <f t="shared" si="5"/>
        <v>9.3582344917316502E-3</v>
      </c>
      <c r="R75" s="233">
        <f t="shared" si="5"/>
        <v>1.1048311076669981E-2</v>
      </c>
      <c r="S75" s="233">
        <f t="shared" si="5"/>
        <v>1.1753534721653181E-2</v>
      </c>
      <c r="T75" s="233">
        <f t="shared" si="5"/>
        <v>1.2333797324060395E-2</v>
      </c>
      <c r="U75" s="233">
        <f t="shared" si="5"/>
        <v>1.3155795883198965E-2</v>
      </c>
      <c r="V75" s="233">
        <f t="shared" si="5"/>
        <v>1.3055364120622987E-2</v>
      </c>
      <c r="W75" s="233">
        <f t="shared" si="5"/>
        <v>1.2133846048643291E-2</v>
      </c>
      <c r="X75" s="233">
        <f t="shared" si="5"/>
        <v>1.2713019848574385E-2</v>
      </c>
      <c r="Y75" s="233">
        <f t="shared" si="5"/>
        <v>1.2449470716307967E-2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6.8122484180640746E-3</v>
      </c>
      <c r="C76" s="233">
        <f t="shared" si="6"/>
        <v>7.7956627510452573E-3</v>
      </c>
      <c r="D76" s="233">
        <f t="shared" si="6"/>
        <v>8.2421296455568796E-3</v>
      </c>
      <c r="E76" s="233">
        <f t="shared" si="6"/>
        <v>9.9860434893283157E-3</v>
      </c>
      <c r="F76" s="233">
        <f t="shared" si="6"/>
        <v>1.1273503907361905E-2</v>
      </c>
      <c r="G76" s="233">
        <f t="shared" si="6"/>
        <v>1.7285446126923332E-2</v>
      </c>
      <c r="H76" s="233">
        <f t="shared" si="6"/>
        <v>1.7022670099598309E-2</v>
      </c>
      <c r="I76" s="233">
        <f t="shared" si="6"/>
        <v>1.7709885035118878E-2</v>
      </c>
      <c r="J76" s="233">
        <f t="shared" si="6"/>
        <v>1.8343727713009367E-2</v>
      </c>
      <c r="K76" s="233">
        <f t="shared" si="6"/>
        <v>1.7872220267107455E-2</v>
      </c>
      <c r="L76" s="233">
        <f t="shared" si="6"/>
        <v>1.5788189539072548E-2</v>
      </c>
      <c r="M76" s="233">
        <f t="shared" si="6"/>
        <v>1.6556008719875316E-2</v>
      </c>
      <c r="N76" s="233">
        <f t="shared" si="6"/>
        <v>1.6382734501740572E-2</v>
      </c>
      <c r="O76" s="233">
        <f t="shared" si="6"/>
        <v>1.7218397010627644E-2</v>
      </c>
      <c r="P76" s="233">
        <f t="shared" si="6"/>
        <v>1.6714443059834539E-2</v>
      </c>
      <c r="Q76" s="233">
        <f t="shared" si="6"/>
        <v>1.640438368096514E-2</v>
      </c>
      <c r="R76" s="233">
        <f t="shared" si="6"/>
        <v>1.9435669401869672E-2</v>
      </c>
      <c r="S76" s="233">
        <f t="shared" si="6"/>
        <v>2.0636735209163273E-2</v>
      </c>
      <c r="T76" s="233">
        <f t="shared" si="6"/>
        <v>2.1595954206239783E-2</v>
      </c>
      <c r="U76" s="233">
        <f t="shared" si="6"/>
        <v>2.3134336472920888E-2</v>
      </c>
      <c r="V76" s="233">
        <f t="shared" si="6"/>
        <v>2.290956444217037E-2</v>
      </c>
      <c r="W76" s="233">
        <f t="shared" si="6"/>
        <v>2.1449175674338756E-2</v>
      </c>
      <c r="X76" s="233">
        <f t="shared" si="6"/>
        <v>2.2721135906862845E-2</v>
      </c>
      <c r="Y76" s="233">
        <f t="shared" si="6"/>
        <v>2.232183718120772E-2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2.3382610487626219E-3</v>
      </c>
      <c r="C77" s="233">
        <f t="shared" si="7"/>
        <v>2.7175900261333344E-3</v>
      </c>
      <c r="D77" s="233">
        <f t="shared" si="7"/>
        <v>2.9070185313339876E-3</v>
      </c>
      <c r="E77" s="233">
        <f t="shared" si="7"/>
        <v>3.487264402621303E-3</v>
      </c>
      <c r="F77" s="233">
        <f t="shared" si="7"/>
        <v>4.0721992807819449E-3</v>
      </c>
      <c r="G77" s="233">
        <f t="shared" si="7"/>
        <v>6.1547776870671915E-3</v>
      </c>
      <c r="H77" s="233">
        <f t="shared" si="7"/>
        <v>6.0690692352899705E-3</v>
      </c>
      <c r="I77" s="233">
        <f t="shared" si="7"/>
        <v>6.1985763542484647E-3</v>
      </c>
      <c r="J77" s="233">
        <f t="shared" si="7"/>
        <v>6.7801176587222872E-3</v>
      </c>
      <c r="K77" s="233">
        <f t="shared" si="7"/>
        <v>6.5135901290468978E-3</v>
      </c>
      <c r="L77" s="233">
        <f t="shared" si="7"/>
        <v>6.3221301612002029E-3</v>
      </c>
      <c r="M77" s="233">
        <f t="shared" si="7"/>
        <v>6.5657778849677285E-3</v>
      </c>
      <c r="N77" s="233">
        <f t="shared" si="7"/>
        <v>6.3467054745915356E-3</v>
      </c>
      <c r="O77" s="233">
        <f t="shared" si="7"/>
        <v>6.6799646559975714E-3</v>
      </c>
      <c r="P77" s="233">
        <f t="shared" si="7"/>
        <v>6.4796411215414735E-3</v>
      </c>
      <c r="Q77" s="233">
        <f t="shared" si="7"/>
        <v>6.3618961264823946E-3</v>
      </c>
      <c r="R77" s="233">
        <f t="shared" si="7"/>
        <v>7.4608466663200175E-3</v>
      </c>
      <c r="S77" s="233">
        <f t="shared" si="7"/>
        <v>7.9658502438447361E-3</v>
      </c>
      <c r="T77" s="233">
        <f t="shared" si="7"/>
        <v>8.4024959641107975E-3</v>
      </c>
      <c r="U77" s="233">
        <f t="shared" si="7"/>
        <v>8.8903637059090674E-3</v>
      </c>
      <c r="V77" s="233">
        <f t="shared" si="7"/>
        <v>8.8575488816862776E-3</v>
      </c>
      <c r="W77" s="233">
        <f t="shared" si="7"/>
        <v>8.1182919362224864E-3</v>
      </c>
      <c r="X77" s="233">
        <f t="shared" si="7"/>
        <v>8.3251894394741031E-3</v>
      </c>
      <c r="Y77" s="233">
        <f t="shared" si="7"/>
        <v>8.1003999812244189E-3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2.3167183639766026E-2</v>
      </c>
      <c r="C78" s="300">
        <f t="shared" si="8"/>
        <v>2.1744398561460307E-2</v>
      </c>
      <c r="D78" s="300">
        <f t="shared" si="8"/>
        <v>2.1487796469733051E-2</v>
      </c>
      <c r="E78" s="300">
        <f t="shared" si="8"/>
        <v>2.0296170342538718E-2</v>
      </c>
      <c r="F78" s="300">
        <f t="shared" si="8"/>
        <v>1.8747432705819727E-2</v>
      </c>
      <c r="G78" s="300">
        <f t="shared" si="8"/>
        <v>1.6427305497611611E-2</v>
      </c>
      <c r="H78" s="300">
        <f t="shared" si="8"/>
        <v>1.7234382557483899E-2</v>
      </c>
      <c r="I78" s="300">
        <f t="shared" si="8"/>
        <v>1.6525849659153467E-2</v>
      </c>
      <c r="J78" s="300">
        <f t="shared" si="8"/>
        <v>1.7273336905130433E-2</v>
      </c>
      <c r="K78" s="300">
        <f t="shared" si="8"/>
        <v>1.6664318378985417E-2</v>
      </c>
      <c r="L78" s="300">
        <f t="shared" si="8"/>
        <v>1.7847263003383594E-2</v>
      </c>
      <c r="M78" s="300">
        <f t="shared" si="8"/>
        <v>1.8585461961192526E-2</v>
      </c>
      <c r="N78" s="300">
        <f t="shared" si="8"/>
        <v>1.6679892928836891E-2</v>
      </c>
      <c r="O78" s="300">
        <f t="shared" si="8"/>
        <v>1.7458461270220146E-2</v>
      </c>
      <c r="P78" s="300">
        <f t="shared" si="8"/>
        <v>1.6044030603316852E-2</v>
      </c>
      <c r="Q78" s="300">
        <f t="shared" si="8"/>
        <v>1.559837091818974E-2</v>
      </c>
      <c r="R78" s="300">
        <f t="shared" si="8"/>
        <v>1.8819590306716545E-2</v>
      </c>
      <c r="S78" s="300">
        <f t="shared" si="8"/>
        <v>1.9478044438429494E-2</v>
      </c>
      <c r="T78" s="300">
        <f t="shared" si="8"/>
        <v>2.0568583520740341E-2</v>
      </c>
      <c r="U78" s="300">
        <f t="shared" si="8"/>
        <v>2.1603925747509918E-2</v>
      </c>
      <c r="V78" s="300">
        <f t="shared" si="8"/>
        <v>2.207661203447444E-2</v>
      </c>
      <c r="W78" s="300">
        <f t="shared" si="8"/>
        <v>2.0706913938346071E-2</v>
      </c>
      <c r="X78" s="300">
        <f t="shared" si="8"/>
        <v>2.2326008665421629E-2</v>
      </c>
      <c r="Y78" s="300">
        <f t="shared" si="8"/>
        <v>2.3314619402409555E-2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0.30774548635240989</v>
      </c>
      <c r="C79" s="301">
        <f t="shared" si="9"/>
        <v>0.28408819154773229</v>
      </c>
      <c r="D79" s="301">
        <f t="shared" si="9"/>
        <v>0.28567475460536373</v>
      </c>
      <c r="E79" s="301">
        <f t="shared" si="9"/>
        <v>0.3071694676218627</v>
      </c>
      <c r="F79" s="301">
        <f t="shared" si="9"/>
        <v>0.29972482478831547</v>
      </c>
      <c r="G79" s="301">
        <f t="shared" si="9"/>
        <v>0.20500572232270883</v>
      </c>
      <c r="H79" s="301">
        <f t="shared" si="9"/>
        <v>0.24327992662337586</v>
      </c>
      <c r="I79" s="301">
        <f t="shared" si="9"/>
        <v>0.24049103711200406</v>
      </c>
      <c r="J79" s="301">
        <f t="shared" si="9"/>
        <v>0.22227695296810362</v>
      </c>
      <c r="K79" s="301">
        <f t="shared" si="9"/>
        <v>0.24173078376943577</v>
      </c>
      <c r="L79" s="301">
        <f t="shared" si="9"/>
        <v>0.255472062052714</v>
      </c>
      <c r="M79" s="301">
        <f t="shared" si="9"/>
        <v>0.25538290158504373</v>
      </c>
      <c r="N79" s="301">
        <f t="shared" si="9"/>
        <v>0.26464353994011858</v>
      </c>
      <c r="O79" s="301">
        <f t="shared" si="9"/>
        <v>0.23166096807934783</v>
      </c>
      <c r="P79" s="301">
        <f t="shared" si="9"/>
        <v>0.28280917041658293</v>
      </c>
      <c r="Q79" s="301">
        <f t="shared" si="9"/>
        <v>0.30201862272826463</v>
      </c>
      <c r="R79" s="301">
        <f t="shared" si="9"/>
        <v>0.18812748481801669</v>
      </c>
      <c r="S79" s="301">
        <f t="shared" si="9"/>
        <v>0.18276486636324943</v>
      </c>
      <c r="T79" s="301">
        <f t="shared" si="9"/>
        <v>0.18006354592058593</v>
      </c>
      <c r="U79" s="301">
        <f t="shared" si="9"/>
        <v>0.16841690242103557</v>
      </c>
      <c r="V79" s="301">
        <f t="shared" si="9"/>
        <v>0.17327473553391667</v>
      </c>
      <c r="W79" s="301">
        <f t="shared" si="9"/>
        <v>0.17237704639656359</v>
      </c>
      <c r="X79" s="301">
        <f t="shared" si="9"/>
        <v>0.16280122865441177</v>
      </c>
      <c r="Y79" s="301">
        <f t="shared" si="9"/>
        <v>0.16776062312667617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0.36615250626331819</v>
      </c>
      <c r="C80" s="301">
        <f t="shared" si="10"/>
        <v>0.36133891416599062</v>
      </c>
      <c r="D80" s="301">
        <f t="shared" si="10"/>
        <v>0.35539681306791676</v>
      </c>
      <c r="E80" s="301">
        <f t="shared" si="10"/>
        <v>0.32960548604415463</v>
      </c>
      <c r="F80" s="301">
        <f t="shared" si="10"/>
        <v>0.31654616300061061</v>
      </c>
      <c r="G80" s="301">
        <f t="shared" si="10"/>
        <v>0.30623823933318922</v>
      </c>
      <c r="H80" s="301">
        <f t="shared" si="10"/>
        <v>0.29233399434423785</v>
      </c>
      <c r="I80" s="301">
        <f t="shared" si="10"/>
        <v>0.28145008572799457</v>
      </c>
      <c r="J80" s="301">
        <f t="shared" si="10"/>
        <v>0.29747264709247151</v>
      </c>
      <c r="K80" s="301">
        <f t="shared" si="10"/>
        <v>0.28348021205491514</v>
      </c>
      <c r="L80" s="301">
        <f t="shared" si="10"/>
        <v>0.31975142212579094</v>
      </c>
      <c r="M80" s="301">
        <f t="shared" si="10"/>
        <v>0.29973716960701074</v>
      </c>
      <c r="N80" s="301">
        <f t="shared" si="10"/>
        <v>0.29655496604814074</v>
      </c>
      <c r="O80" s="301">
        <f t="shared" si="10"/>
        <v>0.31796107238831994</v>
      </c>
      <c r="P80" s="301">
        <f t="shared" si="10"/>
        <v>0.2738349729515876</v>
      </c>
      <c r="Q80" s="301">
        <f t="shared" si="10"/>
        <v>0.26068318796299511</v>
      </c>
      <c r="R80" s="301">
        <f t="shared" si="10"/>
        <v>0.31755331658183439</v>
      </c>
      <c r="S80" s="301">
        <f t="shared" si="10"/>
        <v>0.31038905269207179</v>
      </c>
      <c r="T80" s="301">
        <f t="shared" si="10"/>
        <v>0.29680340225070923</v>
      </c>
      <c r="U80" s="301">
        <f t="shared" si="10"/>
        <v>0.28165164786276559</v>
      </c>
      <c r="V80" s="301">
        <f t="shared" si="10"/>
        <v>0.28438980729724384</v>
      </c>
      <c r="W80" s="301">
        <f t="shared" si="10"/>
        <v>0.30950503433344917</v>
      </c>
      <c r="X80" s="301">
        <f t="shared" si="10"/>
        <v>0.28556739520521401</v>
      </c>
      <c r="Y80" s="301">
        <f t="shared" si="10"/>
        <v>0.28220502369137379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0.35895709928956931</v>
      </c>
      <c r="C81" s="302">
        <f t="shared" si="11"/>
        <v>0.35328092763374397</v>
      </c>
      <c r="D81" s="302">
        <f t="shared" si="11"/>
        <v>0.34701979836160951</v>
      </c>
      <c r="E81" s="302">
        <f t="shared" si="11"/>
        <v>0.31930913785612602</v>
      </c>
      <c r="F81" s="302">
        <f t="shared" si="11"/>
        <v>0.30549295776869584</v>
      </c>
      <c r="G81" s="302">
        <f t="shared" si="11"/>
        <v>0.28891512897268046</v>
      </c>
      <c r="H81" s="302">
        <f t="shared" si="11"/>
        <v>0.27530736146523221</v>
      </c>
      <c r="I81" s="302">
        <f t="shared" si="11"/>
        <v>0.26324908158666627</v>
      </c>
      <c r="J81" s="302">
        <f t="shared" si="11"/>
        <v>0.28013677436279005</v>
      </c>
      <c r="K81" s="302">
        <f t="shared" si="11"/>
        <v>0.2662009865745304</v>
      </c>
      <c r="L81" s="302">
        <f t="shared" si="11"/>
        <v>0.30688221201249238</v>
      </c>
      <c r="M81" s="302">
        <f t="shared" si="11"/>
        <v>0.28597304493844394</v>
      </c>
      <c r="N81" s="302">
        <f t="shared" si="11"/>
        <v>0.28230096043988145</v>
      </c>
      <c r="O81" s="302">
        <f t="shared" si="11"/>
        <v>0.30302013423512292</v>
      </c>
      <c r="P81" s="302">
        <f t="shared" si="11"/>
        <v>0.25931104256090887</v>
      </c>
      <c r="Q81" s="302">
        <f t="shared" si="11"/>
        <v>0.24643903235926615</v>
      </c>
      <c r="R81" s="302">
        <f t="shared" si="11"/>
        <v>0.3003539491374751</v>
      </c>
      <c r="S81" s="302">
        <f t="shared" si="11"/>
        <v>0.29231210226481497</v>
      </c>
      <c r="T81" s="302">
        <f t="shared" si="11"/>
        <v>0.27816610556599175</v>
      </c>
      <c r="U81" s="302">
        <f t="shared" si="11"/>
        <v>0.26122006578420559</v>
      </c>
      <c r="V81" s="302">
        <f t="shared" si="11"/>
        <v>0.26438257439187529</v>
      </c>
      <c r="W81" s="302">
        <f t="shared" si="11"/>
        <v>0.29003691515804042</v>
      </c>
      <c r="X81" s="302">
        <f t="shared" si="11"/>
        <v>0.26378732362857044</v>
      </c>
      <c r="Y81" s="302">
        <f t="shared" si="11"/>
        <v>0.26047680679458146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7.1954069737488495E-3</v>
      </c>
      <c r="C82" s="302">
        <f t="shared" si="12"/>
        <v>8.0579865322466596E-3</v>
      </c>
      <c r="D82" s="302">
        <f t="shared" si="12"/>
        <v>8.3770147063072526E-3</v>
      </c>
      <c r="E82" s="302">
        <f t="shared" si="12"/>
        <v>1.0296348188028603E-2</v>
      </c>
      <c r="F82" s="302">
        <f t="shared" si="12"/>
        <v>1.1053205231914798E-2</v>
      </c>
      <c r="G82" s="302">
        <f t="shared" si="12"/>
        <v>1.7323110360508764E-2</v>
      </c>
      <c r="H82" s="302">
        <f t="shared" si="12"/>
        <v>1.7026632879005601E-2</v>
      </c>
      <c r="I82" s="302">
        <f t="shared" si="12"/>
        <v>1.8201004141328334E-2</v>
      </c>
      <c r="J82" s="302">
        <f t="shared" si="12"/>
        <v>1.7335872729681508E-2</v>
      </c>
      <c r="K82" s="302">
        <f t="shared" si="12"/>
        <v>1.7279225480384762E-2</v>
      </c>
      <c r="L82" s="302">
        <f t="shared" si="12"/>
        <v>1.2869210113298567E-2</v>
      </c>
      <c r="M82" s="302">
        <f t="shared" si="12"/>
        <v>1.3764124668566814E-2</v>
      </c>
      <c r="N82" s="302">
        <f t="shared" si="12"/>
        <v>1.4254005608259297E-2</v>
      </c>
      <c r="O82" s="302">
        <f t="shared" si="12"/>
        <v>1.4940938153197032E-2</v>
      </c>
      <c r="P82" s="302">
        <f t="shared" si="12"/>
        <v>1.4523930390678752E-2</v>
      </c>
      <c r="Q82" s="302">
        <f t="shared" si="12"/>
        <v>1.424415560372894E-2</v>
      </c>
      <c r="R82" s="302">
        <f t="shared" si="12"/>
        <v>1.7199367444359306E-2</v>
      </c>
      <c r="S82" s="302">
        <f t="shared" si="12"/>
        <v>1.8076950427256825E-2</v>
      </c>
      <c r="T82" s="302">
        <f t="shared" si="12"/>
        <v>1.8637296684717447E-2</v>
      </c>
      <c r="U82" s="302">
        <f t="shared" si="12"/>
        <v>2.0431582078559971E-2</v>
      </c>
      <c r="V82" s="302">
        <f t="shared" si="12"/>
        <v>2.0007232905368561E-2</v>
      </c>
      <c r="W82" s="302">
        <f t="shared" si="12"/>
        <v>1.946811917540877E-2</v>
      </c>
      <c r="X82" s="302">
        <f t="shared" si="12"/>
        <v>2.1780071576643575E-2</v>
      </c>
      <c r="Y82" s="302">
        <f t="shared" si="12"/>
        <v>2.1728216896792323E-2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8.7576563965133677E-2</v>
      </c>
      <c r="C83" s="301">
        <f t="shared" si="13"/>
        <v>7.6230195117658994E-2</v>
      </c>
      <c r="D83" s="301">
        <f t="shared" si="13"/>
        <v>7.6247654497692316E-2</v>
      </c>
      <c r="E83" s="301">
        <f t="shared" si="13"/>
        <v>7.9780608790647758E-2</v>
      </c>
      <c r="F83" s="301">
        <f t="shared" si="13"/>
        <v>7.51564897036925E-2</v>
      </c>
      <c r="G83" s="301">
        <f t="shared" si="13"/>
        <v>4.3695119906155273E-2</v>
      </c>
      <c r="H83" s="301">
        <f t="shared" si="13"/>
        <v>5.6427012945891003E-2</v>
      </c>
      <c r="I83" s="301">
        <f t="shared" si="13"/>
        <v>5.3820751379164186E-2</v>
      </c>
      <c r="J83" s="301">
        <f t="shared" si="13"/>
        <v>4.5644237052059958E-2</v>
      </c>
      <c r="K83" s="301">
        <f t="shared" si="13"/>
        <v>5.259769175329547E-2</v>
      </c>
      <c r="L83" s="301">
        <f t="shared" si="13"/>
        <v>5.7976500990712776E-2</v>
      </c>
      <c r="M83" s="301">
        <f t="shared" si="13"/>
        <v>6.0066147286231199E-2</v>
      </c>
      <c r="N83" s="301">
        <f t="shared" si="13"/>
        <v>5.820760172556555E-2</v>
      </c>
      <c r="O83" s="301">
        <f t="shared" si="13"/>
        <v>5.0744242610916576E-2</v>
      </c>
      <c r="P83" s="301">
        <f t="shared" si="13"/>
        <v>5.7840557792554127E-2</v>
      </c>
      <c r="Q83" s="301">
        <f t="shared" si="13"/>
        <v>5.7616021578826275E-2</v>
      </c>
      <c r="R83" s="301">
        <f t="shared" si="13"/>
        <v>4.106450011145539E-2</v>
      </c>
      <c r="S83" s="301">
        <f t="shared" si="13"/>
        <v>3.8886417656969034E-2</v>
      </c>
      <c r="T83" s="301">
        <f t="shared" si="13"/>
        <v>3.9241124969679637E-2</v>
      </c>
      <c r="U83" s="301">
        <f t="shared" si="13"/>
        <v>3.5592882804361022E-2</v>
      </c>
      <c r="V83" s="301">
        <f t="shared" si="13"/>
        <v>3.8257692172373237E-2</v>
      </c>
      <c r="W83" s="301">
        <f t="shared" si="13"/>
        <v>3.6176904005158508E-2</v>
      </c>
      <c r="X83" s="301">
        <f t="shared" si="13"/>
        <v>3.4657518856396029E-2</v>
      </c>
      <c r="Y83" s="301">
        <f t="shared" si="13"/>
        <v>3.8470081739264958E-2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3.6112362810417797E-2</v>
      </c>
      <c r="C84" s="302">
        <f t="shared" si="14"/>
        <v>3.0887955863604228E-2</v>
      </c>
      <c r="D84" s="302">
        <f t="shared" si="14"/>
        <v>3.0617447048160676E-2</v>
      </c>
      <c r="E84" s="302">
        <f t="shared" si="14"/>
        <v>3.0397304503843998E-2</v>
      </c>
      <c r="F84" s="302">
        <f t="shared" si="14"/>
        <v>2.7331705629690048E-2</v>
      </c>
      <c r="G84" s="302">
        <f t="shared" si="14"/>
        <v>1.7087418251694683E-2</v>
      </c>
      <c r="H84" s="302">
        <f t="shared" si="14"/>
        <v>2.0448508352590135E-2</v>
      </c>
      <c r="I84" s="302">
        <f t="shared" si="14"/>
        <v>1.8585031310101193E-2</v>
      </c>
      <c r="J84" s="302">
        <f t="shared" si="14"/>
        <v>1.5161858781436196E-2</v>
      </c>
      <c r="K84" s="302">
        <f t="shared" si="14"/>
        <v>1.6370156551936764E-2</v>
      </c>
      <c r="L84" s="302">
        <f t="shared" si="14"/>
        <v>1.9571238253779304E-2</v>
      </c>
      <c r="M84" s="302">
        <f t="shared" si="14"/>
        <v>2.0034896430006516E-2</v>
      </c>
      <c r="N84" s="302">
        <f t="shared" si="14"/>
        <v>1.6743245149104458E-2</v>
      </c>
      <c r="O84" s="302">
        <f t="shared" si="14"/>
        <v>1.6176001838920699E-2</v>
      </c>
      <c r="P84" s="302">
        <f t="shared" si="14"/>
        <v>1.2810005060676696E-2</v>
      </c>
      <c r="Q84" s="302">
        <f t="shared" si="14"/>
        <v>9.6928224252431153E-3</v>
      </c>
      <c r="R84" s="302">
        <f t="shared" si="14"/>
        <v>1.4446648669052752E-2</v>
      </c>
      <c r="S84" s="302">
        <f t="shared" si="14"/>
        <v>1.3294098176060623E-2</v>
      </c>
      <c r="T84" s="302">
        <f t="shared" si="14"/>
        <v>1.3572185755646027E-2</v>
      </c>
      <c r="U84" s="302">
        <f t="shared" si="14"/>
        <v>1.1618698030102801E-2</v>
      </c>
      <c r="V84" s="302">
        <f t="shared" si="14"/>
        <v>1.3136009817991665E-2</v>
      </c>
      <c r="W84" s="302">
        <f t="shared" si="14"/>
        <v>1.2623084003285353E-2</v>
      </c>
      <c r="X84" s="302">
        <f t="shared" si="14"/>
        <v>1.1827490138070941E-2</v>
      </c>
      <c r="Y84" s="302">
        <f t="shared" si="14"/>
        <v>1.3731531012278671E-2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5.0718962575291876E-2</v>
      </c>
      <c r="C85" s="302">
        <f t="shared" si="15"/>
        <v>4.4507662077500641E-2</v>
      </c>
      <c r="D85" s="302">
        <f t="shared" si="15"/>
        <v>4.476258806923554E-2</v>
      </c>
      <c r="E85" s="302">
        <f t="shared" si="15"/>
        <v>4.8316896795900788E-2</v>
      </c>
      <c r="F85" s="302">
        <f t="shared" si="15"/>
        <v>4.6679987817839851E-2</v>
      </c>
      <c r="G85" s="302">
        <f t="shared" si="15"/>
        <v>2.4813522367122181E-2</v>
      </c>
      <c r="H85" s="302">
        <f t="shared" si="15"/>
        <v>3.4215031902261009E-2</v>
      </c>
      <c r="I85" s="302">
        <f t="shared" si="15"/>
        <v>3.3350616068711127E-2</v>
      </c>
      <c r="J85" s="302">
        <f t="shared" si="15"/>
        <v>2.8686877166478178E-2</v>
      </c>
      <c r="K85" s="302">
        <f t="shared" si="15"/>
        <v>3.4437901133747423E-2</v>
      </c>
      <c r="L85" s="302">
        <f t="shared" si="15"/>
        <v>3.7072380260913258E-2</v>
      </c>
      <c r="M85" s="302">
        <f t="shared" si="15"/>
        <v>3.8605680801265967E-2</v>
      </c>
      <c r="N85" s="302">
        <f t="shared" si="15"/>
        <v>3.9988048852748523E-2</v>
      </c>
      <c r="O85" s="302">
        <f t="shared" si="15"/>
        <v>3.3020786463271903E-2</v>
      </c>
      <c r="P85" s="302">
        <f t="shared" si="15"/>
        <v>4.3526288512842841E-2</v>
      </c>
      <c r="Q85" s="302">
        <f t="shared" si="15"/>
        <v>4.6447911608911235E-2</v>
      </c>
      <c r="R85" s="302">
        <f t="shared" si="15"/>
        <v>2.4836488385665427E-2</v>
      </c>
      <c r="S85" s="302">
        <f t="shared" si="15"/>
        <v>2.3720063900942528E-2</v>
      </c>
      <c r="T85" s="302">
        <f t="shared" si="15"/>
        <v>2.3738647771687871E-2</v>
      </c>
      <c r="U85" s="302">
        <f t="shared" si="15"/>
        <v>2.1858056630407366E-2</v>
      </c>
      <c r="V85" s="302">
        <f t="shared" si="15"/>
        <v>2.3049504660611252E-2</v>
      </c>
      <c r="W85" s="302">
        <f t="shared" si="15"/>
        <v>2.1537479087277253E-2</v>
      </c>
      <c r="X85" s="302">
        <f t="shared" si="15"/>
        <v>2.0574235590744141E-2</v>
      </c>
      <c r="Y85" s="302">
        <f t="shared" si="15"/>
        <v>2.2488128262675659E-2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7.4523857942398802E-4</v>
      </c>
      <c r="C86" s="302">
        <f t="shared" si="16"/>
        <v>8.3457717655411917E-4</v>
      </c>
      <c r="D86" s="302">
        <f t="shared" si="16"/>
        <v>8.6761938029610854E-4</v>
      </c>
      <c r="E86" s="302">
        <f t="shared" si="16"/>
        <v>1.0664074909029623E-3</v>
      </c>
      <c r="F86" s="302">
        <f t="shared" si="16"/>
        <v>1.1447962561626046E-3</v>
      </c>
      <c r="G86" s="302">
        <f t="shared" si="16"/>
        <v>1.7941792873384078E-3</v>
      </c>
      <c r="H86" s="302">
        <f t="shared" si="16"/>
        <v>1.763472691039866E-3</v>
      </c>
      <c r="I86" s="302">
        <f t="shared" si="16"/>
        <v>1.8851040003518634E-3</v>
      </c>
      <c r="J86" s="302">
        <f t="shared" si="16"/>
        <v>1.7955011041455851E-3</v>
      </c>
      <c r="K86" s="302">
        <f t="shared" si="16"/>
        <v>1.7896340676112792E-3</v>
      </c>
      <c r="L86" s="302">
        <f t="shared" si="16"/>
        <v>1.3328824760202088E-3</v>
      </c>
      <c r="M86" s="302">
        <f t="shared" si="16"/>
        <v>1.4255700549587063E-3</v>
      </c>
      <c r="N86" s="302">
        <f t="shared" si="16"/>
        <v>1.47630772371257E-3</v>
      </c>
      <c r="O86" s="302">
        <f t="shared" si="16"/>
        <v>1.5474543087239769E-3</v>
      </c>
      <c r="P86" s="302">
        <f t="shared" si="16"/>
        <v>1.504264219034586E-3</v>
      </c>
      <c r="Q86" s="302">
        <f t="shared" si="16"/>
        <v>1.4752875446719254E-3</v>
      </c>
      <c r="R86" s="302">
        <f t="shared" si="16"/>
        <v>1.7813630567372132E-3</v>
      </c>
      <c r="S86" s="302">
        <f t="shared" si="16"/>
        <v>1.8722555799658863E-3</v>
      </c>
      <c r="T86" s="302">
        <f t="shared" si="16"/>
        <v>1.9302914423457347E-3</v>
      </c>
      <c r="U86" s="302">
        <f t="shared" si="16"/>
        <v>2.1161281438508549E-3</v>
      </c>
      <c r="V86" s="302">
        <f t="shared" si="16"/>
        <v>2.0721776937703165E-3</v>
      </c>
      <c r="W86" s="302">
        <f t="shared" si="16"/>
        <v>2.0163409145959091E-3</v>
      </c>
      <c r="X86" s="302">
        <f t="shared" si="16"/>
        <v>2.2557931275809418E-3</v>
      </c>
      <c r="Y86" s="302">
        <f t="shared" si="16"/>
        <v>2.2504224643106348E-3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2.2414149013486078E-2</v>
      </c>
      <c r="C87" s="301">
        <f t="shared" si="17"/>
        <v>2.0674831482673368E-2</v>
      </c>
      <c r="D87" s="301">
        <f t="shared" si="17"/>
        <v>2.0799076575350236E-2</v>
      </c>
      <c r="E87" s="301">
        <f t="shared" si="17"/>
        <v>2.2233882935532977E-2</v>
      </c>
      <c r="F87" s="301">
        <f t="shared" si="17"/>
        <v>2.1416399288069734E-2</v>
      </c>
      <c r="G87" s="301">
        <f t="shared" si="17"/>
        <v>1.9948355402395888E-2</v>
      </c>
      <c r="H87" s="301">
        <f t="shared" si="17"/>
        <v>2.1754604184873301E-2</v>
      </c>
      <c r="I87" s="301">
        <f t="shared" si="17"/>
        <v>2.1737055025704388E-2</v>
      </c>
      <c r="J87" s="301">
        <f t="shared" si="17"/>
        <v>1.9513847307911936E-2</v>
      </c>
      <c r="K87" s="301">
        <f t="shared" si="17"/>
        <v>2.0346028763326463E-2</v>
      </c>
      <c r="L87" s="301">
        <f t="shared" si="17"/>
        <v>1.8798417977283956E-2</v>
      </c>
      <c r="M87" s="301">
        <f t="shared" si="17"/>
        <v>1.9701757036826549E-2</v>
      </c>
      <c r="N87" s="301">
        <f t="shared" si="17"/>
        <v>1.8901471087351466E-2</v>
      </c>
      <c r="O87" s="301">
        <f t="shared" si="17"/>
        <v>1.8634382367724616E-2</v>
      </c>
      <c r="P87" s="301">
        <f t="shared" si="17"/>
        <v>1.7791438111898292E-2</v>
      </c>
      <c r="Q87" s="301">
        <f t="shared" si="17"/>
        <v>1.66814234574976E-2</v>
      </c>
      <c r="R87" s="301">
        <f t="shared" si="17"/>
        <v>1.8850001084675216E-2</v>
      </c>
      <c r="S87" s="301">
        <f t="shared" si="17"/>
        <v>1.8929663514445267E-2</v>
      </c>
      <c r="T87" s="301">
        <f t="shared" si="17"/>
        <v>1.9393679600099887E-2</v>
      </c>
      <c r="U87" s="301">
        <f t="shared" si="17"/>
        <v>1.9718815388370361E-2</v>
      </c>
      <c r="V87" s="301">
        <f t="shared" si="17"/>
        <v>2.0099556426383194E-2</v>
      </c>
      <c r="W87" s="301">
        <f t="shared" si="17"/>
        <v>1.9435367330284746E-2</v>
      </c>
      <c r="X87" s="301">
        <f t="shared" si="17"/>
        <v>2.0596678984675182E-2</v>
      </c>
      <c r="Y87" s="301">
        <f t="shared" si="17"/>
        <v>2.1423149391332566E-2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1.3818496238224377E-2</v>
      </c>
      <c r="C88" s="302">
        <f t="shared" si="18"/>
        <v>1.1973487303708662E-2</v>
      </c>
      <c r="D88" s="302">
        <f t="shared" si="18"/>
        <v>1.1866627152944313E-2</v>
      </c>
      <c r="E88" s="302">
        <f t="shared" si="18"/>
        <v>1.1759038893247467E-2</v>
      </c>
      <c r="F88" s="302">
        <f t="shared" si="18"/>
        <v>1.0561938950336682E-2</v>
      </c>
      <c r="G88" s="302">
        <f t="shared" si="18"/>
        <v>6.5740125851378511E-3</v>
      </c>
      <c r="H88" s="302">
        <f t="shared" si="18"/>
        <v>7.8698835217954656E-3</v>
      </c>
      <c r="I88" s="302">
        <f t="shared" si="18"/>
        <v>7.1372507298768685E-3</v>
      </c>
      <c r="J88" s="302">
        <f t="shared" si="18"/>
        <v>5.839614357826226E-3</v>
      </c>
      <c r="K88" s="302">
        <f t="shared" si="18"/>
        <v>6.276746852534573E-3</v>
      </c>
      <c r="L88" s="302">
        <f t="shared" si="18"/>
        <v>7.4604409484461346E-3</v>
      </c>
      <c r="M88" s="302">
        <f t="shared" si="18"/>
        <v>7.6539430190337796E-3</v>
      </c>
      <c r="N88" s="302">
        <f t="shared" si="18"/>
        <v>6.4242335475963499E-3</v>
      </c>
      <c r="O88" s="302">
        <f t="shared" si="18"/>
        <v>6.2250081019948889E-3</v>
      </c>
      <c r="P88" s="302">
        <f t="shared" si="18"/>
        <v>4.8686935462149417E-3</v>
      </c>
      <c r="Q88" s="302">
        <f t="shared" si="18"/>
        <v>3.7247206518153807E-3</v>
      </c>
      <c r="R88" s="302">
        <f t="shared" si="18"/>
        <v>5.5561310679344365E-3</v>
      </c>
      <c r="S88" s="302">
        <f t="shared" si="18"/>
        <v>5.136821977665261E-3</v>
      </c>
      <c r="T88" s="302">
        <f t="shared" si="18"/>
        <v>5.2272098898808227E-3</v>
      </c>
      <c r="U88" s="302">
        <f t="shared" si="18"/>
        <v>4.5019140045188758E-3</v>
      </c>
      <c r="V88" s="302">
        <f t="shared" si="18"/>
        <v>5.07490541287619E-3</v>
      </c>
      <c r="W88" s="302">
        <f t="shared" si="18"/>
        <v>4.8825992758713211E-3</v>
      </c>
      <c r="X88" s="302">
        <f t="shared" si="18"/>
        <v>4.58058370815961E-3</v>
      </c>
      <c r="Y88" s="302">
        <f t="shared" si="18"/>
        <v>5.2975085127000476E-3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3.8158467141285418E-3</v>
      </c>
      <c r="C89" s="302">
        <f t="shared" si="19"/>
        <v>3.3485388396865675E-3</v>
      </c>
      <c r="D89" s="302">
        <f t="shared" si="19"/>
        <v>3.3677182246446796E-3</v>
      </c>
      <c r="E89" s="302">
        <f t="shared" si="19"/>
        <v>3.6351270316665155E-3</v>
      </c>
      <c r="F89" s="302">
        <f t="shared" si="19"/>
        <v>3.5119740051039374E-3</v>
      </c>
      <c r="G89" s="302">
        <f t="shared" si="19"/>
        <v>1.8668480777772171E-3</v>
      </c>
      <c r="H89" s="302">
        <f t="shared" si="19"/>
        <v>2.5741716791669728E-3</v>
      </c>
      <c r="I89" s="302">
        <f t="shared" si="19"/>
        <v>2.5091372590879857E-3</v>
      </c>
      <c r="J89" s="302">
        <f t="shared" si="19"/>
        <v>2.1582603510829977E-3</v>
      </c>
      <c r="K89" s="302">
        <f t="shared" si="19"/>
        <v>2.5909392702505897E-3</v>
      </c>
      <c r="L89" s="302">
        <f t="shared" si="19"/>
        <v>2.7891445964323448E-3</v>
      </c>
      <c r="M89" s="302">
        <f t="shared" si="19"/>
        <v>2.9045026308162467E-3</v>
      </c>
      <c r="N89" s="302">
        <f t="shared" si="19"/>
        <v>3.0085052428400149E-3</v>
      </c>
      <c r="O89" s="302">
        <f t="shared" si="19"/>
        <v>2.4843224925345632E-3</v>
      </c>
      <c r="P89" s="302">
        <f t="shared" si="19"/>
        <v>3.2747050918753239E-3</v>
      </c>
      <c r="Q89" s="302">
        <f t="shared" si="19"/>
        <v>3.4945137260622874E-3</v>
      </c>
      <c r="R89" s="302">
        <f t="shared" si="19"/>
        <v>1.8685759287021008E-3</v>
      </c>
      <c r="S89" s="302">
        <f t="shared" si="19"/>
        <v>1.7845816101022588E-3</v>
      </c>
      <c r="T89" s="302">
        <f t="shared" si="19"/>
        <v>1.7859797696567665E-3</v>
      </c>
      <c r="U89" s="302">
        <f t="shared" si="19"/>
        <v>1.6444932888080783E-3</v>
      </c>
      <c r="V89" s="302">
        <f t="shared" si="19"/>
        <v>1.7341320120836049E-3</v>
      </c>
      <c r="W89" s="302">
        <f t="shared" si="19"/>
        <v>1.6203746021775983E-3</v>
      </c>
      <c r="X89" s="302">
        <f t="shared" si="19"/>
        <v>1.5479048720309068E-3</v>
      </c>
      <c r="Y89" s="302">
        <f t="shared" si="19"/>
        <v>1.6918967971918987E-3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4.7798060611331612E-3</v>
      </c>
      <c r="C90" s="302">
        <f t="shared" si="20"/>
        <v>5.352805339278139E-3</v>
      </c>
      <c r="D90" s="302">
        <f t="shared" si="20"/>
        <v>5.5647311977612447E-3</v>
      </c>
      <c r="E90" s="302">
        <f t="shared" si="20"/>
        <v>6.8397170106189956E-3</v>
      </c>
      <c r="F90" s="302">
        <f t="shared" si="20"/>
        <v>7.3424863326291149E-3</v>
      </c>
      <c r="G90" s="302">
        <f t="shared" si="20"/>
        <v>1.1507494739480819E-2</v>
      </c>
      <c r="H90" s="302">
        <f t="shared" si="20"/>
        <v>1.1310548983910863E-2</v>
      </c>
      <c r="I90" s="302">
        <f t="shared" si="20"/>
        <v>1.2090667036739534E-2</v>
      </c>
      <c r="J90" s="302">
        <f t="shared" si="20"/>
        <v>1.1515972599002711E-2</v>
      </c>
      <c r="K90" s="302">
        <f t="shared" si="20"/>
        <v>1.1478342640541301E-2</v>
      </c>
      <c r="L90" s="302">
        <f t="shared" si="20"/>
        <v>8.5488324324054753E-3</v>
      </c>
      <c r="M90" s="302">
        <f t="shared" si="20"/>
        <v>9.1433113869765249E-3</v>
      </c>
      <c r="N90" s="302">
        <f t="shared" si="20"/>
        <v>9.4687322969151007E-3</v>
      </c>
      <c r="O90" s="302">
        <f t="shared" si="20"/>
        <v>9.9250517731951631E-3</v>
      </c>
      <c r="P90" s="302">
        <f t="shared" si="20"/>
        <v>9.6480394738080281E-3</v>
      </c>
      <c r="Q90" s="302">
        <f t="shared" si="20"/>
        <v>9.4621890796199332E-3</v>
      </c>
      <c r="R90" s="302">
        <f t="shared" si="20"/>
        <v>1.1425294088038678E-2</v>
      </c>
      <c r="S90" s="302">
        <f t="shared" si="20"/>
        <v>1.2008259926677749E-2</v>
      </c>
      <c r="T90" s="302">
        <f t="shared" si="20"/>
        <v>1.2380489940562296E-2</v>
      </c>
      <c r="U90" s="302">
        <f t="shared" si="20"/>
        <v>1.3572408095043407E-2</v>
      </c>
      <c r="V90" s="302">
        <f t="shared" si="20"/>
        <v>1.32905190014234E-2</v>
      </c>
      <c r="W90" s="302">
        <f t="shared" si="20"/>
        <v>1.2932393452235824E-2</v>
      </c>
      <c r="X90" s="302">
        <f t="shared" si="20"/>
        <v>1.4468190404484663E-2</v>
      </c>
      <c r="Y90" s="302">
        <f t="shared" si="20"/>
        <v>1.443374408144062E-2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6.3306120798992283E-2</v>
      </c>
      <c r="C91" s="301">
        <f t="shared" si="21"/>
        <v>8.8427796462774808E-2</v>
      </c>
      <c r="D91" s="301">
        <f t="shared" si="21"/>
        <v>8.5143949238088629E-2</v>
      </c>
      <c r="E91" s="301">
        <f t="shared" si="21"/>
        <v>5.2101354958209257E-2</v>
      </c>
      <c r="F91" s="301">
        <f t="shared" si="21"/>
        <v>5.8028335971641296E-2</v>
      </c>
      <c r="G91" s="301">
        <f t="shared" si="21"/>
        <v>8.4286870011053588E-2</v>
      </c>
      <c r="H91" s="301">
        <f t="shared" si="21"/>
        <v>4.9664392919008059E-2</v>
      </c>
      <c r="I91" s="301">
        <f t="shared" si="21"/>
        <v>5.1410117175118626E-2</v>
      </c>
      <c r="J91" s="301">
        <f t="shared" si="21"/>
        <v>5.8656539208487693E-2</v>
      </c>
      <c r="K91" s="301">
        <f t="shared" si="21"/>
        <v>5.2844397524873445E-2</v>
      </c>
      <c r="L91" s="301">
        <f t="shared" si="21"/>
        <v>4.8221107458325439E-2</v>
      </c>
      <c r="M91" s="301">
        <f t="shared" si="21"/>
        <v>4.9573482510660252E-2</v>
      </c>
      <c r="N91" s="301">
        <f t="shared" si="21"/>
        <v>4.8083731406772252E-2</v>
      </c>
      <c r="O91" s="301">
        <f t="shared" si="21"/>
        <v>5.1661395607352043E-2</v>
      </c>
      <c r="P91" s="301">
        <f t="shared" si="21"/>
        <v>4.8829858813113303E-2</v>
      </c>
      <c r="Q91" s="301">
        <f t="shared" si="21"/>
        <v>5.0220732171306431E-2</v>
      </c>
      <c r="R91" s="301">
        <f t="shared" si="21"/>
        <v>6.1917072001167785E-2</v>
      </c>
      <c r="S91" s="301">
        <f t="shared" si="21"/>
        <v>5.4929576256125712E-2</v>
      </c>
      <c r="T91" s="301">
        <f t="shared" si="21"/>
        <v>5.325586448649821E-2</v>
      </c>
      <c r="U91" s="301">
        <f t="shared" si="21"/>
        <v>5.2242523705254292E-2</v>
      </c>
      <c r="V91" s="301">
        <f t="shared" si="21"/>
        <v>4.6315030199863196E-2</v>
      </c>
      <c r="W91" s="301">
        <f t="shared" si="21"/>
        <v>4.9122712215503767E-2</v>
      </c>
      <c r="X91" s="301">
        <f t="shared" si="21"/>
        <v>5.2458808315657877E-2</v>
      </c>
      <c r="Y91" s="301">
        <f t="shared" si="21"/>
        <v>5.1033555145577524E-2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0.1100522209228508</v>
      </c>
      <c r="C92" s="235">
        <f t="shared" si="22"/>
        <v>0.1249144503528262</v>
      </c>
      <c r="D92" s="235">
        <f t="shared" si="22"/>
        <v>0.13123956072923287</v>
      </c>
      <c r="E92" s="235">
        <f t="shared" si="22"/>
        <v>0.15986252053980268</v>
      </c>
      <c r="F92" s="235">
        <f t="shared" si="22"/>
        <v>0.17715297161406052</v>
      </c>
      <c r="G92" s="235">
        <f t="shared" si="22"/>
        <v>0.27380968183378251</v>
      </c>
      <c r="H92" s="235">
        <f t="shared" si="22"/>
        <v>0.26945443080341119</v>
      </c>
      <c r="I92" s="235">
        <f t="shared" si="22"/>
        <v>0.28316595310549897</v>
      </c>
      <c r="J92" s="235">
        <f t="shared" si="22"/>
        <v>0.28447679997423364</v>
      </c>
      <c r="K92" s="235">
        <f t="shared" si="22"/>
        <v>0.27942765828997712</v>
      </c>
      <c r="L92" s="235">
        <f t="shared" si="22"/>
        <v>0.23290875681040807</v>
      </c>
      <c r="M92" s="235">
        <f t="shared" si="22"/>
        <v>0.24580112277165414</v>
      </c>
      <c r="N92" s="235">
        <f t="shared" si="22"/>
        <v>0.24691701172172903</v>
      </c>
      <c r="O92" s="235">
        <f t="shared" si="22"/>
        <v>0.25927835252230441</v>
      </c>
      <c r="P92" s="235">
        <f t="shared" si="22"/>
        <v>0.25180775081002982</v>
      </c>
      <c r="Q92" s="235">
        <f t="shared" si="22"/>
        <v>0.2470763987245683</v>
      </c>
      <c r="R92" s="235">
        <f t="shared" si="22"/>
        <v>0.2946123541376065</v>
      </c>
      <c r="S92" s="235">
        <f t="shared" si="22"/>
        <v>0.31174045909545478</v>
      </c>
      <c r="T92" s="235">
        <f t="shared" si="22"/>
        <v>0.3246020203004597</v>
      </c>
      <c r="U92" s="235">
        <f t="shared" si="22"/>
        <v>0.35044014533343798</v>
      </c>
      <c r="V92" s="235">
        <f t="shared" si="22"/>
        <v>0.34572129871505736</v>
      </c>
      <c r="W92" s="235">
        <f t="shared" si="22"/>
        <v>0.3279668191753668</v>
      </c>
      <c r="X92" s="235">
        <f t="shared" si="22"/>
        <v>0.35415013847019799</v>
      </c>
      <c r="Y92" s="235">
        <f t="shared" si="22"/>
        <v>0.34985165413662545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35.121413820694698</v>
      </c>
      <c r="C96" s="320">
        <f t="shared" si="23"/>
        <v>28.680084291455142</v>
      </c>
      <c r="D96" s="320">
        <f t="shared" si="23"/>
        <v>30.515546295279098</v>
      </c>
      <c r="E96" s="320">
        <f t="shared" si="23"/>
        <v>30.209592574242993</v>
      </c>
      <c r="F96" s="320">
        <f t="shared" si="23"/>
        <v>28.168840157912349</v>
      </c>
      <c r="G96" s="320">
        <f t="shared" si="23"/>
        <v>24.403325417907816</v>
      </c>
      <c r="H96" s="320">
        <f t="shared" si="23"/>
        <v>26.059508929826826</v>
      </c>
      <c r="I96" s="320">
        <f t="shared" si="23"/>
        <v>24.786451430356138</v>
      </c>
      <c r="J96" s="320">
        <f t="shared" si="23"/>
        <v>22.166219402807663</v>
      </c>
      <c r="K96" s="320">
        <f t="shared" si="23"/>
        <v>23.051003657441857</v>
      </c>
      <c r="L96" s="320">
        <f t="shared" si="23"/>
        <v>25.540743505216039</v>
      </c>
      <c r="M96" s="320">
        <f t="shared" si="23"/>
        <v>24.418201001157698</v>
      </c>
      <c r="N96" s="320">
        <f t="shared" si="23"/>
        <v>25.856207546438696</v>
      </c>
      <c r="O96" s="320">
        <f t="shared" si="23"/>
        <v>25.096859481363598</v>
      </c>
      <c r="P96" s="320">
        <f t="shared" si="23"/>
        <v>25.195811819757296</v>
      </c>
      <c r="Q96" s="320">
        <f t="shared" si="23"/>
        <v>23.769576248726622</v>
      </c>
      <c r="R96" s="320">
        <f t="shared" si="23"/>
        <v>22.879725899337338</v>
      </c>
      <c r="S96" s="320">
        <f t="shared" si="23"/>
        <v>22.96353598357944</v>
      </c>
      <c r="T96" s="320">
        <f t="shared" si="23"/>
        <v>22.808410736798784</v>
      </c>
      <c r="U96" s="320">
        <f t="shared" si="23"/>
        <v>23.684586778784105</v>
      </c>
      <c r="V96" s="320">
        <f t="shared" si="23"/>
        <v>23.536163827974065</v>
      </c>
      <c r="W96" s="320">
        <f t="shared" si="23"/>
        <v>23.353568116190239</v>
      </c>
      <c r="X96" s="320">
        <f t="shared" si="23"/>
        <v>21.679586403247839</v>
      </c>
      <c r="Y96" s="320">
        <f t="shared" si="23"/>
        <v>20.564259348944297</v>
      </c>
      <c r="DA96" s="95"/>
    </row>
    <row r="97" spans="1:105" ht="12" customHeight="1" x14ac:dyDescent="0.25">
      <c r="A97" s="55" t="s">
        <v>91</v>
      </c>
      <c r="B97" s="330">
        <f>IF(B$6=0,0,B$6/OIS!B$5*1000)</f>
        <v>0.23546559448730289</v>
      </c>
      <c r="C97" s="330">
        <f>IF(C$6=0,0,C$6/OIS!C$5*1000)</f>
        <v>0.22304738149548653</v>
      </c>
      <c r="D97" s="330">
        <f>IF(D$6=0,0,D$6/OIS!D$5*1000)</f>
        <v>0.25350294831702253</v>
      </c>
      <c r="E97" s="330">
        <f>IF(E$6=0,0,E$6/OIS!E$5*1000)</f>
        <v>0.30141817344136668</v>
      </c>
      <c r="F97" s="330">
        <f>IF(F$6=0,0,F$6/OIS!F$5*1000)</f>
        <v>0.326865445561631</v>
      </c>
      <c r="G97" s="330">
        <f>IF(G$6=0,0,G$6/OIS!G$5*1000)</f>
        <v>0.42872386048522371</v>
      </c>
      <c r="H97" s="330">
        <f>IF(H$6=0,0,H$6/OIS!H$5*1000)</f>
        <v>0.45137446971156731</v>
      </c>
      <c r="I97" s="330">
        <f>IF(I$6=0,0,I$6/OIS!I$5*1000)</f>
        <v>0.43946641256560731</v>
      </c>
      <c r="J97" s="330">
        <f>IF(J$6=0,0,J$6/OIS!J$5*1000)</f>
        <v>0.42709761617851716</v>
      </c>
      <c r="K97" s="330">
        <f>IF(K$6=0,0,K$6/OIS!K$5*1000)</f>
        <v>0.42738913011483087</v>
      </c>
      <c r="L97" s="330">
        <f>IF(L$6=0,0,L$6/OIS!L$5*1000)</f>
        <v>0.45476762287332145</v>
      </c>
      <c r="M97" s="330">
        <f>IF(M$6=0,0,M$6/OIS!M$5*1000)</f>
        <v>0.45201150487186681</v>
      </c>
      <c r="N97" s="330">
        <f>IF(N$6=0,0,N$6/OIS!N$5*1000)</f>
        <v>0.46385869178164529</v>
      </c>
      <c r="O97" s="330">
        <f>IF(O$6=0,0,O$6/OIS!O$5*1000)</f>
        <v>0.47380211200742961</v>
      </c>
      <c r="P97" s="330">
        <f>IF(P$6=0,0,P$6/OIS!P$5*1000)</f>
        <v>0.46144367563529676</v>
      </c>
      <c r="Q97" s="330">
        <f>IF(Q$6=0,0,Q$6/OIS!Q$5*1000)</f>
        <v>0.42739428898708204</v>
      </c>
      <c r="R97" s="330">
        <f>IF(R$6=0,0,R$6/OIS!R$5*1000)</f>
        <v>0.48301054875769611</v>
      </c>
      <c r="S97" s="330">
        <f>IF(S$6=0,0,S$6/OIS!S$5*1000)</f>
        <v>0.5172720144635381</v>
      </c>
      <c r="T97" s="330">
        <f>IF(T$6=0,0,T$6/OIS!T$5*1000)</f>
        <v>0.54146098416621746</v>
      </c>
      <c r="U97" s="330">
        <f>IF(U$6=0,0,U$6/OIS!U$5*1000)</f>
        <v>0.59573037447994892</v>
      </c>
      <c r="V97" s="330">
        <f>IF(V$6=0,0,V$6/OIS!V$5*1000)</f>
        <v>0.5894112122968167</v>
      </c>
      <c r="W97" s="330">
        <f>IF(W$6=0,0,W$6/OIS!W$5*1000)</f>
        <v>0.53731630171301936</v>
      </c>
      <c r="X97" s="330">
        <f>IF(X$6=0,0,X$6/OIS!X$5*1000)</f>
        <v>0.51343499235823564</v>
      </c>
      <c r="Y97" s="330">
        <f>IF(Y$6=0,0,Y$6/OIS!Y$5*1000)</f>
        <v>0.47440893904787484</v>
      </c>
      <c r="DA97" s="67"/>
    </row>
    <row r="98" spans="1:105" ht="12" customHeight="1" x14ac:dyDescent="0.25">
      <c r="A98" s="173" t="s">
        <v>92</v>
      </c>
      <c r="B98" s="331">
        <f>IF(B$7=0,0,B$7/OIS!B$5*1000)</f>
        <v>0.13103547545049737</v>
      </c>
      <c r="C98" s="331">
        <f>IF(C$7=0,0,C$7/OIS!C$5*1000)</f>
        <v>0.1230630019005185</v>
      </c>
      <c r="D98" s="331">
        <f>IF(D$7=0,0,D$7/OIS!D$5*1000)</f>
        <v>0.13896501893271476</v>
      </c>
      <c r="E98" s="331">
        <f>IF(E$7=0,0,E$7/OIS!E$5*1000)</f>
        <v>0.16614175919121918</v>
      </c>
      <c r="F98" s="331">
        <f>IF(F$7=0,0,F$7/OIS!F$5*1000)</f>
        <v>0.17684073277944726</v>
      </c>
      <c r="G98" s="331">
        <f>IF(G$7=0,0,G$7/OIS!G$5*1000)</f>
        <v>0.23378937741293351</v>
      </c>
      <c r="H98" s="331">
        <f>IF(H$7=0,0,H$7/OIS!H$5*1000)</f>
        <v>0.24596538392293957</v>
      </c>
      <c r="I98" s="331">
        <f>IF(I$7=0,0,I$7/OIS!I$5*1000)</f>
        <v>0.24193022567880576</v>
      </c>
      <c r="J98" s="331">
        <f>IF(J$7=0,0,J$7/OIS!J$5*1000)</f>
        <v>0.22817559822314151</v>
      </c>
      <c r="K98" s="331">
        <f>IF(K$7=0,0,K$7/OIS!K$5*1000)</f>
        <v>0.23009693084711261</v>
      </c>
      <c r="L98" s="331">
        <f>IF(L$7=0,0,L$7/OIS!L$5*1000)</f>
        <v>0.23263977590101159</v>
      </c>
      <c r="M98" s="331">
        <f>IF(M$7=0,0,M$7/OIS!M$5*1000)</f>
        <v>0.23243483582786445</v>
      </c>
      <c r="N98" s="331">
        <f>IF(N$7=0,0,N$7/OIS!N$5*1000)</f>
        <v>0.24155928716214548</v>
      </c>
      <c r="O98" s="331">
        <f>IF(O$7=0,0,O$7/OIS!O$5*1000)</f>
        <v>0.24654710995737764</v>
      </c>
      <c r="P98" s="331">
        <f>IF(P$7=0,0,P$7/OIS!P$5*1000)</f>
        <v>0.24021272660280091</v>
      </c>
      <c r="Q98" s="331">
        <f>IF(Q$7=0,0,Q$7/OIS!Q$5*1000)</f>
        <v>0.22244126830467889</v>
      </c>
      <c r="R98" s="331">
        <f>IF(R$7=0,0,R$7/OIS!R$5*1000)</f>
        <v>0.25278232908482184</v>
      </c>
      <c r="S98" s="331">
        <f>IF(S$7=0,0,S$7/OIS!S$5*1000)</f>
        <v>0.26990271751493317</v>
      </c>
      <c r="T98" s="331">
        <f>IF(T$7=0,0,T$7/OIS!T$5*1000)</f>
        <v>0.28131431531159923</v>
      </c>
      <c r="U98" s="331">
        <f>IF(U$7=0,0,U$7/OIS!U$5*1000)</f>
        <v>0.31158958923959656</v>
      </c>
      <c r="V98" s="331">
        <f>IF(V$7=0,0,V$7/OIS!V$5*1000)</f>
        <v>0.30727318877683724</v>
      </c>
      <c r="W98" s="331">
        <f>IF(W$7=0,0,W$7/OIS!W$5*1000)</f>
        <v>0.28336860020835691</v>
      </c>
      <c r="X98" s="331">
        <f>IF(X$7=0,0,X$7/OIS!X$5*1000)</f>
        <v>0.27561301225337315</v>
      </c>
      <c r="Y98" s="331">
        <f>IF(Y$7=0,0,Y$7/OIS!Y$5*1000)</f>
        <v>0.25601414456724431</v>
      </c>
      <c r="DA98" s="177"/>
    </row>
    <row r="99" spans="1:105" ht="12" customHeight="1" x14ac:dyDescent="0.25">
      <c r="A99" s="173" t="s">
        <v>93</v>
      </c>
      <c r="B99" s="331">
        <f>IF(B$8=0,0,B$8/OIS!B$5*1000)</f>
        <v>0.23925579574020106</v>
      </c>
      <c r="C99" s="331">
        <f>IF(C$8=0,0,C$8/OIS!C$5*1000)</f>
        <v>0.2235802648077351</v>
      </c>
      <c r="D99" s="331">
        <f>IF(D$8=0,0,D$8/OIS!D$5*1000)</f>
        <v>0.25151308877068318</v>
      </c>
      <c r="E99" s="331">
        <f>IF(E$8=0,0,E$8/OIS!E$5*1000)</f>
        <v>0.30167430524128019</v>
      </c>
      <c r="F99" s="331">
        <f>IF(F$8=0,0,F$8/OIS!F$5*1000)</f>
        <v>0.31756152958607781</v>
      </c>
      <c r="G99" s="331">
        <f>IF(G$8=0,0,G$8/OIS!G$5*1000)</f>
        <v>0.4218223668290243</v>
      </c>
      <c r="H99" s="331">
        <f>IF(H$8=0,0,H$8/OIS!H$5*1000)</f>
        <v>0.44360242346997819</v>
      </c>
      <c r="I99" s="331">
        <f>IF(I$8=0,0,I$8/OIS!I$5*1000)</f>
        <v>0.43896520526016508</v>
      </c>
      <c r="J99" s="331">
        <f>IF(J$8=0,0,J$8/OIS!J$5*1000)</f>
        <v>0.40661109315192878</v>
      </c>
      <c r="K99" s="331">
        <f>IF(K$8=0,0,K$8/OIS!K$5*1000)</f>
        <v>0.41197261474370045</v>
      </c>
      <c r="L99" s="331">
        <f>IF(L$8=0,0,L$8/OIS!L$5*1000)</f>
        <v>0.40324209942918698</v>
      </c>
      <c r="M99" s="331">
        <f>IF(M$8=0,0,M$8/OIS!M$5*1000)</f>
        <v>0.40426794869883498</v>
      </c>
      <c r="N99" s="331">
        <f>IF(N$8=0,0,N$8/OIS!N$5*1000)</f>
        <v>0.42359538345520603</v>
      </c>
      <c r="O99" s="331">
        <f>IF(O$8=0,0,O$8/OIS!O$5*1000)</f>
        <v>0.43212769027005288</v>
      </c>
      <c r="P99" s="331">
        <f>IF(P$8=0,0,P$8/OIS!P$5*1000)</f>
        <v>0.42113396200763947</v>
      </c>
      <c r="Q99" s="331">
        <f>IF(Q$8=0,0,Q$8/OIS!Q$5*1000)</f>
        <v>0.38992524871806755</v>
      </c>
      <c r="R99" s="331">
        <f>IF(R$8=0,0,R$8/OIS!R$5*1000)</f>
        <v>0.44468278858491583</v>
      </c>
      <c r="S99" s="331">
        <f>IF(S$8=0,0,S$8/OIS!S$5*1000)</f>
        <v>0.47389241155922163</v>
      </c>
      <c r="T99" s="331">
        <f>IF(T$8=0,0,T$8/OIS!T$5*1000)</f>
        <v>0.49256939378901432</v>
      </c>
      <c r="U99" s="331">
        <f>IF(U$8=0,0,U$8/OIS!U$5*1000)</f>
        <v>0.54792719976248494</v>
      </c>
      <c r="V99" s="331">
        <f>IF(V$8=0,0,V$8/OIS!V$5*1000)</f>
        <v>0.53920326193845125</v>
      </c>
      <c r="W99" s="331">
        <f>IF(W$8=0,0,W$8/OIS!W$5*1000)</f>
        <v>0.50091478514680088</v>
      </c>
      <c r="X99" s="331">
        <f>IF(X$8=0,0,X$8/OIS!X$5*1000)</f>
        <v>0.49258482907276985</v>
      </c>
      <c r="Y99" s="331">
        <f>IF(Y$8=0,0,Y$8/OIS!Y$5*1000)</f>
        <v>0.45903204893926314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8.2123033914403579E-2</v>
      </c>
      <c r="C100" s="331">
        <f>IF(C$9=0,0,C$9/OIS!C$5*1000)</f>
        <v>7.7940711019121825E-2</v>
      </c>
      <c r="D100" s="331">
        <f>IF(D$9=0,0,D$9/OIS!D$5*1000)</f>
        <v>8.8709258574156513E-2</v>
      </c>
      <c r="E100" s="331">
        <f>IF(E$9=0,0,E$9/OIS!E$5*1000)</f>
        <v>0.10534883680185042</v>
      </c>
      <c r="F100" s="331">
        <f>IF(F$9=0,0,F$9/OIS!F$5*1000)</f>
        <v>0.11470913063151221</v>
      </c>
      <c r="G100" s="331">
        <f>IF(G$9=0,0,G$9/OIS!G$5*1000)</f>
        <v>0.15019704277237866</v>
      </c>
      <c r="H100" s="331">
        <f>IF(H$9=0,0,H$9/OIS!H$5*1000)</f>
        <v>0.15815696393277626</v>
      </c>
      <c r="I100" s="331">
        <f>IF(I$9=0,0,I$9/OIS!I$5*1000)</f>
        <v>0.15364071174193358</v>
      </c>
      <c r="J100" s="331">
        <f>IF(J$9=0,0,J$9/OIS!J$5*1000)</f>
        <v>0.15028957560008882</v>
      </c>
      <c r="K100" s="331">
        <f>IF(K$9=0,0,K$9/OIS!K$5*1000)</f>
        <v>0.15014478988773722</v>
      </c>
      <c r="L100" s="331">
        <f>IF(L$9=0,0,L$9/OIS!L$5*1000)</f>
        <v>0.16147190485380453</v>
      </c>
      <c r="M100" s="331">
        <f>IF(M$9=0,0,M$9/OIS!M$5*1000)</f>
        <v>0.16032448412409803</v>
      </c>
      <c r="N100" s="331">
        <f>IF(N$9=0,0,N$9/OIS!N$5*1000)</f>
        <v>0.16410173398715738</v>
      </c>
      <c r="O100" s="331">
        <f>IF(O$9=0,0,O$9/OIS!O$5*1000)</f>
        <v>0.16764613431204634</v>
      </c>
      <c r="P100" s="331">
        <f>IF(P$9=0,0,P$9/OIS!P$5*1000)</f>
        <v>0.16325981835792014</v>
      </c>
      <c r="Q100" s="331">
        <f>IF(Q$9=0,0,Q$9/OIS!Q$5*1000)</f>
        <v>0.15121957506490183</v>
      </c>
      <c r="R100" s="331">
        <f>IF(R$9=0,0,R$9/OIS!R$5*1000)</f>
        <v>0.1707021267023868</v>
      </c>
      <c r="S100" s="331">
        <f>IF(S$9=0,0,S$9/OIS!S$5*1000)</f>
        <v>0.18292408871433366</v>
      </c>
      <c r="T100" s="331">
        <f>IF(T$9=0,0,T$9/OIS!T$5*1000)</f>
        <v>0.19164757916373321</v>
      </c>
      <c r="U100" s="331">
        <f>IF(U$9=0,0,U$9/OIS!U$5*1000)</f>
        <v>0.21056459068755598</v>
      </c>
      <c r="V100" s="331">
        <f>IF(V$9=0,0,V$9/OIS!V$5*1000)</f>
        <v>0.20847272159365673</v>
      </c>
      <c r="W100" s="331">
        <f>IF(W$9=0,0,W$9/OIS!W$5*1000)</f>
        <v>0.18959108371968977</v>
      </c>
      <c r="X100" s="331">
        <f>IF(X$9=0,0,X$9/OIS!X$5*1000)</f>
        <v>0.18048666377648523</v>
      </c>
      <c r="Y100" s="331">
        <f>IF(Y$9=0,0,Y$9/OIS!Y$5*1000)</f>
        <v>0.16657872604408244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0.81366424367225021</v>
      </c>
      <c r="C101" s="332">
        <f>IF(C$10=0,0,C$10/OIS!C$5*1000)</f>
        <v>0.62363118360967751</v>
      </c>
      <c r="D101" s="332">
        <f>IF(D$10=0,0,D$10/OIS!D$5*1000)</f>
        <v>0.6557118479556735</v>
      </c>
      <c r="E101" s="332">
        <f>IF(E$10=0,0,E$10/OIS!E$5*1000)</f>
        <v>0.6131390368655284</v>
      </c>
      <c r="F101" s="332">
        <f>IF(F$10=0,0,F$10/OIS!F$5*1000)</f>
        <v>0.52809343526145403</v>
      </c>
      <c r="G101" s="332">
        <f>IF(G$10=0,0,G$10/OIS!G$5*1000)</f>
        <v>0.40088088179760223</v>
      </c>
      <c r="H101" s="332">
        <f>IF(H$10=0,0,H$10/OIS!H$5*1000)</f>
        <v>0.44911954615680327</v>
      </c>
      <c r="I101" s="332">
        <f>IF(I$10=0,0,I$10/OIS!I$5*1000)</f>
        <v>0.40961716992197489</v>
      </c>
      <c r="J101" s="332">
        <f>IF(J$10=0,0,J$10/OIS!J$5*1000)</f>
        <v>0.38288457565773576</v>
      </c>
      <c r="K101" s="332">
        <f>IF(K$10=0,0,K$10/OIS!K$5*1000)</f>
        <v>0.38412926390276836</v>
      </c>
      <c r="L101" s="332">
        <f>IF(L$10=0,0,L$10/OIS!L$5*1000)</f>
        <v>0.45583236663955196</v>
      </c>
      <c r="M101" s="332">
        <f>IF(M$10=0,0,M$10/OIS!M$5*1000)</f>
        <v>0.45382354586776963</v>
      </c>
      <c r="N101" s="332">
        <f>IF(N$10=0,0,N$10/OIS!N$5*1000)</f>
        <v>0.43127877342038173</v>
      </c>
      <c r="O101" s="332">
        <f>IF(O$10=0,0,O$10/OIS!O$5*1000)</f>
        <v>0.4381525492595435</v>
      </c>
      <c r="P101" s="332">
        <f>IF(P$10=0,0,P$10/OIS!P$5*1000)</f>
        <v>0.40424237591159862</v>
      </c>
      <c r="Q101" s="332">
        <f>IF(Q$10=0,0,Q$10/OIS!Q$5*1000)</f>
        <v>0.37076666689583093</v>
      </c>
      <c r="R101" s="332">
        <f>IF(R$10=0,0,R$10/OIS!R$5*1000)</f>
        <v>0.4305870677555006</v>
      </c>
      <c r="S101" s="332">
        <f>IF(S$10=0,0,S$10/OIS!S$5*1000)</f>
        <v>0.44728477435163511</v>
      </c>
      <c r="T101" s="332">
        <f>IF(T$10=0,0,T$10/OIS!T$5*1000)</f>
        <v>0.46913670121519657</v>
      </c>
      <c r="U101" s="332">
        <f>IF(U$10=0,0,U$10/OIS!U$5*1000)</f>
        <v>0.51168005412930684</v>
      </c>
      <c r="V101" s="332">
        <f>IF(V$10=0,0,V$10/OIS!V$5*1000)</f>
        <v>0.51959875761001428</v>
      </c>
      <c r="W101" s="332">
        <f>IF(W$10=0,0,W$10/OIS!W$5*1000)</f>
        <v>0.48358032513525406</v>
      </c>
      <c r="X101" s="332">
        <f>IF(X$10=0,0,X$10/OIS!X$5*1000)</f>
        <v>0.4840186339016681</v>
      </c>
      <c r="Y101" s="332">
        <f>IF(Y$10=0,0,Y$10/OIS!Y$5*1000)</f>
        <v>0.47944788001307864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10.808456577633935</v>
      </c>
      <c r="C102" s="348">
        <f>IF(C$16=0,0,C$16/OIS!C$5*1000)</f>
        <v>8.147673279796015</v>
      </c>
      <c r="D102" s="348">
        <f>IF(D$16=0,0,D$16/OIS!D$5*1000)</f>
        <v>8.7175211995524702</v>
      </c>
      <c r="E102" s="348">
        <f>IF(E$16=0,0,E$16/OIS!E$5*1000)</f>
        <v>9.2794644681035958</v>
      </c>
      <c r="F102" s="348">
        <f>IF(F$16=0,0,F$16/OIS!F$5*1000)</f>
        <v>8.4429006808203422</v>
      </c>
      <c r="G102" s="348">
        <f>IF(G$16=0,0,G$16/OIS!G$5*1000)</f>
        <v>5.0028213543743112</v>
      </c>
      <c r="H102" s="348">
        <f>IF(H$16=0,0,H$16/OIS!H$5*1000)</f>
        <v>6.3397554202894773</v>
      </c>
      <c r="I102" s="348">
        <f>IF(I$16=0,0,I$16/OIS!I$5*1000)</f>
        <v>5.9609194108126644</v>
      </c>
      <c r="J102" s="348">
        <f>IF(J$16=0,0,J$16/OIS!J$5*1000)</f>
        <v>4.9270397076785448</v>
      </c>
      <c r="K102" s="348">
        <f>IF(K$16=0,0,K$16/OIS!K$5*1000)</f>
        <v>5.5721371807855506</v>
      </c>
      <c r="L102" s="348">
        <f>IF(L$16=0,0,L$16/OIS!L$5*1000)</f>
        <v>6.5249464096370042</v>
      </c>
      <c r="M102" s="348">
        <f>IF(M$16=0,0,M$16/OIS!M$5*1000)</f>
        <v>6.2359910231624722</v>
      </c>
      <c r="N102" s="348">
        <f>IF(N$16=0,0,N$16/OIS!N$5*1000)</f>
        <v>6.8426782945159417</v>
      </c>
      <c r="O102" s="348">
        <f>IF(O$16=0,0,O$16/OIS!O$5*1000)</f>
        <v>5.8139627632040494</v>
      </c>
      <c r="P102" s="348">
        <f>IF(P$16=0,0,P$16/OIS!P$5*1000)</f>
        <v>7.1256066387178985</v>
      </c>
      <c r="Q102" s="348">
        <f>IF(Q$16=0,0,Q$16/OIS!Q$5*1000)</f>
        <v>7.1788546814748857</v>
      </c>
      <c r="R102" s="348">
        <f>IF(R$16=0,0,R$16/OIS!R$5*1000)</f>
        <v>4.3043052867679696</v>
      </c>
      <c r="S102" s="348">
        <f>IF(S$16=0,0,S$16/OIS!S$5*1000)</f>
        <v>4.1969275852665655</v>
      </c>
      <c r="T102" s="348">
        <f>IF(T$16=0,0,T$16/OIS!T$5*1000)</f>
        <v>4.1069633140811534</v>
      </c>
      <c r="U102" s="348">
        <f>IF(U$16=0,0,U$16/OIS!U$5*1000)</f>
        <v>3.9888847404050316</v>
      </c>
      <c r="V102" s="348">
        <f>IF(V$16=0,0,V$16/OIS!V$5*1000)</f>
        <v>4.0782225627751432</v>
      </c>
      <c r="W102" s="348">
        <f>IF(W$16=0,0,W$16/OIS!W$5*1000)</f>
        <v>4.0256190946898336</v>
      </c>
      <c r="X102" s="348">
        <f>IF(X$16=0,0,X$16/OIS!X$5*1000)</f>
        <v>3.5294633031682277</v>
      </c>
      <c r="Y102" s="348">
        <f>IF(Y$16=0,0,Y$16/OIS!Y$5*1000)</f>
        <v>3.4498729625174702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12.859793693958498</v>
      </c>
      <c r="C103" s="348">
        <f>IF(C$27=0,0,C$27/OIS!C$5*1000)</f>
        <v>10.363230516063487</v>
      </c>
      <c r="D103" s="348">
        <f>IF(D$27=0,0,D$27/OIS!D$5*1000)</f>
        <v>10.845127902368661</v>
      </c>
      <c r="E103" s="348">
        <f>IF(E$27=0,0,E$27/OIS!E$5*1000)</f>
        <v>9.957247443629246</v>
      </c>
      <c r="F103" s="348">
        <f>IF(F$27=0,0,F$27/OIS!F$5*1000)</f>
        <v>8.9167382681646679</v>
      </c>
      <c r="G103" s="348">
        <f>IF(G$27=0,0,G$27/OIS!G$5*1000)</f>
        <v>7.4732314098549537</v>
      </c>
      <c r="H103" s="348">
        <f>IF(H$27=0,0,H$27/OIS!H$5*1000)</f>
        <v>7.61808033610561</v>
      </c>
      <c r="I103" s="348">
        <f>IF(I$27=0,0,I$27/OIS!I$5*1000)</f>
        <v>6.9761488799665088</v>
      </c>
      <c r="J103" s="348">
        <f>IF(J$27=0,0,J$27/OIS!J$5*1000)</f>
        <v>6.5938439617856979</v>
      </c>
      <c r="K103" s="348">
        <f>IF(K$27=0,0,K$27/OIS!K$5*1000)</f>
        <v>6.5345034048902422</v>
      </c>
      <c r="L103" s="348">
        <f>IF(L$27=0,0,L$27/OIS!L$5*1000)</f>
        <v>8.1666890579428877</v>
      </c>
      <c r="M103" s="348">
        <f>IF(M$27=0,0,M$27/OIS!M$5*1000)</f>
        <v>7.3190424549820836</v>
      </c>
      <c r="N103" s="348">
        <f>IF(N$27=0,0,N$27/OIS!N$5*1000)</f>
        <v>7.6677867510678057</v>
      </c>
      <c r="O103" s="348">
        <f>IF(O$27=0,0,O$27/OIS!O$5*1000)</f>
        <v>7.9798243542733429</v>
      </c>
      <c r="P103" s="348">
        <f>IF(P$27=0,0,P$27/OIS!P$5*1000)</f>
        <v>6.8994944481565339</v>
      </c>
      <c r="Q103" s="348">
        <f>IF(Q$27=0,0,Q$27/OIS!Q$5*1000)</f>
        <v>6.1963289130475454</v>
      </c>
      <c r="R103" s="348">
        <f>IF(R$27=0,0,R$27/OIS!R$5*1000)</f>
        <v>7.2655328418178673</v>
      </c>
      <c r="S103" s="348">
        <f>IF(S$27=0,0,S$27/OIS!S$5*1000)</f>
        <v>7.1276301804035258</v>
      </c>
      <c r="T103" s="348">
        <f>IF(T$27=0,0,T$27/OIS!T$5*1000)</f>
        <v>6.7696139066134844</v>
      </c>
      <c r="U103" s="348">
        <f>IF(U$27=0,0,U$27/OIS!U$5*1000)</f>
        <v>6.6708028951932139</v>
      </c>
      <c r="V103" s="348">
        <f>IF(V$27=0,0,V$27/OIS!V$5*1000)</f>
        <v>6.6934450955539058</v>
      </c>
      <c r="W103" s="348">
        <f>IF(W$27=0,0,W$27/OIS!W$5*1000)</f>
        <v>7.2280469016100035</v>
      </c>
      <c r="X103" s="348">
        <f>IF(X$27=0,0,X$27/OIS!X$5*1000)</f>
        <v>6.1909830183018588</v>
      </c>
      <c r="Y103" s="348">
        <f>IF(Y$27=0,0,Y$27/OIS!Y$5*1000)</f>
        <v>5.8033372967643784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3.075812744013998</v>
      </c>
      <c r="C104" s="348">
        <f>IF(C$35=0,0,C$35/OIS!C$5*1000)</f>
        <v>2.1862884215285323</v>
      </c>
      <c r="D104" s="348">
        <f>IF(D$35=0,0,D$35/OIS!D$5*1000)</f>
        <v>2.3267388307307746</v>
      </c>
      <c r="E104" s="348">
        <f>IF(E$35=0,0,E$35/OIS!E$5*1000)</f>
        <v>2.4101396868905374</v>
      </c>
      <c r="F104" s="348">
        <f>IF(F$35=0,0,F$35/OIS!F$5*1000)</f>
        <v>2.117071145293099</v>
      </c>
      <c r="G104" s="348">
        <f>IF(G$35=0,0,G$35/OIS!G$5*1000)</f>
        <v>1.0663062302444088</v>
      </c>
      <c r="H104" s="348">
        <f>IF(H$35=0,0,H$35/OIS!H$5*1000)</f>
        <v>1.4704602477469002</v>
      </c>
      <c r="I104" s="348">
        <f>IF(I$35=0,0,I$35/OIS!I$5*1000)</f>
        <v>1.3340254400049261</v>
      </c>
      <c r="J104" s="348">
        <f>IF(J$35=0,0,J$35/OIS!J$5*1000)</f>
        <v>1.0117601729697239</v>
      </c>
      <c r="K104" s="348">
        <f>IF(K$35=0,0,K$35/OIS!K$5*1000)</f>
        <v>1.2124295849782134</v>
      </c>
      <c r="L104" s="348">
        <f>IF(L$35=0,0,L$35/OIS!L$5*1000)</f>
        <v>1.4807629411336987</v>
      </c>
      <c r="M104" s="348">
        <f>IF(M$35=0,0,M$35/OIS!M$5*1000)</f>
        <v>1.4667072578003362</v>
      </c>
      <c r="N104" s="348">
        <f>IF(N$35=0,0,N$35/OIS!N$5*1000)</f>
        <v>1.5050278309966658</v>
      </c>
      <c r="O104" s="348">
        <f>IF(O$35=0,0,O$35/OIS!O$5*1000)</f>
        <v>1.273521126294396</v>
      </c>
      <c r="P104" s="348">
        <f>IF(P$35=0,0,P$35/OIS!P$5*1000)</f>
        <v>1.4573398096909906</v>
      </c>
      <c r="Q104" s="348">
        <f>IF(Q$35=0,0,Q$35/OIS!Q$5*1000)</f>
        <v>1.3695084180661896</v>
      </c>
      <c r="R104" s="348">
        <f>IF(R$35=0,0,R$35/OIS!R$5*1000)</f>
        <v>0.93954450674340728</v>
      </c>
      <c r="S104" s="348">
        <f>IF(S$35=0,0,S$35/OIS!S$5*1000)</f>
        <v>0.8929696511383074</v>
      </c>
      <c r="T104" s="348">
        <f>IF(T$35=0,0,T$35/OIS!T$5*1000)</f>
        <v>0.89502769608250399</v>
      </c>
      <c r="U104" s="348">
        <f>IF(U$35=0,0,U$35/OIS!U$5*1000)</f>
        <v>0.84300272148698119</v>
      </c>
      <c r="V104" s="348">
        <f>IF(V$35=0,0,V$35/OIS!V$5*1000)</f>
        <v>0.90043931064917759</v>
      </c>
      <c r="W104" s="348">
        <f>IF(W$35=0,0,W$35/OIS!W$5*1000)</f>
        <v>0.84485979191734473</v>
      </c>
      <c r="X104" s="348">
        <f>IF(X$35=0,0,X$35/OIS!X$5*1000)</f>
        <v>0.7513606745694289</v>
      </c>
      <c r="Y104" s="348">
        <f>IF(Y$35=0,0,Y$35/OIS!Y$5*1000)</f>
        <v>0.79110873806133064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0.78721660294135998</v>
      </c>
      <c r="C105" s="348">
        <f>IF(C$54=0,0,C$54/OIS!C$5*1000)</f>
        <v>0.59295590963470268</v>
      </c>
      <c r="D105" s="348">
        <f>IF(D$54=0,0,D$54/OIS!D$5*1000)</f>
        <v>0.63469518413415493</v>
      </c>
      <c r="E105" s="348">
        <f>IF(E$54=0,0,E$54/OIS!E$5*1000)</f>
        <v>0.67167654482586492</v>
      </c>
      <c r="F105" s="348">
        <f>IF(F$54=0,0,F$54/OIS!F$5*1000)</f>
        <v>0.60327512830366403</v>
      </c>
      <c r="G105" s="348">
        <f>IF(G$54=0,0,G$54/OIS!G$5*1000)</f>
        <v>0.48680620843674627</v>
      </c>
      <c r="H105" s="348">
        <f>IF(H$54=0,0,H$54/OIS!H$5*1000)</f>
        <v>0.56691430202055371</v>
      </c>
      <c r="I105" s="348">
        <f>IF(I$54=0,0,I$54/OIS!I$5*1000)</f>
        <v>0.53878445863360069</v>
      </c>
      <c r="J105" s="348">
        <f>IF(J$54=0,0,J$54/OIS!J$5*1000)</f>
        <v>0.43254822082006361</v>
      </c>
      <c r="K105" s="348">
        <f>IF(K$54=0,0,K$54/OIS!K$5*1000)</f>
        <v>0.4689963834378556</v>
      </c>
      <c r="L105" s="348">
        <f>IF(L$54=0,0,L$54/OIS!L$5*1000)</f>
        <v>0.48012557186165161</v>
      </c>
      <c r="M105" s="348">
        <f>IF(M$54=0,0,M$54/OIS!M$5*1000)</f>
        <v>0.48108146340120378</v>
      </c>
      <c r="N105" s="348">
        <f>IF(N$54=0,0,N$54/OIS!N$5*1000)</f>
        <v>0.48872035936756963</v>
      </c>
      <c r="O105" s="348">
        <f>IF(O$54=0,0,O$54/OIS!O$5*1000)</f>
        <v>0.46766447580478404</v>
      </c>
      <c r="P105" s="348">
        <f>IF(P$54=0,0,P$54/OIS!P$5*1000)</f>
        <v>0.44826972667024756</v>
      </c>
      <c r="Q105" s="348">
        <f>IF(Q$54=0,0,Q$54/OIS!Q$5*1000)</f>
        <v>0.39651036681028612</v>
      </c>
      <c r="R105" s="348">
        <f>IF(R$54=0,0,R$54/OIS!R$5*1000)</f>
        <v>0.43128285801958055</v>
      </c>
      <c r="S105" s="348">
        <f>IF(S$54=0,0,S$54/OIS!S$5*1000)</f>
        <v>0.43469200927101476</v>
      </c>
      <c r="T105" s="348">
        <f>IF(T$54=0,0,T$54/OIS!T$5*1000)</f>
        <v>0.44233901001695375</v>
      </c>
      <c r="U105" s="348">
        <f>IF(U$54=0,0,U$54/OIS!U$5*1000)</f>
        <v>0.4670319942406812</v>
      </c>
      <c r="V105" s="348">
        <f>IF(V$54=0,0,V$54/OIS!V$5*1000)</f>
        <v>0.47306645292096389</v>
      </c>
      <c r="W105" s="348">
        <f>IF(W$54=0,0,W$54/OIS!W$5*1000)</f>
        <v>0.45388517481098323</v>
      </c>
      <c r="X105" s="348">
        <f>IF(X$54=0,0,X$54/OIS!X$5*1000)</f>
        <v>0.44652748166822454</v>
      </c>
      <c r="Y105" s="348">
        <f>IF(Y$54=0,0,Y$54/OIS!Y$5*1000)</f>
        <v>0.44055120015454091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2.2234004659642945</v>
      </c>
      <c r="C106" s="348">
        <f>IF(C$68=0,0,C$68/OIS!C$5*1000)</f>
        <v>2.5361166562600204</v>
      </c>
      <c r="D106" s="348">
        <f>IF(D$68=0,0,D$68/OIS!D$5*1000)</f>
        <v>2.5982141247377863</v>
      </c>
      <c r="E106" s="348">
        <f>IF(E$68=0,0,E$68/OIS!E$5*1000)</f>
        <v>1.5739607058535163</v>
      </c>
      <c r="F106" s="348">
        <f>IF(F$68=0,0,F$68/OIS!F$5*1000)</f>
        <v>1.6345909206147988</v>
      </c>
      <c r="G106" s="348">
        <f>IF(G$68=0,0,G$68/OIS!G$5*1000)</f>
        <v>2.0568799173366359</v>
      </c>
      <c r="H106" s="348">
        <f>IF(H$68=0,0,H$68/OIS!H$5*1000)</f>
        <v>1.2942296907673185</v>
      </c>
      <c r="I106" s="348">
        <f>IF(I$68=0,0,I$68/OIS!I$5*1000)</f>
        <v>1.2742743723899956</v>
      </c>
      <c r="J106" s="348">
        <f>IF(J$68=0,0,J$68/OIS!J$5*1000)</f>
        <v>1.3001937175047282</v>
      </c>
      <c r="K106" s="348">
        <f>IF(K$68=0,0,K$68/OIS!K$5*1000)</f>
        <v>1.2181164006211691</v>
      </c>
      <c r="L106" s="348">
        <f>IF(L$68=0,0,L$68/OIS!L$5*1000)</f>
        <v>1.2316029371305504</v>
      </c>
      <c r="M106" s="348">
        <f>IF(M$68=0,0,M$68/OIS!M$5*1000)</f>
        <v>1.2104952602726777</v>
      </c>
      <c r="N106" s="348">
        <f>IF(N$68=0,0,N$68/OIS!N$5*1000)</f>
        <v>1.2432629388607157</v>
      </c>
      <c r="O106" s="348">
        <f>IF(O$68=0,0,O$68/OIS!O$5*1000)</f>
        <v>1.2965387861688487</v>
      </c>
      <c r="P106" s="348">
        <f>IF(P$68=0,0,P$68/OIS!P$5*1000)</f>
        <v>1.2303079338405205</v>
      </c>
      <c r="Q106" s="348">
        <f>IF(Q$68=0,0,Q$68/OIS!Q$5*1000)</f>
        <v>1.1937255226127463</v>
      </c>
      <c r="R106" s="348">
        <f>IF(R$68=0,0,R$68/OIS!R$5*1000)</f>
        <v>1.4166456358762536</v>
      </c>
      <c r="S106" s="348">
        <f>IF(S$68=0,0,S$68/OIS!S$5*1000)</f>
        <v>1.2613773009203135</v>
      </c>
      <c r="T106" s="348">
        <f>IF(T$68=0,0,T$68/OIS!T$5*1000)</f>
        <v>1.2146816313513469</v>
      </c>
      <c r="U106" s="348">
        <f>IF(U$68=0,0,U$68/OIS!U$5*1000)</f>
        <v>1.2373425862397809</v>
      </c>
      <c r="V106" s="348">
        <f>IF(V$68=0,0,V$68/OIS!V$5*1000)</f>
        <v>1.0900781384815468</v>
      </c>
      <c r="W106" s="348">
        <f>IF(W$68=0,0,W$68/OIS!W$5*1000)</f>
        <v>1.1471906057767776</v>
      </c>
      <c r="X106" s="348">
        <f>IF(X$68=0,0,X$68/OIS!X$5*1000)</f>
        <v>1.1372852674907212</v>
      </c>
      <c r="Y106" s="348">
        <f>IF(Y$68=0,0,Y$68/OIS!Y$5*1000)</f>
        <v>1.0494672635123068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3.8651895929179561</v>
      </c>
      <c r="C107" s="333">
        <f>IF(C$69=0,0,C$69/OIS!C$5*1000)</f>
        <v>3.5825569653398439</v>
      </c>
      <c r="D107" s="333">
        <f>IF(D$69=0,0,D$69/OIS!D$5*1000)</f>
        <v>4.0048468912049975</v>
      </c>
      <c r="E107" s="333">
        <f>IF(E$69=0,0,E$69/OIS!E$5*1000)</f>
        <v>4.82938161339899</v>
      </c>
      <c r="F107" s="333">
        <f>IF(F$69=0,0,F$69/OIS!F$5*1000)</f>
        <v>4.9901937408956538</v>
      </c>
      <c r="G107" s="333">
        <f>IF(G$69=0,0,G$69/OIS!G$5*1000)</f>
        <v>6.6818667683635962</v>
      </c>
      <c r="H107" s="333">
        <f>IF(H$69=0,0,H$69/OIS!H$5*1000)</f>
        <v>7.0218501457028974</v>
      </c>
      <c r="I107" s="333">
        <f>IF(I$69=0,0,I$69/OIS!I$5*1000)</f>
        <v>7.0186791433799538</v>
      </c>
      <c r="J107" s="333">
        <f>IF(J$69=0,0,J$69/OIS!J$5*1000)</f>
        <v>6.3057751632374917</v>
      </c>
      <c r="K107" s="333">
        <f>IF(K$69=0,0,K$69/OIS!K$5*1000)</f>
        <v>6.4410879732326762</v>
      </c>
      <c r="L107" s="333">
        <f>IF(L$69=0,0,L$69/OIS!L$5*1000)</f>
        <v>5.9486628178133714</v>
      </c>
      <c r="M107" s="333">
        <f>IF(M$69=0,0,M$69/OIS!M$5*1000)</f>
        <v>6.0020212221484908</v>
      </c>
      <c r="N107" s="333">
        <f>IF(N$69=0,0,N$69/OIS!N$5*1000)</f>
        <v>6.3843375018234596</v>
      </c>
      <c r="O107" s="333">
        <f>IF(O$69=0,0,O$69/OIS!O$5*1000)</f>
        <v>6.5070723798117269</v>
      </c>
      <c r="P107" s="333">
        <f>IF(P$69=0,0,P$69/OIS!P$5*1000)</f>
        <v>6.344500704165851</v>
      </c>
      <c r="Q107" s="333">
        <f>IF(Q$69=0,0,Q$69/OIS!Q$5*1000)</f>
        <v>5.8729012987444076</v>
      </c>
      <c r="R107" s="333">
        <f>IF(R$69=0,0,R$69/OIS!R$5*1000)</f>
        <v>6.7406499092269403</v>
      </c>
      <c r="S107" s="333">
        <f>IF(S$69=0,0,S$69/OIS!S$5*1000)</f>
        <v>7.1586632499760512</v>
      </c>
      <c r="T107" s="333">
        <f>IF(T$69=0,0,T$69/OIS!T$5*1000)</f>
        <v>7.4036562050075823</v>
      </c>
      <c r="U107" s="333">
        <f>IF(U$69=0,0,U$69/OIS!U$5*1000)</f>
        <v>8.3000300329195245</v>
      </c>
      <c r="V107" s="333">
        <f>IF(V$69=0,0,V$69/OIS!V$5*1000)</f>
        <v>8.1369531253775502</v>
      </c>
      <c r="W107" s="333">
        <f>IF(W$69=0,0,W$69/OIS!W$5*1000)</f>
        <v>7.6591954514621756</v>
      </c>
      <c r="X107" s="333">
        <f>IF(X$69=0,0,X$69/OIS!X$5*1000)</f>
        <v>7.6778285266868425</v>
      </c>
      <c r="Y107" s="333">
        <f>IF(Y$69=0,0,Y$69/OIS!Y$5*1000)</f>
        <v>7.194440149322725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CZ: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531.80634077149375</v>
      </c>
      <c r="C5" s="223">
        <v>442.17696579632599</v>
      </c>
      <c r="D5" s="223">
        <v>425.3095752012963</v>
      </c>
      <c r="E5" s="223">
        <v>364.28495531950512</v>
      </c>
      <c r="F5" s="223">
        <v>351.8606968522493</v>
      </c>
      <c r="G5" s="223">
        <v>249.29262094574821</v>
      </c>
      <c r="H5" s="223">
        <v>281.71149578690762</v>
      </c>
      <c r="I5" s="223">
        <v>285.59689670939417</v>
      </c>
      <c r="J5" s="223">
        <v>278.81652082462841</v>
      </c>
      <c r="K5" s="223">
        <v>273.85083992600107</v>
      </c>
      <c r="L5" s="223">
        <v>288.4010794356472</v>
      </c>
      <c r="M5" s="223">
        <v>271.31660714517358</v>
      </c>
      <c r="N5" s="223">
        <v>272.75123794605429</v>
      </c>
      <c r="O5" s="223">
        <v>252.07000018253319</v>
      </c>
      <c r="P5" s="223">
        <v>263.86309453336668</v>
      </c>
      <c r="Q5" s="223">
        <v>276.68693235759332</v>
      </c>
      <c r="R5" s="223">
        <v>258.22906222329033</v>
      </c>
      <c r="S5" s="223">
        <v>257.73260780833328</v>
      </c>
      <c r="T5" s="223">
        <v>260.38980757181122</v>
      </c>
      <c r="U5" s="223">
        <v>248.6115054950121</v>
      </c>
      <c r="V5" s="223">
        <v>230.69208769321779</v>
      </c>
      <c r="W5" s="223">
        <v>246.63928089013891</v>
      </c>
      <c r="X5" s="223">
        <v>232.30437863113821</v>
      </c>
      <c r="Y5" s="223">
        <v>225.2053823525078</v>
      </c>
      <c r="DA5" s="89" t="s">
        <v>3123</v>
      </c>
    </row>
    <row r="6" spans="1:105" ht="12" customHeight="1" x14ac:dyDescent="0.25">
      <c r="A6" s="55" t="s">
        <v>91</v>
      </c>
      <c r="B6" s="259">
        <v>4.9391654694242639</v>
      </c>
      <c r="C6" s="259">
        <v>4.6231377461080898</v>
      </c>
      <c r="D6" s="259">
        <v>4.73932027191145</v>
      </c>
      <c r="E6" s="259">
        <v>4.7999101617623046</v>
      </c>
      <c r="F6" s="259">
        <v>5.3464816386272078</v>
      </c>
      <c r="G6" s="259">
        <v>5.4115183274821046</v>
      </c>
      <c r="H6" s="259">
        <v>6.0450202905416406</v>
      </c>
      <c r="I6" s="259">
        <v>6.2498304321061333</v>
      </c>
      <c r="J6" s="259">
        <v>6.6657496812433861</v>
      </c>
      <c r="K6" s="259">
        <v>6.3151074541804197</v>
      </c>
      <c r="L6" s="259">
        <v>6.5497997660926162</v>
      </c>
      <c r="M6" s="259">
        <v>6.3369594025871807</v>
      </c>
      <c r="N6" s="259">
        <v>6.1633948379886991</v>
      </c>
      <c r="O6" s="259">
        <v>5.9451634384428562</v>
      </c>
      <c r="P6" s="259">
        <v>6.0549932221834206</v>
      </c>
      <c r="Q6" s="259">
        <v>6.2276887147791342</v>
      </c>
      <c r="R6" s="259">
        <v>6.6369355991599841</v>
      </c>
      <c r="S6" s="259">
        <v>6.9669468705149011</v>
      </c>
      <c r="T6" s="259">
        <v>7.3316588956162034</v>
      </c>
      <c r="U6" s="259">
        <v>7.2834317449645436</v>
      </c>
      <c r="V6" s="259">
        <v>6.7581412568613146</v>
      </c>
      <c r="W6" s="259">
        <v>6.7140385289067321</v>
      </c>
      <c r="X6" s="259">
        <v>6.382613338064953</v>
      </c>
      <c r="Y6" s="259">
        <v>6.0273613923517946</v>
      </c>
      <c r="DA6" s="67" t="s">
        <v>3124</v>
      </c>
    </row>
    <row r="7" spans="1:105" ht="12" customHeight="1" x14ac:dyDescent="0.25">
      <c r="A7" s="173" t="s">
        <v>92</v>
      </c>
      <c r="B7" s="224">
        <v>0.70475332507732213</v>
      </c>
      <c r="C7" s="224">
        <v>0.6539045600064699</v>
      </c>
      <c r="D7" s="224">
        <v>0.66593472582957636</v>
      </c>
      <c r="E7" s="224">
        <v>0.67784090667923191</v>
      </c>
      <c r="F7" s="224">
        <v>0.74173715585276234</v>
      </c>
      <c r="G7" s="224">
        <v>0.756661598600748</v>
      </c>
      <c r="H7" s="224">
        <v>0.84503194098927548</v>
      </c>
      <c r="I7" s="224">
        <v>0.88238746195893447</v>
      </c>
      <c r="J7" s="224">
        <v>0.91205638982610338</v>
      </c>
      <c r="K7" s="224">
        <v>0.87152087511551801</v>
      </c>
      <c r="L7" s="224">
        <v>0.85773973220581778</v>
      </c>
      <c r="M7" s="224">
        <v>0.83420747230005854</v>
      </c>
      <c r="N7" s="224">
        <v>0.82161000837479659</v>
      </c>
      <c r="O7" s="224">
        <v>0.79171532372214282</v>
      </c>
      <c r="P7" s="224">
        <v>0.80689764947767084</v>
      </c>
      <c r="Q7" s="224">
        <v>0.82994262483909209</v>
      </c>
      <c r="R7" s="224">
        <v>0.88930645514346451</v>
      </c>
      <c r="S7" s="224">
        <v>0.93100355379000399</v>
      </c>
      <c r="T7" s="224">
        <v>0.97602331287266664</v>
      </c>
      <c r="U7" s="224">
        <v>0.97587951429503617</v>
      </c>
      <c r="V7" s="224">
        <v>0.90251872127883881</v>
      </c>
      <c r="W7" s="224">
        <v>0.90757395147180031</v>
      </c>
      <c r="X7" s="224">
        <v>0.87830784184322774</v>
      </c>
      <c r="Y7" s="224">
        <v>0.83422262530100055</v>
      </c>
      <c r="DA7" s="177" t="s">
        <v>3125</v>
      </c>
    </row>
    <row r="8" spans="1:105" ht="12" customHeight="1" x14ac:dyDescent="0.25">
      <c r="A8" s="173" t="s">
        <v>93</v>
      </c>
      <c r="B8" s="224">
        <v>7.0121859782865332</v>
      </c>
      <c r="C8" s="224">
        <v>6.4729610644238749</v>
      </c>
      <c r="D8" s="224">
        <v>6.5663595207851309</v>
      </c>
      <c r="E8" s="224">
        <v>6.7036824340839649</v>
      </c>
      <c r="F8" s="224">
        <v>7.2579403630614872</v>
      </c>
      <c r="G8" s="224">
        <v>7.4390805525437456</v>
      </c>
      <c r="H8" s="224">
        <v>8.3066580040661631</v>
      </c>
      <c r="I8" s="224">
        <v>8.7253685447324223</v>
      </c>
      <c r="J8" s="224">
        <v>8.848937154126677</v>
      </c>
      <c r="K8" s="224">
        <v>8.5005361487353568</v>
      </c>
      <c r="L8" s="224">
        <v>8.0900468238688887</v>
      </c>
      <c r="M8" s="224">
        <v>7.8954463418916028</v>
      </c>
      <c r="N8" s="224">
        <v>7.8404742464455204</v>
      </c>
      <c r="O8" s="224">
        <v>7.5502214422740517</v>
      </c>
      <c r="P8" s="224">
        <v>7.698455611809635</v>
      </c>
      <c r="Q8" s="224">
        <v>7.9185171820063829</v>
      </c>
      <c r="R8" s="224">
        <v>8.514786335518437</v>
      </c>
      <c r="S8" s="224">
        <v>8.8984874183438567</v>
      </c>
      <c r="T8" s="224">
        <v>9.3058293150469122</v>
      </c>
      <c r="U8" s="224">
        <v>9.3433640312816433</v>
      </c>
      <c r="V8" s="224">
        <v>8.622637862690766</v>
      </c>
      <c r="W8" s="224">
        <v>8.7385662234287818</v>
      </c>
      <c r="X8" s="224">
        <v>8.5516105842879604</v>
      </c>
      <c r="Y8" s="224">
        <v>8.15116551750409</v>
      </c>
      <c r="DA8" s="177" t="s">
        <v>3126</v>
      </c>
    </row>
    <row r="9" spans="1:105" ht="12" customHeight="1" x14ac:dyDescent="0.25">
      <c r="A9" s="173" t="s">
        <v>94</v>
      </c>
      <c r="B9" s="224">
        <v>1.709746300748517</v>
      </c>
      <c r="C9" s="224">
        <v>1.6034538694238969</v>
      </c>
      <c r="D9" s="224">
        <v>1.646124153269388</v>
      </c>
      <c r="E9" s="224">
        <v>1.6653394966116</v>
      </c>
      <c r="F9" s="224">
        <v>1.8621409720917119</v>
      </c>
      <c r="G9" s="224">
        <v>1.8816100913235481</v>
      </c>
      <c r="H9" s="224">
        <v>2.101994169340295</v>
      </c>
      <c r="I9" s="224">
        <v>2.1685060537974699</v>
      </c>
      <c r="J9" s="224">
        <v>2.3284856072537981</v>
      </c>
      <c r="K9" s="224">
        <v>2.201985628573262</v>
      </c>
      <c r="L9" s="224">
        <v>2.3087183005274312</v>
      </c>
      <c r="M9" s="224">
        <v>2.2313540427034382</v>
      </c>
      <c r="N9" s="224">
        <v>2.164710777023009</v>
      </c>
      <c r="O9" s="224">
        <v>2.0884966908134919</v>
      </c>
      <c r="P9" s="224">
        <v>2.1267791465153638</v>
      </c>
      <c r="Q9" s="224">
        <v>2.1874204915100481</v>
      </c>
      <c r="R9" s="224">
        <v>2.32856282406811</v>
      </c>
      <c r="S9" s="224">
        <v>2.445707210502023</v>
      </c>
      <c r="T9" s="224">
        <v>2.5757419674940838</v>
      </c>
      <c r="U9" s="224">
        <v>2.555414123199347</v>
      </c>
      <c r="V9" s="224">
        <v>2.3727209542094432</v>
      </c>
      <c r="W9" s="224">
        <v>2.3513344258204318</v>
      </c>
      <c r="X9" s="224">
        <v>2.2268879244804181</v>
      </c>
      <c r="Y9" s="224">
        <v>2.1003518356389508</v>
      </c>
      <c r="DA9" s="177" t="s">
        <v>3127</v>
      </c>
    </row>
    <row r="10" spans="1:105" ht="12" customHeight="1" x14ac:dyDescent="0.25">
      <c r="A10" s="56" t="s">
        <v>95</v>
      </c>
      <c r="B10" s="260">
        <v>23.68919386037803</v>
      </c>
      <c r="C10" s="260">
        <v>17.94118562107208</v>
      </c>
      <c r="D10" s="260">
        <v>17.079795101243079</v>
      </c>
      <c r="E10" s="260">
        <v>13.86007847869744</v>
      </c>
      <c r="F10" s="260">
        <v>12.483542975176521</v>
      </c>
      <c r="G10" s="260">
        <v>7.9195961247310791</v>
      </c>
      <c r="H10" s="260">
        <v>9.3323309978259559</v>
      </c>
      <c r="I10" s="260">
        <v>9.2450069959811518</v>
      </c>
      <c r="J10" s="260">
        <v>9.578003254452657</v>
      </c>
      <c r="K10" s="260">
        <v>9.1136697044923007</v>
      </c>
      <c r="L10" s="260">
        <v>10.11215811910972</v>
      </c>
      <c r="M10" s="260">
        <v>9.9337481004828998</v>
      </c>
      <c r="N10" s="260">
        <v>9.1626996448209788</v>
      </c>
      <c r="O10" s="260">
        <v>8.8257622599145176</v>
      </c>
      <c r="P10" s="260">
        <v>8.8212902461638514</v>
      </c>
      <c r="Q10" s="260">
        <v>9.0469678416854382</v>
      </c>
      <c r="R10" s="260">
        <v>9.758936570594507</v>
      </c>
      <c r="S10" s="260">
        <v>10.085515909391081</v>
      </c>
      <c r="T10" s="260">
        <v>10.782199113910339</v>
      </c>
      <c r="U10" s="260">
        <v>10.757290104543671</v>
      </c>
      <c r="V10" s="260">
        <v>10.25721799060419</v>
      </c>
      <c r="W10" s="260">
        <v>10.316842046075241</v>
      </c>
      <c r="X10" s="260">
        <v>10.538468012043779</v>
      </c>
      <c r="Y10" s="260">
        <v>10.795422782396139</v>
      </c>
      <c r="DA10" s="68" t="s">
        <v>3128</v>
      </c>
    </row>
    <row r="11" spans="1:105" ht="12" customHeight="1" x14ac:dyDescent="0.25">
      <c r="A11" s="37" t="s">
        <v>159</v>
      </c>
      <c r="B11" s="226">
        <v>0.87980378474203202</v>
      </c>
      <c r="C11" s="226">
        <v>1.2088203127936961</v>
      </c>
      <c r="D11" s="226">
        <v>1.064687405574142</v>
      </c>
      <c r="E11" s="226">
        <v>0.36925572142870722</v>
      </c>
      <c r="F11" s="226">
        <v>0.38335980847093032</v>
      </c>
      <c r="G11" s="226">
        <v>0.46813796741330121</v>
      </c>
      <c r="H11" s="226">
        <v>0.82196262191521696</v>
      </c>
      <c r="I11" s="226">
        <v>0.51862719083599751</v>
      </c>
      <c r="J11" s="226">
        <v>0.59045429239198766</v>
      </c>
      <c r="K11" s="226">
        <v>0.6493772399072637</v>
      </c>
      <c r="L11" s="226">
        <v>0.98045218133272927</v>
      </c>
      <c r="M11" s="226">
        <v>1.054653535754956</v>
      </c>
      <c r="N11" s="226">
        <v>0.31539955974682549</v>
      </c>
      <c r="O11" s="226">
        <v>0.15614644278384801</v>
      </c>
      <c r="P11" s="226">
        <v>0.1349965803646089</v>
      </c>
      <c r="Q11" s="226">
        <v>0.12774219388925459</v>
      </c>
      <c r="R11" s="226">
        <v>0.2338057190012891</v>
      </c>
      <c r="S11" s="226">
        <v>9.3475394996246977E-2</v>
      </c>
      <c r="T11" s="226">
        <v>8.0585624926177477E-2</v>
      </c>
      <c r="U11" s="226">
        <v>7.0555707473746371E-2</v>
      </c>
      <c r="V11" s="226">
        <v>5.4591154200755401E-2</v>
      </c>
      <c r="W11" s="226">
        <v>6.4519478788954129E-2</v>
      </c>
      <c r="X11" s="226">
        <v>6.6783794043305589E-2</v>
      </c>
      <c r="Y11" s="226">
        <v>6.9370085637231627E-2</v>
      </c>
      <c r="DA11" s="69" t="s">
        <v>3129</v>
      </c>
    </row>
    <row r="12" spans="1:105" ht="12" customHeight="1" x14ac:dyDescent="0.25">
      <c r="A12" s="37" t="s">
        <v>35</v>
      </c>
      <c r="B12" s="226">
        <v>21.589062085491911</v>
      </c>
      <c r="C12" s="226">
        <v>15.49292091060901</v>
      </c>
      <c r="D12" s="226">
        <v>14.558506026992321</v>
      </c>
      <c r="E12" s="226">
        <v>11.39810330159864</v>
      </c>
      <c r="F12" s="226">
        <v>9.3322788929261975</v>
      </c>
      <c r="G12" s="226">
        <v>2.8761328172232039</v>
      </c>
      <c r="H12" s="226">
        <v>3.3653625136232188</v>
      </c>
      <c r="I12" s="226">
        <v>2.831497611895347</v>
      </c>
      <c r="J12" s="226">
        <v>2.441998530428461</v>
      </c>
      <c r="K12" s="226">
        <v>2.1604617299657241</v>
      </c>
      <c r="L12" s="226">
        <v>3.6568018910324591</v>
      </c>
      <c r="M12" s="226">
        <v>2.9614526684354558</v>
      </c>
      <c r="N12" s="226">
        <v>2.918947256258519</v>
      </c>
      <c r="O12" s="226">
        <v>2.954328081096544</v>
      </c>
      <c r="P12" s="226">
        <v>1.7840776714206421</v>
      </c>
      <c r="Q12" s="226">
        <v>1.680106133960533</v>
      </c>
      <c r="R12" s="226">
        <v>2.2903350090000161</v>
      </c>
      <c r="S12" s="226">
        <v>2.0213289211287959</v>
      </c>
      <c r="T12" s="226">
        <v>1.664000555014375</v>
      </c>
      <c r="U12" s="226">
        <v>1.2011887215253929</v>
      </c>
      <c r="V12" s="226">
        <v>1.217163440003489</v>
      </c>
      <c r="W12" s="226">
        <v>1.7641971961578911</v>
      </c>
      <c r="X12" s="226">
        <v>1.170306243786456</v>
      </c>
      <c r="Y12" s="226">
        <v>1.1143061248185691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2.1791634903461799E-2</v>
      </c>
      <c r="C14" s="226">
        <v>3.2452958800091081E-2</v>
      </c>
      <c r="D14" s="226">
        <v>6.6315069004848792E-2</v>
      </c>
      <c r="E14" s="226">
        <v>8.4713737911067177E-2</v>
      </c>
      <c r="F14" s="226">
        <v>0.1089234999024071</v>
      </c>
      <c r="G14" s="226">
        <v>9.3094716172533593E-2</v>
      </c>
      <c r="H14" s="226">
        <v>0.14587180933257521</v>
      </c>
      <c r="I14" s="226">
        <v>3.4528397503128562E-2</v>
      </c>
      <c r="J14" s="226">
        <v>6.8761978138769414E-2</v>
      </c>
      <c r="K14" s="226">
        <v>0.14487435755423539</v>
      </c>
      <c r="L14" s="226">
        <v>0.26493546303298848</v>
      </c>
      <c r="M14" s="226">
        <v>0.39464442556440382</v>
      </c>
      <c r="N14" s="226">
        <v>0.5118993755734581</v>
      </c>
      <c r="O14" s="226">
        <v>0.63546414445319177</v>
      </c>
      <c r="P14" s="226">
        <v>0.78327183808652834</v>
      </c>
      <c r="Q14" s="226">
        <v>0.96904367451066609</v>
      </c>
      <c r="R14" s="226">
        <v>1.082509942704541</v>
      </c>
      <c r="S14" s="226">
        <v>1.151202198080707</v>
      </c>
      <c r="T14" s="226">
        <v>1.385369566760813</v>
      </c>
      <c r="U14" s="226">
        <v>1.556998140076963</v>
      </c>
      <c r="V14" s="226">
        <v>1.73986265277476</v>
      </c>
      <c r="W14" s="226">
        <v>2.054110466294679</v>
      </c>
      <c r="X14" s="226">
        <v>3.1085678698645571</v>
      </c>
      <c r="Y14" s="226">
        <v>4.107686592917859</v>
      </c>
      <c r="DA14" s="69" t="s">
        <v>3132</v>
      </c>
    </row>
    <row r="15" spans="1:105" ht="12" customHeight="1" x14ac:dyDescent="0.25">
      <c r="A15" s="37" t="s">
        <v>40</v>
      </c>
      <c r="B15" s="226">
        <v>1.198536355240627</v>
      </c>
      <c r="C15" s="226">
        <v>1.2069914388692771</v>
      </c>
      <c r="D15" s="226">
        <v>1.390286599671763</v>
      </c>
      <c r="E15" s="226">
        <v>2.0080057177590258</v>
      </c>
      <c r="F15" s="226">
        <v>2.65898077387698</v>
      </c>
      <c r="G15" s="226">
        <v>4.4822306239220406</v>
      </c>
      <c r="H15" s="226">
        <v>4.9991340529549451</v>
      </c>
      <c r="I15" s="226">
        <v>5.8603537957466783</v>
      </c>
      <c r="J15" s="226">
        <v>6.4767884534934366</v>
      </c>
      <c r="K15" s="226">
        <v>6.1589563770650786</v>
      </c>
      <c r="L15" s="226">
        <v>5.2099685837115457</v>
      </c>
      <c r="M15" s="226">
        <v>5.5229974707280816</v>
      </c>
      <c r="N15" s="226">
        <v>5.4164534532421769</v>
      </c>
      <c r="O15" s="226">
        <v>5.0798235915809338</v>
      </c>
      <c r="P15" s="226">
        <v>6.1189441562920726</v>
      </c>
      <c r="Q15" s="226">
        <v>6.2700758393249849</v>
      </c>
      <c r="R15" s="226">
        <v>6.1522858998886614</v>
      </c>
      <c r="S15" s="226">
        <v>6.8195093951853334</v>
      </c>
      <c r="T15" s="226">
        <v>7.6522433672089774</v>
      </c>
      <c r="U15" s="226">
        <v>7.9285475354675707</v>
      </c>
      <c r="V15" s="226">
        <v>7.2456007436251841</v>
      </c>
      <c r="W15" s="226">
        <v>6.4340149048337194</v>
      </c>
      <c r="X15" s="226">
        <v>6.1928101043494648</v>
      </c>
      <c r="Y15" s="226">
        <v>5.5040599790224789</v>
      </c>
      <c r="DA15" s="69" t="s">
        <v>3133</v>
      </c>
    </row>
    <row r="16" spans="1:105" ht="12" customHeight="1" x14ac:dyDescent="0.25">
      <c r="A16" s="57" t="s">
        <v>3057</v>
      </c>
      <c r="B16" s="261">
        <v>186.40928147384051</v>
      </c>
      <c r="C16" s="261">
        <v>144.20492669499359</v>
      </c>
      <c r="D16" s="261">
        <v>138.13983905474839</v>
      </c>
      <c r="E16" s="261">
        <v>122.1725785014798</v>
      </c>
      <c r="F16" s="261">
        <v>112.779273599044</v>
      </c>
      <c r="G16" s="261">
        <v>53.754884697605952</v>
      </c>
      <c r="H16" s="261">
        <v>70.021280333893998</v>
      </c>
      <c r="I16" s="261">
        <v>68.839973196164195</v>
      </c>
      <c r="J16" s="261">
        <v>62.435905490396827</v>
      </c>
      <c r="K16" s="261">
        <v>65.77353241258912</v>
      </c>
      <c r="L16" s="261">
        <v>77.666626571689449</v>
      </c>
      <c r="M16" s="261">
        <v>72.113304211219855</v>
      </c>
      <c r="N16" s="261">
        <v>74.3960772166662</v>
      </c>
      <c r="O16" s="261">
        <v>61.385983102340923</v>
      </c>
      <c r="P16" s="261">
        <v>75.214498548260806</v>
      </c>
      <c r="Q16" s="261">
        <v>83.547661656926309</v>
      </c>
      <c r="R16" s="261">
        <v>51.702370846526627</v>
      </c>
      <c r="S16" s="261">
        <v>49.737796373172444</v>
      </c>
      <c r="T16" s="261">
        <v>48.981176594291952</v>
      </c>
      <c r="U16" s="261">
        <v>43.325719091782027</v>
      </c>
      <c r="V16" s="261">
        <v>41.152835887713543</v>
      </c>
      <c r="W16" s="261">
        <v>44.644758009622663</v>
      </c>
      <c r="X16" s="261">
        <v>39.040577878778329</v>
      </c>
      <c r="Y16" s="261">
        <v>38.763717455281892</v>
      </c>
      <c r="DA16" s="70" t="s">
        <v>3134</v>
      </c>
    </row>
    <row r="17" spans="1:105" ht="12" customHeight="1" x14ac:dyDescent="0.25">
      <c r="A17" s="46" t="s">
        <v>28</v>
      </c>
      <c r="B17" s="229">
        <v>38.999303908325743</v>
      </c>
      <c r="C17" s="229">
        <v>0.8854238098074545</v>
      </c>
      <c r="D17" s="229">
        <v>0.85926229970702295</v>
      </c>
      <c r="E17" s="229">
        <v>0.79101970110393938</v>
      </c>
      <c r="F17" s="229">
        <v>0.84243317324355338</v>
      </c>
      <c r="G17" s="229">
        <v>1.209879691033223</v>
      </c>
      <c r="H17" s="229">
        <v>1.0029078113133141</v>
      </c>
      <c r="I17" s="229">
        <v>0.66795668272719744</v>
      </c>
      <c r="J17" s="229">
        <v>0.86866350047476215</v>
      </c>
      <c r="K17" s="229">
        <v>0.74105539460268666</v>
      </c>
      <c r="L17" s="229">
        <v>0.38391050591794068</v>
      </c>
      <c r="M17" s="229">
        <v>0.39157615653274253</v>
      </c>
      <c r="N17" s="229">
        <v>0.64098193515357282</v>
      </c>
      <c r="O17" s="229">
        <v>0.6968245388051526</v>
      </c>
      <c r="P17" s="229">
        <v>0.60102280522334794</v>
      </c>
      <c r="Q17" s="229">
        <v>0.52637838192067199</v>
      </c>
      <c r="R17" s="229">
        <v>0.69490724966906314</v>
      </c>
      <c r="S17" s="229">
        <v>0.77100557900450051</v>
      </c>
      <c r="T17" s="229">
        <v>0.68131739702260408</v>
      </c>
      <c r="U17" s="229">
        <v>0.69815472782450005</v>
      </c>
      <c r="V17" s="229">
        <v>0.72257956839047</v>
      </c>
      <c r="W17" s="229">
        <v>0.74998967278583129</v>
      </c>
      <c r="X17" s="229">
        <v>0.71654609407109926</v>
      </c>
      <c r="Y17" s="229">
        <v>0.79137225515158161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2.3914733594286961</v>
      </c>
      <c r="C19" s="229">
        <v>2.966041024021417</v>
      </c>
      <c r="D19" s="229">
        <v>2.3508010187217452</v>
      </c>
      <c r="E19" s="229">
        <v>4.1141062728748059</v>
      </c>
      <c r="F19" s="229">
        <v>4.1990723545218618</v>
      </c>
      <c r="G19" s="229">
        <v>5.9719622830727506</v>
      </c>
      <c r="H19" s="229">
        <v>1.620210449469649</v>
      </c>
      <c r="I19" s="229">
        <v>6.4604159822690965E-2</v>
      </c>
      <c r="J19" s="229">
        <v>7.5626521021900192E-2</v>
      </c>
      <c r="K19" s="229">
        <v>3.9966805741694991E-2</v>
      </c>
      <c r="L19" s="229">
        <v>0.1580056664803591</v>
      </c>
      <c r="M19" s="229">
        <v>9.8019535122195231E-2</v>
      </c>
      <c r="N19" s="229">
        <v>0.25762211652520378</v>
      </c>
      <c r="O19" s="229">
        <v>0.2545323607429153</v>
      </c>
      <c r="P19" s="229">
        <v>0.87948828997624406</v>
      </c>
      <c r="Q19" s="229">
        <v>0.32767643846321548</v>
      </c>
      <c r="R19" s="229">
        <v>2.1203508107335232</v>
      </c>
      <c r="S19" s="229">
        <v>0.84914812155402486</v>
      </c>
      <c r="T19" s="229">
        <v>3.3124303701076001</v>
      </c>
      <c r="U19" s="229">
        <v>0.28063583410797582</v>
      </c>
      <c r="V19" s="229">
        <v>0.53862053815578936</v>
      </c>
      <c r="W19" s="229">
        <v>0.79786433693471404</v>
      </c>
      <c r="X19" s="229">
        <v>0.41767725810500828</v>
      </c>
      <c r="Y19" s="229">
        <v>2.647403256677447</v>
      </c>
      <c r="DA19" s="73" t="s">
        <v>3137</v>
      </c>
    </row>
    <row r="20" spans="1:105" ht="12" customHeight="1" x14ac:dyDescent="0.25">
      <c r="A20" s="46" t="s">
        <v>159</v>
      </c>
      <c r="B20" s="229">
        <v>2.9738787659646362</v>
      </c>
      <c r="C20" s="229">
        <v>4.1124616722352769</v>
      </c>
      <c r="D20" s="229">
        <v>3.6974847386295648</v>
      </c>
      <c r="E20" s="229">
        <v>0.86645791248161619</v>
      </c>
      <c r="F20" s="229">
        <v>1.1270820115267211</v>
      </c>
      <c r="G20" s="229">
        <v>2.1674026841632079</v>
      </c>
      <c r="H20" s="229">
        <v>5.6105920161961196</v>
      </c>
      <c r="I20" s="229">
        <v>3.08646737103677</v>
      </c>
      <c r="J20" s="229">
        <v>4.1589321602768727</v>
      </c>
      <c r="K20" s="229">
        <v>3.6337098512050412</v>
      </c>
      <c r="L20" s="229">
        <v>4.4008131457219974</v>
      </c>
      <c r="M20" s="229">
        <v>5.0545262206981416</v>
      </c>
      <c r="N20" s="229">
        <v>1.3542967981653069</v>
      </c>
      <c r="O20" s="229">
        <v>0.85871520181725602</v>
      </c>
      <c r="P20" s="229">
        <v>0.67618634046992021</v>
      </c>
      <c r="Q20" s="229">
        <v>0.59514778851931127</v>
      </c>
      <c r="R20" s="229">
        <v>1.925604876695439</v>
      </c>
      <c r="S20" s="229">
        <v>0.76224265884381337</v>
      </c>
      <c r="T20" s="229">
        <v>0.75306121138703597</v>
      </c>
      <c r="U20" s="229">
        <v>0.76890174890775953</v>
      </c>
      <c r="V20" s="229">
        <v>0.6508165322037921</v>
      </c>
      <c r="W20" s="229">
        <v>0.6626367089551658</v>
      </c>
      <c r="X20" s="229">
        <v>0.72179147009514777</v>
      </c>
      <c r="Y20" s="229">
        <v>0.87515627947103769</v>
      </c>
      <c r="DA20" s="73" t="s">
        <v>3138</v>
      </c>
    </row>
    <row r="21" spans="1:105" ht="12" customHeight="1" x14ac:dyDescent="0.25">
      <c r="A21" s="46" t="s">
        <v>32</v>
      </c>
      <c r="B21" s="229">
        <v>6.7309231703502928</v>
      </c>
      <c r="C21" s="229">
        <v>0.22104218301019349</v>
      </c>
      <c r="D21" s="229">
        <v>0.73991911577727709</v>
      </c>
      <c r="E21" s="229">
        <v>0.93643894658749172</v>
      </c>
      <c r="F21" s="229">
        <v>0.45139907554483288</v>
      </c>
      <c r="G21" s="229">
        <v>0.71401975623003366</v>
      </c>
      <c r="H21" s="229">
        <v>0.91775113979639</v>
      </c>
      <c r="I21" s="229">
        <v>3.6339548035447899</v>
      </c>
      <c r="J21" s="229">
        <v>0.61796426533551296</v>
      </c>
      <c r="K21" s="229">
        <v>1.585010667347412</v>
      </c>
      <c r="L21" s="229">
        <v>4.130837997473459</v>
      </c>
      <c r="M21" s="229">
        <v>2.9292556941144601</v>
      </c>
      <c r="N21" s="229">
        <v>1.645994142931303</v>
      </c>
      <c r="O21" s="229">
        <v>1.797147394674772</v>
      </c>
      <c r="P21" s="229">
        <v>0.43989042370363052</v>
      </c>
      <c r="Q21" s="229">
        <v>7.4095123719741737E-2</v>
      </c>
      <c r="R21" s="229">
        <v>1.1927019511873611</v>
      </c>
      <c r="S21" s="229">
        <v>0.85335845495552642</v>
      </c>
      <c r="T21" s="229">
        <v>0.10848444689155939</v>
      </c>
      <c r="U21" s="229">
        <v>0.17389598968063649</v>
      </c>
      <c r="V21" s="229">
        <v>1.16610284570562</v>
      </c>
      <c r="W21" s="229">
        <v>1.016384478916613</v>
      </c>
      <c r="X21" s="229">
        <v>0.4871949497817607</v>
      </c>
      <c r="Y21" s="229">
        <v>0.31143346108646502</v>
      </c>
      <c r="DA21" s="73" t="s">
        <v>3139</v>
      </c>
    </row>
    <row r="22" spans="1:105" ht="12" customHeight="1" x14ac:dyDescent="0.25">
      <c r="A22" s="46" t="s">
        <v>33</v>
      </c>
      <c r="B22" s="229">
        <v>11.489231975936439</v>
      </c>
      <c r="C22" s="229">
        <v>17.26108109535139</v>
      </c>
      <c r="D22" s="229">
        <v>18.373552640270059</v>
      </c>
      <c r="E22" s="229">
        <v>34.160220250930109</v>
      </c>
      <c r="F22" s="229">
        <v>41.09688251898077</v>
      </c>
      <c r="G22" s="229">
        <v>0</v>
      </c>
      <c r="H22" s="229">
        <v>19.91972961308986</v>
      </c>
      <c r="I22" s="229">
        <v>24.8314417098115</v>
      </c>
      <c r="J22" s="229">
        <v>25.382183734658089</v>
      </c>
      <c r="K22" s="229">
        <v>34.224384958034577</v>
      </c>
      <c r="L22" s="229">
        <v>20.47220218671794</v>
      </c>
      <c r="M22" s="229">
        <v>20.507651605935621</v>
      </c>
      <c r="N22" s="229">
        <v>28.743624792188889</v>
      </c>
      <c r="O22" s="229">
        <v>12.887391961489151</v>
      </c>
      <c r="P22" s="229">
        <v>38.903370674993347</v>
      </c>
      <c r="Q22" s="229">
        <v>47.807017062236028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3140</v>
      </c>
    </row>
    <row r="23" spans="1:105" ht="12" customHeight="1" x14ac:dyDescent="0.25">
      <c r="A23" s="46" t="s">
        <v>35</v>
      </c>
      <c r="B23" s="229">
        <v>112.1646095330571</v>
      </c>
      <c r="C23" s="229">
        <v>106.0783152273988</v>
      </c>
      <c r="D23" s="229">
        <v>96.349213192719333</v>
      </c>
      <c r="E23" s="229">
        <v>60.614626543015802</v>
      </c>
      <c r="F23" s="229">
        <v>43.673881672560221</v>
      </c>
      <c r="G23" s="229">
        <v>23.722311184939588</v>
      </c>
      <c r="H23" s="229">
        <v>21.892243910097282</v>
      </c>
      <c r="I23" s="229">
        <v>17.179269246860031</v>
      </c>
      <c r="J23" s="229">
        <v>15.24381231288497</v>
      </c>
      <c r="K23" s="229">
        <v>12.10082566715983</v>
      </c>
      <c r="L23" s="229">
        <v>18.540497540940141</v>
      </c>
      <c r="M23" s="229">
        <v>15.87650392243267</v>
      </c>
      <c r="N23" s="229">
        <v>14.322866479552211</v>
      </c>
      <c r="O23" s="229">
        <v>17.653772246591149</v>
      </c>
      <c r="P23" s="229">
        <v>9.9416615875556538</v>
      </c>
      <c r="Q23" s="229">
        <v>9.7780884619682915</v>
      </c>
      <c r="R23" s="229">
        <v>19.91822150101132</v>
      </c>
      <c r="S23" s="229">
        <v>19.816882003161261</v>
      </c>
      <c r="T23" s="229">
        <v>17.992596419019289</v>
      </c>
      <c r="U23" s="229">
        <v>15.927481757493171</v>
      </c>
      <c r="V23" s="229">
        <v>15.95456172765757</v>
      </c>
      <c r="W23" s="229">
        <v>19.494330395739532</v>
      </c>
      <c r="X23" s="229">
        <v>16.121242539065079</v>
      </c>
      <c r="Y23" s="229">
        <v>16.273003406131579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0.49114721992676019</v>
      </c>
      <c r="C25" s="229">
        <v>0.30564321520955401</v>
      </c>
      <c r="D25" s="229">
        <v>3.8462244734718549</v>
      </c>
      <c r="E25" s="229">
        <v>5.934518256403237</v>
      </c>
      <c r="F25" s="229">
        <v>7.3356117826137996</v>
      </c>
      <c r="G25" s="229">
        <v>7.2508346243266004</v>
      </c>
      <c r="H25" s="229">
        <v>5.3892718134455988</v>
      </c>
      <c r="I25" s="229">
        <v>5.7771455397944136</v>
      </c>
      <c r="J25" s="229">
        <v>2.6444671448892061</v>
      </c>
      <c r="K25" s="229">
        <v>2.8152609505803379</v>
      </c>
      <c r="L25" s="229">
        <v>3.613660300377926</v>
      </c>
      <c r="M25" s="229">
        <v>3.0140230989793451</v>
      </c>
      <c r="N25" s="229">
        <v>3.1266919298705469</v>
      </c>
      <c r="O25" s="229">
        <v>3.0227818965739019</v>
      </c>
      <c r="P25" s="229">
        <v>2.397425396768794</v>
      </c>
      <c r="Q25" s="229">
        <v>2.6655409900680711</v>
      </c>
      <c r="R25" s="229">
        <v>2.4811910647095661</v>
      </c>
      <c r="S25" s="229">
        <v>2.642358722578424</v>
      </c>
      <c r="T25" s="229">
        <v>2.73380398174322</v>
      </c>
      <c r="U25" s="229">
        <v>1.9681530093269679</v>
      </c>
      <c r="V25" s="229">
        <v>2.0448296880410788</v>
      </c>
      <c r="W25" s="229">
        <v>1.60079367850267</v>
      </c>
      <c r="X25" s="229">
        <v>1.533370480408204</v>
      </c>
      <c r="Y25" s="229">
        <v>1.52444826653785</v>
      </c>
      <c r="DA25" s="73" t="s">
        <v>3143</v>
      </c>
    </row>
    <row r="26" spans="1:105" ht="12" customHeight="1" x14ac:dyDescent="0.25">
      <c r="A26" s="46" t="s">
        <v>39</v>
      </c>
      <c r="B26" s="229">
        <v>11.168713540850799</v>
      </c>
      <c r="C26" s="229">
        <v>12.37491846795945</v>
      </c>
      <c r="D26" s="229">
        <v>11.92338157545155</v>
      </c>
      <c r="E26" s="229">
        <v>14.7551906180828</v>
      </c>
      <c r="F26" s="229">
        <v>14.052911010052281</v>
      </c>
      <c r="G26" s="229">
        <v>12.71847447384053</v>
      </c>
      <c r="H26" s="229">
        <v>13.668573580485781</v>
      </c>
      <c r="I26" s="229">
        <v>13.5991336825668</v>
      </c>
      <c r="J26" s="229">
        <v>13.444255850855511</v>
      </c>
      <c r="K26" s="229">
        <v>10.633318117917529</v>
      </c>
      <c r="L26" s="229">
        <v>25.966699228059671</v>
      </c>
      <c r="M26" s="229">
        <v>24.241747977404678</v>
      </c>
      <c r="N26" s="229">
        <v>24.303999022279172</v>
      </c>
      <c r="O26" s="229">
        <v>24.214817501646621</v>
      </c>
      <c r="P26" s="229">
        <v>21.375453029569869</v>
      </c>
      <c r="Q26" s="229">
        <v>21.773717410030979</v>
      </c>
      <c r="R26" s="229">
        <v>23.369393392520369</v>
      </c>
      <c r="S26" s="229">
        <v>24.042800833074889</v>
      </c>
      <c r="T26" s="229">
        <v>23.399482768120642</v>
      </c>
      <c r="U26" s="229">
        <v>23.508496024441019</v>
      </c>
      <c r="V26" s="229">
        <v>20.07532498755922</v>
      </c>
      <c r="W26" s="229">
        <v>20.322758737788121</v>
      </c>
      <c r="X26" s="229">
        <v>19.042755087252029</v>
      </c>
      <c r="Y26" s="229">
        <v>16.34090053022592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137.28382962076589</v>
      </c>
      <c r="C27" s="261">
        <f t="shared" si="0"/>
        <v>112.98968424741958</v>
      </c>
      <c r="D27" s="261">
        <f t="shared" si="0"/>
        <v>106.59735751503153</v>
      </c>
      <c r="E27" s="261">
        <f t="shared" si="0"/>
        <v>83.709693637112437</v>
      </c>
      <c r="F27" s="261">
        <f t="shared" si="0"/>
        <v>77.357179977935047</v>
      </c>
      <c r="G27" s="261">
        <f t="shared" si="0"/>
        <v>50.081642017239361</v>
      </c>
      <c r="H27" s="261">
        <f t="shared" si="0"/>
        <v>54.2629337473603</v>
      </c>
      <c r="I27" s="261">
        <f t="shared" si="0"/>
        <v>52.481190895917052</v>
      </c>
      <c r="J27" s="261">
        <f t="shared" si="0"/>
        <v>54.349978322259695</v>
      </c>
      <c r="K27" s="261">
        <f t="shared" si="0"/>
        <v>50.973323453660214</v>
      </c>
      <c r="L27" s="261">
        <f t="shared" si="0"/>
        <v>61.995316174374366</v>
      </c>
      <c r="M27" s="261">
        <f t="shared" si="0"/>
        <v>53.773243856554153</v>
      </c>
      <c r="N27" s="261">
        <f t="shared" si="0"/>
        <v>54.200123075596927</v>
      </c>
      <c r="O27" s="261">
        <f t="shared" si="0"/>
        <v>53.468420818240091</v>
      </c>
      <c r="P27" s="261">
        <f t="shared" si="0"/>
        <v>48.457730035878718</v>
      </c>
      <c r="Q27" s="261">
        <f t="shared" si="0"/>
        <v>48.745554292221044</v>
      </c>
      <c r="R27" s="261">
        <f t="shared" si="0"/>
        <v>53.505832655751746</v>
      </c>
      <c r="S27" s="261">
        <f t="shared" si="0"/>
        <v>51.868585653024468</v>
      </c>
      <c r="T27" s="261">
        <f t="shared" si="0"/>
        <v>49.572272455825626</v>
      </c>
      <c r="U27" s="261">
        <f t="shared" si="0"/>
        <v>44.386999089528743</v>
      </c>
      <c r="V27" s="261">
        <f t="shared" si="0"/>
        <v>41.560314076726449</v>
      </c>
      <c r="W27" s="261">
        <f t="shared" si="0"/>
        <v>49.28815729454702</v>
      </c>
      <c r="X27" s="261">
        <f t="shared" si="0"/>
        <v>41.975194167935022</v>
      </c>
      <c r="Y27" s="261">
        <f t="shared" si="0"/>
        <v>40.084084929091972</v>
      </c>
      <c r="DA27" s="70"/>
    </row>
    <row r="28" spans="1:105" ht="12" customHeight="1" x14ac:dyDescent="0.25">
      <c r="A28" s="60" t="s">
        <v>3070</v>
      </c>
      <c r="B28" s="262">
        <v>133.78814466490971</v>
      </c>
      <c r="C28" s="262">
        <v>109.83477045617499</v>
      </c>
      <c r="D28" s="262">
        <v>103.4527364323672</v>
      </c>
      <c r="E28" s="262">
        <v>80.455848307135838</v>
      </c>
      <c r="F28" s="262">
        <v>74.003209541760413</v>
      </c>
      <c r="G28" s="262">
        <v>46.566801936423943</v>
      </c>
      <c r="H28" s="262">
        <v>50.340871399247483</v>
      </c>
      <c r="I28" s="262">
        <v>48.248730596886517</v>
      </c>
      <c r="J28" s="262">
        <v>50.426941740697167</v>
      </c>
      <c r="K28" s="262">
        <v>47.105245343170047</v>
      </c>
      <c r="L28" s="262">
        <v>58.922825617994228</v>
      </c>
      <c r="M28" s="262">
        <v>50.712285620331492</v>
      </c>
      <c r="N28" s="262">
        <v>51.014446301570651</v>
      </c>
      <c r="O28" s="262">
        <v>50.411886668219523</v>
      </c>
      <c r="P28" s="262">
        <v>45.333411372918789</v>
      </c>
      <c r="Q28" s="262">
        <v>45.531489393358598</v>
      </c>
      <c r="R28" s="262">
        <v>49.982394593139688</v>
      </c>
      <c r="S28" s="262">
        <v>48.221266432390642</v>
      </c>
      <c r="T28" s="262">
        <v>45.809648467571748</v>
      </c>
      <c r="U28" s="262">
        <v>40.521430302576377</v>
      </c>
      <c r="V28" s="262">
        <v>38.034145633823933</v>
      </c>
      <c r="W28" s="262">
        <v>45.562322772774777</v>
      </c>
      <c r="X28" s="262">
        <v>38.117225663456949</v>
      </c>
      <c r="Y28" s="262">
        <v>36.343174908310949</v>
      </c>
      <c r="DA28" s="72" t="s">
        <v>3145</v>
      </c>
    </row>
    <row r="29" spans="1:105" ht="12" customHeight="1" x14ac:dyDescent="0.25">
      <c r="A29" s="59" t="s">
        <v>28</v>
      </c>
      <c r="B29" s="230">
        <v>26.997750301653291</v>
      </c>
      <c r="C29" s="230">
        <v>3.0883877385951739</v>
      </c>
      <c r="D29" s="230">
        <v>3.065940601636771</v>
      </c>
      <c r="E29" s="230">
        <v>3.7829191055146492</v>
      </c>
      <c r="F29" s="230">
        <v>2.086490782949038</v>
      </c>
      <c r="G29" s="230">
        <v>1.915274610233231</v>
      </c>
      <c r="H29" s="230">
        <v>2.1602559203247171</v>
      </c>
      <c r="I29" s="230">
        <v>1.6756544592515661</v>
      </c>
      <c r="J29" s="230">
        <v>3.032465179749388</v>
      </c>
      <c r="K29" s="230">
        <v>2.997148851084392</v>
      </c>
      <c r="L29" s="230">
        <v>0.93513597691332762</v>
      </c>
      <c r="M29" s="230">
        <v>1.0372867857418711</v>
      </c>
      <c r="N29" s="230">
        <v>1.9110561612200609</v>
      </c>
      <c r="O29" s="230">
        <v>1.892603814736227</v>
      </c>
      <c r="P29" s="230">
        <v>1.9055684658240151</v>
      </c>
      <c r="Q29" s="230">
        <v>1.719537033432069</v>
      </c>
      <c r="R29" s="230">
        <v>1.716184571594233</v>
      </c>
      <c r="S29" s="230">
        <v>1.946293341324594</v>
      </c>
      <c r="T29" s="230">
        <v>1.860109700713916</v>
      </c>
      <c r="U29" s="230">
        <v>1.829515476615059</v>
      </c>
      <c r="V29" s="230">
        <v>1.8715142999605481</v>
      </c>
      <c r="W29" s="230">
        <v>1.9498015575320991</v>
      </c>
      <c r="X29" s="230">
        <v>1.743139203962951</v>
      </c>
      <c r="Y29" s="230">
        <v>1.938636051234812</v>
      </c>
      <c r="DA29" s="71" t="s">
        <v>3146</v>
      </c>
    </row>
    <row r="30" spans="1:105" ht="12" customHeight="1" x14ac:dyDescent="0.25">
      <c r="A30" s="59" t="s">
        <v>31</v>
      </c>
      <c r="B30" s="230">
        <v>3.6735574167953162</v>
      </c>
      <c r="C30" s="230">
        <v>3.7098593188323741</v>
      </c>
      <c r="D30" s="230">
        <v>2.6541507937548241</v>
      </c>
      <c r="E30" s="230">
        <v>4.0709413158352028</v>
      </c>
      <c r="F30" s="230">
        <v>4.6396232685525627</v>
      </c>
      <c r="G30" s="230">
        <v>4.3860160052920918</v>
      </c>
      <c r="H30" s="230">
        <v>1.984918619633852</v>
      </c>
      <c r="I30" s="230">
        <v>0.47951115971012048</v>
      </c>
      <c r="J30" s="230">
        <v>0.45038667384078113</v>
      </c>
      <c r="K30" s="230">
        <v>0.22381703116556109</v>
      </c>
      <c r="L30" s="230">
        <v>0.36600385548985359</v>
      </c>
      <c r="M30" s="230">
        <v>0.43656900061477438</v>
      </c>
      <c r="N30" s="230">
        <v>0.7691455815831918</v>
      </c>
      <c r="O30" s="230">
        <v>0.52165692669046426</v>
      </c>
      <c r="P30" s="230">
        <v>3.8489154776808632</v>
      </c>
      <c r="Q30" s="230">
        <v>2.0608417205601892</v>
      </c>
      <c r="R30" s="230">
        <v>2.6538741111247259</v>
      </c>
      <c r="S30" s="230">
        <v>1.2606755649743631</v>
      </c>
      <c r="T30" s="230">
        <v>4.064616343269412</v>
      </c>
      <c r="U30" s="230">
        <v>0.78714200951077617</v>
      </c>
      <c r="V30" s="230">
        <v>1.0567036146553741</v>
      </c>
      <c r="W30" s="230">
        <v>1.6077700523667799</v>
      </c>
      <c r="X30" s="230">
        <v>0.91672540674805258</v>
      </c>
      <c r="Y30" s="230">
        <v>3.250818762772067</v>
      </c>
      <c r="DA30" s="71" t="s">
        <v>3147</v>
      </c>
    </row>
    <row r="31" spans="1:105" ht="12" customHeight="1" x14ac:dyDescent="0.25">
      <c r="A31" s="59" t="s">
        <v>159</v>
      </c>
      <c r="B31" s="230">
        <v>10.74288221803396</v>
      </c>
      <c r="C31" s="230">
        <v>15.266300791904969</v>
      </c>
      <c r="D31" s="230">
        <v>13.93154225808977</v>
      </c>
      <c r="E31" s="230">
        <v>5.0598572025754391</v>
      </c>
      <c r="F31" s="230">
        <v>6.5201751825089813</v>
      </c>
      <c r="G31" s="230">
        <v>6.870136904141928</v>
      </c>
      <c r="H31" s="230">
        <v>7.5868384601008412</v>
      </c>
      <c r="I31" s="230">
        <v>5.9239593360576031</v>
      </c>
      <c r="J31" s="230">
        <v>7.2005011064686206</v>
      </c>
      <c r="K31" s="230">
        <v>7.701390674075876</v>
      </c>
      <c r="L31" s="230">
        <v>7.3118365056084667</v>
      </c>
      <c r="M31" s="230">
        <v>8.6749910139569479</v>
      </c>
      <c r="N31" s="230">
        <v>4.0224427072146396</v>
      </c>
      <c r="O31" s="230">
        <v>2.395641789829376</v>
      </c>
      <c r="P31" s="230">
        <v>2.6033829482323778</v>
      </c>
      <c r="Q31" s="230">
        <v>2.6978624776198461</v>
      </c>
      <c r="R31" s="230">
        <v>3.6824523123587278</v>
      </c>
      <c r="S31" s="230">
        <v>2.1526714980353479</v>
      </c>
      <c r="T31" s="230">
        <v>2.1727792613070931</v>
      </c>
      <c r="U31" s="230">
        <v>2.3514037385179769</v>
      </c>
      <c r="V31" s="230">
        <v>1.859358652117626</v>
      </c>
      <c r="W31" s="230">
        <v>1.833372491298132</v>
      </c>
      <c r="X31" s="230">
        <v>2.102648233468956</v>
      </c>
      <c r="Y31" s="230">
        <v>2.111905902081447</v>
      </c>
      <c r="DA31" s="71" t="s">
        <v>3148</v>
      </c>
    </row>
    <row r="32" spans="1:105" ht="12" customHeight="1" x14ac:dyDescent="0.25">
      <c r="A32" s="59" t="s">
        <v>32</v>
      </c>
      <c r="B32" s="230">
        <v>6.2797045208090916</v>
      </c>
      <c r="C32" s="230">
        <v>0.88741337945596421</v>
      </c>
      <c r="D32" s="230">
        <v>1.257108722717974</v>
      </c>
      <c r="E32" s="230">
        <v>1.303758293513084</v>
      </c>
      <c r="F32" s="230">
        <v>2.1316045891425812</v>
      </c>
      <c r="G32" s="230">
        <v>1.8661961710823829</v>
      </c>
      <c r="H32" s="230">
        <v>2.1093488192114132</v>
      </c>
      <c r="I32" s="230">
        <v>5.8802127021554558</v>
      </c>
      <c r="J32" s="230">
        <v>2.2386865129874152</v>
      </c>
      <c r="K32" s="230">
        <v>3.693026859176697</v>
      </c>
      <c r="L32" s="230">
        <v>5.9174549157205778</v>
      </c>
      <c r="M32" s="230">
        <v>4.5998347646666904</v>
      </c>
      <c r="N32" s="230">
        <v>3.784013737956343</v>
      </c>
      <c r="O32" s="230">
        <v>2.904580600408873</v>
      </c>
      <c r="P32" s="230">
        <v>1.985641249616974</v>
      </c>
      <c r="Q32" s="230">
        <v>0.65060514959459548</v>
      </c>
      <c r="R32" s="230">
        <v>1.3772334326688771</v>
      </c>
      <c r="S32" s="230">
        <v>1.32704624693963</v>
      </c>
      <c r="T32" s="230">
        <v>0.35848882364590451</v>
      </c>
      <c r="U32" s="230">
        <v>0.54420181447071525</v>
      </c>
      <c r="V32" s="230">
        <v>1.6486002988183539</v>
      </c>
      <c r="W32" s="230">
        <v>1.904378725971382</v>
      </c>
      <c r="X32" s="230">
        <v>1.3733972659215989</v>
      </c>
      <c r="Y32" s="230">
        <v>0.54917764651460599</v>
      </c>
      <c r="DA32" s="71" t="s">
        <v>3149</v>
      </c>
    </row>
    <row r="33" spans="1:105" ht="12" customHeight="1" x14ac:dyDescent="0.25">
      <c r="A33" s="59" t="s">
        <v>35</v>
      </c>
      <c r="B33" s="230">
        <v>86.094250207618018</v>
      </c>
      <c r="C33" s="230">
        <v>86.882809227386545</v>
      </c>
      <c r="D33" s="230">
        <v>82.543994056167847</v>
      </c>
      <c r="E33" s="230">
        <v>66.23837238969746</v>
      </c>
      <c r="F33" s="230">
        <v>58.625315718607247</v>
      </c>
      <c r="G33" s="230">
        <v>31.529178245674299</v>
      </c>
      <c r="H33" s="230">
        <v>36.499509579976653</v>
      </c>
      <c r="I33" s="230">
        <v>34.289392939711782</v>
      </c>
      <c r="J33" s="230">
        <v>37.504902267650969</v>
      </c>
      <c r="K33" s="230">
        <v>32.489861927667533</v>
      </c>
      <c r="L33" s="230">
        <v>44.39239436426201</v>
      </c>
      <c r="M33" s="230">
        <v>35.963604055351212</v>
      </c>
      <c r="N33" s="230">
        <v>40.527788113596422</v>
      </c>
      <c r="O33" s="230">
        <v>42.697403536554567</v>
      </c>
      <c r="P33" s="230">
        <v>34.989903231564547</v>
      </c>
      <c r="Q33" s="230">
        <v>38.402643012151913</v>
      </c>
      <c r="R33" s="230">
        <v>40.552650165393132</v>
      </c>
      <c r="S33" s="230">
        <v>41.534579781116697</v>
      </c>
      <c r="T33" s="230">
        <v>37.353654338635423</v>
      </c>
      <c r="U33" s="230">
        <v>35.009167263461862</v>
      </c>
      <c r="V33" s="230">
        <v>31.59796876827204</v>
      </c>
      <c r="W33" s="230">
        <v>38.266999945606393</v>
      </c>
      <c r="X33" s="230">
        <v>31.98131555335539</v>
      </c>
      <c r="Y33" s="230">
        <v>28.49263654570802</v>
      </c>
      <c r="DA33" s="71" t="s">
        <v>3150</v>
      </c>
    </row>
    <row r="34" spans="1:105" ht="12" customHeight="1" x14ac:dyDescent="0.25">
      <c r="A34" s="60" t="s">
        <v>3077</v>
      </c>
      <c r="B34" s="262">
        <v>3.4956849558561731</v>
      </c>
      <c r="C34" s="262">
        <v>3.154913791244585</v>
      </c>
      <c r="D34" s="262">
        <v>3.1446210826643242</v>
      </c>
      <c r="E34" s="262">
        <v>3.253845329976599</v>
      </c>
      <c r="F34" s="262">
        <v>3.353970436174635</v>
      </c>
      <c r="G34" s="262">
        <v>3.5148400808154179</v>
      </c>
      <c r="H34" s="262">
        <v>3.9220623481128141</v>
      </c>
      <c r="I34" s="262">
        <v>4.2324602990305387</v>
      </c>
      <c r="J34" s="262">
        <v>3.923036581562525</v>
      </c>
      <c r="K34" s="262">
        <v>3.86807811049017</v>
      </c>
      <c r="L34" s="262">
        <v>3.072490556380135</v>
      </c>
      <c r="M34" s="262">
        <v>3.0609582362226599</v>
      </c>
      <c r="N34" s="262">
        <v>3.185676774026279</v>
      </c>
      <c r="O34" s="262">
        <v>3.0565341500205689</v>
      </c>
      <c r="P34" s="262">
        <v>3.1243186629599262</v>
      </c>
      <c r="Q34" s="262">
        <v>3.2140648988624481</v>
      </c>
      <c r="R34" s="262">
        <v>3.5234380626120578</v>
      </c>
      <c r="S34" s="262">
        <v>3.6473192206338232</v>
      </c>
      <c r="T34" s="262">
        <v>3.7626239882538801</v>
      </c>
      <c r="U34" s="262">
        <v>3.8655687869523661</v>
      </c>
      <c r="V34" s="262">
        <v>3.5261684429025162</v>
      </c>
      <c r="W34" s="262">
        <v>3.7258345217722431</v>
      </c>
      <c r="X34" s="262">
        <v>3.8579685044780758</v>
      </c>
      <c r="Y34" s="262">
        <v>3.7409100207810262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33.533809725584007</v>
      </c>
      <c r="C35" s="261">
        <f t="shared" si="1"/>
        <v>24.649172595947324</v>
      </c>
      <c r="D35" s="261">
        <f t="shared" si="1"/>
        <v>23.51483758328061</v>
      </c>
      <c r="E35" s="261">
        <f t="shared" si="1"/>
        <v>20.255559816340657</v>
      </c>
      <c r="F35" s="261">
        <f t="shared" si="1"/>
        <v>18.054183045756432</v>
      </c>
      <c r="G35" s="261">
        <f t="shared" si="1"/>
        <v>7.2953777357882732</v>
      </c>
      <c r="H35" s="261">
        <f t="shared" si="1"/>
        <v>10.28324512087331</v>
      </c>
      <c r="I35" s="261">
        <f t="shared" si="1"/>
        <v>9.7133715427886713</v>
      </c>
      <c r="J35" s="261">
        <f t="shared" si="1"/>
        <v>8.0509869656045545</v>
      </c>
      <c r="K35" s="261">
        <f t="shared" si="1"/>
        <v>8.9678356984192735</v>
      </c>
      <c r="L35" s="261">
        <f t="shared" si="1"/>
        <v>10.929926011152194</v>
      </c>
      <c r="M35" s="261">
        <f t="shared" si="1"/>
        <v>10.564869229150519</v>
      </c>
      <c r="N35" s="261">
        <f t="shared" si="1"/>
        <v>10.122398524497592</v>
      </c>
      <c r="O35" s="261">
        <f t="shared" si="1"/>
        <v>8.3499290090191796</v>
      </c>
      <c r="P35" s="261">
        <f t="shared" si="1"/>
        <v>9.3652349770750707</v>
      </c>
      <c r="Q35" s="261">
        <f t="shared" si="1"/>
        <v>9.578938726968369</v>
      </c>
      <c r="R35" s="261">
        <f t="shared" si="1"/>
        <v>7.0504062506756959</v>
      </c>
      <c r="S35" s="261">
        <f t="shared" si="1"/>
        <v>6.626747847009125</v>
      </c>
      <c r="T35" s="261">
        <f t="shared" si="1"/>
        <v>6.7093111975131201</v>
      </c>
      <c r="U35" s="261">
        <f t="shared" si="1"/>
        <v>5.7435378416932998</v>
      </c>
      <c r="V35" s="261">
        <f t="shared" si="1"/>
        <v>5.6854846986327194</v>
      </c>
      <c r="W35" s="261">
        <f t="shared" si="1"/>
        <v>5.8850400978550983</v>
      </c>
      <c r="X35" s="261">
        <f t="shared" si="1"/>
        <v>5.2577670621251924</v>
      </c>
      <c r="Y35" s="261">
        <f t="shared" si="1"/>
        <v>5.6319693895495631</v>
      </c>
      <c r="DA35" s="70"/>
    </row>
    <row r="36" spans="1:105" ht="12" customHeight="1" x14ac:dyDescent="0.25">
      <c r="A36" s="60" t="s">
        <v>3080</v>
      </c>
      <c r="B36" s="262">
        <v>15.909669744609751</v>
      </c>
      <c r="C36" s="262">
        <v>11.584736927344739</v>
      </c>
      <c r="D36" s="262">
        <v>10.999532719685821</v>
      </c>
      <c r="E36" s="262">
        <v>9.16717824764849</v>
      </c>
      <c r="F36" s="262">
        <v>7.9082871024310659</v>
      </c>
      <c r="G36" s="262">
        <v>3.2626084097396402</v>
      </c>
      <c r="H36" s="262">
        <v>4.4005315524040114</v>
      </c>
      <c r="I36" s="262">
        <v>3.982399825434789</v>
      </c>
      <c r="J36" s="262">
        <v>3.2028715167886941</v>
      </c>
      <c r="K36" s="262">
        <v>3.3837058284186088</v>
      </c>
      <c r="L36" s="262">
        <v>4.2536286475834952</v>
      </c>
      <c r="M36" s="262">
        <v>4.0770222179262632</v>
      </c>
      <c r="N36" s="262">
        <v>3.4617996998077318</v>
      </c>
      <c r="O36" s="262">
        <v>3.0781235095400219</v>
      </c>
      <c r="P36" s="262">
        <v>2.5486722804724038</v>
      </c>
      <c r="Q36" s="262">
        <v>2.0525387958386698</v>
      </c>
      <c r="R36" s="262">
        <v>2.7672510953445268</v>
      </c>
      <c r="S36" s="262">
        <v>2.532426675723189</v>
      </c>
      <c r="T36" s="262">
        <v>2.5975206141882459</v>
      </c>
      <c r="U36" s="262">
        <v>2.0950474556651719</v>
      </c>
      <c r="V36" s="262">
        <v>2.1756967379724572</v>
      </c>
      <c r="W36" s="262">
        <v>2.2857459300174701</v>
      </c>
      <c r="X36" s="262">
        <v>1.9914998219532281</v>
      </c>
      <c r="Y36" s="262">
        <v>2.234922271219268</v>
      </c>
      <c r="DA36" s="72" t="s">
        <v>3152</v>
      </c>
    </row>
    <row r="37" spans="1:105" ht="12" customHeight="1" x14ac:dyDescent="0.25">
      <c r="A37" s="59" t="s">
        <v>28</v>
      </c>
      <c r="B37" s="230">
        <v>3.9938302036602971</v>
      </c>
      <c r="C37" s="230">
        <v>1.6948541492894289E-2</v>
      </c>
      <c r="D37" s="230">
        <v>2.123695632503474E-2</v>
      </c>
      <c r="E37" s="230">
        <v>2.35914649102359E-2</v>
      </c>
      <c r="F37" s="230">
        <v>9.8140265613251898E-2</v>
      </c>
      <c r="G37" s="230">
        <v>0.1099618305368108</v>
      </c>
      <c r="H37" s="230">
        <v>0.1208734456890372</v>
      </c>
      <c r="I37" s="230">
        <v>9.2910414354667181E-2</v>
      </c>
      <c r="J37" s="230">
        <v>9.2890325684887518E-2</v>
      </c>
      <c r="K37" s="230">
        <v>5.3556862001552602E-2</v>
      </c>
      <c r="L37" s="230">
        <v>5.3291585413661531E-2</v>
      </c>
      <c r="M37" s="230">
        <v>4.5507085148782801E-2</v>
      </c>
      <c r="N37" s="230">
        <v>5.1711499903185423E-2</v>
      </c>
      <c r="O37" s="230">
        <v>4.7866031369420928E-2</v>
      </c>
      <c r="P37" s="230">
        <v>5.1481955635649349E-2</v>
      </c>
      <c r="Q37" s="230">
        <v>3.7052679455243653E-2</v>
      </c>
      <c r="R37" s="230">
        <v>3.8458014332679293E-2</v>
      </c>
      <c r="S37" s="230">
        <v>4.6060402307526623E-2</v>
      </c>
      <c r="T37" s="230">
        <v>2.881485077420683E-2</v>
      </c>
      <c r="U37" s="230">
        <v>4.1099846643000169E-2</v>
      </c>
      <c r="V37" s="230">
        <v>3.7649440665161057E-2</v>
      </c>
      <c r="W37" s="230">
        <v>3.077657795063507E-2</v>
      </c>
      <c r="X37" s="230">
        <v>4.6063403131203523E-2</v>
      </c>
      <c r="Y37" s="230">
        <v>4.034191386984675E-2</v>
      </c>
      <c r="DA37" s="71" t="s">
        <v>3153</v>
      </c>
    </row>
    <row r="38" spans="1:105" ht="12" customHeight="1" x14ac:dyDescent="0.25">
      <c r="A38" s="59" t="s">
        <v>31</v>
      </c>
      <c r="B38" s="230">
        <v>0.17205711734361129</v>
      </c>
      <c r="C38" s="230">
        <v>0.26770895949114909</v>
      </c>
      <c r="D38" s="230">
        <v>0.23423637562780661</v>
      </c>
      <c r="E38" s="230">
        <v>0.58466741323818061</v>
      </c>
      <c r="F38" s="230">
        <v>0.72230482864911372</v>
      </c>
      <c r="G38" s="230">
        <v>0.67785804820268747</v>
      </c>
      <c r="H38" s="230">
        <v>0.26007573356633001</v>
      </c>
      <c r="I38" s="230">
        <v>0</v>
      </c>
      <c r="J38" s="230">
        <v>0</v>
      </c>
      <c r="K38" s="230">
        <v>0</v>
      </c>
      <c r="L38" s="230">
        <v>2.5185175489316088E-2</v>
      </c>
      <c r="M38" s="230">
        <v>0</v>
      </c>
      <c r="N38" s="230">
        <v>5.7967886910990002E-2</v>
      </c>
      <c r="O38" s="230">
        <v>5.3127872572760172E-2</v>
      </c>
      <c r="P38" s="230">
        <v>0.59056866009256448</v>
      </c>
      <c r="Q38" s="230">
        <v>0.24456648460535621</v>
      </c>
      <c r="R38" s="230">
        <v>0.34879613002953253</v>
      </c>
      <c r="S38" s="230">
        <v>0.14430502797741671</v>
      </c>
      <c r="T38" s="230">
        <v>0.59098125229863629</v>
      </c>
      <c r="U38" s="230">
        <v>2.5131959520171939E-2</v>
      </c>
      <c r="V38" s="230">
        <v>7.1137437636278278E-2</v>
      </c>
      <c r="W38" s="230">
        <v>9.2420414644032209E-2</v>
      </c>
      <c r="X38" s="230">
        <v>4.7078806324738431E-2</v>
      </c>
      <c r="Y38" s="230">
        <v>0.37716714252669481</v>
      </c>
      <c r="DA38" s="71" t="s">
        <v>3154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0.13634990946367931</v>
      </c>
      <c r="H39" s="230">
        <v>0.86110982646594492</v>
      </c>
      <c r="I39" s="230">
        <v>0.52581470584088441</v>
      </c>
      <c r="J39" s="230">
        <v>0.83031096897669354</v>
      </c>
      <c r="K39" s="230">
        <v>0.89152222398998204</v>
      </c>
      <c r="L39" s="230">
        <v>0.86303960302117932</v>
      </c>
      <c r="M39" s="230">
        <v>1.0138905098107029</v>
      </c>
      <c r="N39" s="230">
        <v>0.28897549273441642</v>
      </c>
      <c r="O39" s="230">
        <v>9.6731508722566556E-2</v>
      </c>
      <c r="P39" s="230">
        <v>8.9946617241040902E-2</v>
      </c>
      <c r="Q39" s="230">
        <v>0.12882023601532511</v>
      </c>
      <c r="R39" s="230">
        <v>0.2135806826940482</v>
      </c>
      <c r="S39" s="230">
        <v>4.4343398091293958E-2</v>
      </c>
      <c r="T39" s="230">
        <v>4.3567172818866337E-2</v>
      </c>
      <c r="U39" s="230">
        <v>4.6615115666184197E-2</v>
      </c>
      <c r="V39" s="230">
        <v>4.3946357375165321E-2</v>
      </c>
      <c r="W39" s="230">
        <v>4.3029366515921721E-2</v>
      </c>
      <c r="X39" s="230">
        <v>4.3962119059264761E-2</v>
      </c>
      <c r="Y39" s="230">
        <v>6.1985976701445171E-2</v>
      </c>
      <c r="DA39" s="71" t="s">
        <v>3155</v>
      </c>
    </row>
    <row r="40" spans="1:105" ht="12" customHeight="1" x14ac:dyDescent="0.25">
      <c r="A40" s="59" t="s">
        <v>32</v>
      </c>
      <c r="B40" s="230">
        <v>0.64747385502556176</v>
      </c>
      <c r="C40" s="230">
        <v>0</v>
      </c>
      <c r="D40" s="230">
        <v>6.2248189075737093E-2</v>
      </c>
      <c r="E40" s="230">
        <v>0.12232962659011019</v>
      </c>
      <c r="F40" s="230">
        <v>0</v>
      </c>
      <c r="G40" s="230">
        <v>3.0895925763768969E-2</v>
      </c>
      <c r="H40" s="230">
        <v>7.291183039961302E-2</v>
      </c>
      <c r="I40" s="230">
        <v>0.61790852491680659</v>
      </c>
      <c r="J40" s="230">
        <v>0</v>
      </c>
      <c r="K40" s="230">
        <v>0.28431272080203562</v>
      </c>
      <c r="L40" s="230">
        <v>0.89238211027065251</v>
      </c>
      <c r="M40" s="230">
        <v>0.63483418500262878</v>
      </c>
      <c r="N40" s="230">
        <v>0.55914053490331728</v>
      </c>
      <c r="O40" s="230">
        <v>0.46934675934376241</v>
      </c>
      <c r="P40" s="230">
        <v>0.3427595014219777</v>
      </c>
      <c r="Q40" s="230">
        <v>0.1123068412990671</v>
      </c>
      <c r="R40" s="230">
        <v>0.20555091061250261</v>
      </c>
      <c r="S40" s="230">
        <v>0.13529404661081479</v>
      </c>
      <c r="T40" s="230">
        <v>0</v>
      </c>
      <c r="U40" s="230">
        <v>0</v>
      </c>
      <c r="V40" s="230">
        <v>0.19056181402718039</v>
      </c>
      <c r="W40" s="230">
        <v>0.1114042909054206</v>
      </c>
      <c r="X40" s="230">
        <v>1.8916488515483981E-2</v>
      </c>
      <c r="Y40" s="230">
        <v>3.5657816878516838E-2</v>
      </c>
      <c r="DA40" s="71" t="s">
        <v>3156</v>
      </c>
    </row>
    <row r="41" spans="1:105" ht="12" customHeight="1" x14ac:dyDescent="0.25">
      <c r="A41" s="59" t="s">
        <v>35</v>
      </c>
      <c r="B41" s="230">
        <v>11.096308568580289</v>
      </c>
      <c r="C41" s="230">
        <v>11.3000794263607</v>
      </c>
      <c r="D41" s="230">
        <v>10.68181119865724</v>
      </c>
      <c r="E41" s="230">
        <v>8.4365897429099626</v>
      </c>
      <c r="F41" s="230">
        <v>7.0878420081687006</v>
      </c>
      <c r="G41" s="230">
        <v>2.307542695772693</v>
      </c>
      <c r="H41" s="230">
        <v>3.0855607162830849</v>
      </c>
      <c r="I41" s="230">
        <v>2.74576618032243</v>
      </c>
      <c r="J41" s="230">
        <v>2.279670222127113</v>
      </c>
      <c r="K41" s="230">
        <v>2.154314021625038</v>
      </c>
      <c r="L41" s="230">
        <v>2.419730173388686</v>
      </c>
      <c r="M41" s="230">
        <v>2.382790437964148</v>
      </c>
      <c r="N41" s="230">
        <v>2.5040042853558231</v>
      </c>
      <c r="O41" s="230">
        <v>2.4110513375315121</v>
      </c>
      <c r="P41" s="230">
        <v>1.473915546081171</v>
      </c>
      <c r="Q41" s="230">
        <v>1.5297925544636779</v>
      </c>
      <c r="R41" s="230">
        <v>1.9608653576757651</v>
      </c>
      <c r="S41" s="230">
        <v>2.1624238007361369</v>
      </c>
      <c r="T41" s="230">
        <v>1.934157338296536</v>
      </c>
      <c r="U41" s="230">
        <v>1.982200533835816</v>
      </c>
      <c r="V41" s="230">
        <v>1.832401688268672</v>
      </c>
      <c r="W41" s="230">
        <v>2.0081152800014599</v>
      </c>
      <c r="X41" s="230">
        <v>1.8354790049225369</v>
      </c>
      <c r="Y41" s="230">
        <v>1.719769421242765</v>
      </c>
      <c r="DA41" s="71" t="s">
        <v>3157</v>
      </c>
    </row>
    <row r="42" spans="1:105" ht="12" customHeight="1" x14ac:dyDescent="0.25">
      <c r="A42" s="60" t="s">
        <v>3087</v>
      </c>
      <c r="B42" s="262">
        <v>17.18835237645466</v>
      </c>
      <c r="C42" s="262">
        <v>12.67113011020292</v>
      </c>
      <c r="D42" s="262">
        <v>12.123282439937769</v>
      </c>
      <c r="E42" s="262">
        <v>10.682742765500739</v>
      </c>
      <c r="F42" s="262">
        <v>9.7277750999234129</v>
      </c>
      <c r="G42" s="262">
        <v>3.594593758618855</v>
      </c>
      <c r="H42" s="262">
        <v>5.3937718654713622</v>
      </c>
      <c r="I42" s="262">
        <v>5.2033344278867997</v>
      </c>
      <c r="J42" s="262">
        <v>4.3590522935512981</v>
      </c>
      <c r="K42" s="262">
        <v>5.1019180817097087</v>
      </c>
      <c r="L42" s="262">
        <v>6.2932670515175833</v>
      </c>
      <c r="M42" s="262">
        <v>6.1062543693978437</v>
      </c>
      <c r="N42" s="262">
        <v>6.2634582162946728</v>
      </c>
      <c r="O42" s="262">
        <v>4.8907643838779471</v>
      </c>
      <c r="P42" s="262">
        <v>6.4270712627117943</v>
      </c>
      <c r="Q42" s="262">
        <v>7.1257203330728611</v>
      </c>
      <c r="R42" s="262">
        <v>3.843907725322762</v>
      </c>
      <c r="S42" s="262">
        <v>3.639630166189626</v>
      </c>
      <c r="T42" s="262">
        <v>3.6427251740401498</v>
      </c>
      <c r="U42" s="262">
        <v>3.166591421148695</v>
      </c>
      <c r="V42" s="262">
        <v>3.0702001493242381</v>
      </c>
      <c r="W42" s="262">
        <v>3.1348150967590191</v>
      </c>
      <c r="X42" s="262">
        <v>2.7853157602446861</v>
      </c>
      <c r="Y42" s="262">
        <v>2.9306886686226221</v>
      </c>
      <c r="DA42" s="72" t="s">
        <v>3158</v>
      </c>
    </row>
    <row r="43" spans="1:105" ht="12" customHeight="1" x14ac:dyDescent="0.25">
      <c r="A43" s="64" t="s">
        <v>28</v>
      </c>
      <c r="B43" s="229">
        <v>3.967149745924532</v>
      </c>
      <c r="C43" s="229">
        <v>1.5633867367254979E-2</v>
      </c>
      <c r="D43" s="229">
        <v>1.8802159908126271E-2</v>
      </c>
      <c r="E43" s="229">
        <v>1.667449557104362E-2</v>
      </c>
      <c r="F43" s="229">
        <v>5.7870134113177971E-2</v>
      </c>
      <c r="G43" s="229">
        <v>9.891662995631019E-2</v>
      </c>
      <c r="H43" s="229">
        <v>7.460953633721322E-2</v>
      </c>
      <c r="I43" s="229">
        <v>4.8222800913894491E-2</v>
      </c>
      <c r="J43" s="229">
        <v>4.254018801054324E-2</v>
      </c>
      <c r="K43" s="229">
        <v>1.9323280560480421E-2</v>
      </c>
      <c r="L43" s="229">
        <v>2.446466342720869E-2</v>
      </c>
      <c r="M43" s="229">
        <v>2.0087595807784509E-2</v>
      </c>
      <c r="N43" s="229">
        <v>1.4247889282843439E-2</v>
      </c>
      <c r="O43" s="229">
        <v>1.8473182760585839E-2</v>
      </c>
      <c r="P43" s="229">
        <v>6.9106879809641636E-3</v>
      </c>
      <c r="Q43" s="229">
        <v>2.5569031489009468E-3</v>
      </c>
      <c r="R43" s="229">
        <v>2.208397130230965E-2</v>
      </c>
      <c r="S43" s="229">
        <v>2.4141550258532429E-2</v>
      </c>
      <c r="T43" s="229">
        <v>1.583547169727376E-2</v>
      </c>
      <c r="U43" s="229">
        <v>1.8960895640541549E-2</v>
      </c>
      <c r="V43" s="229">
        <v>2.0517769995644562E-2</v>
      </c>
      <c r="W43" s="229">
        <v>1.7971086149010659E-2</v>
      </c>
      <c r="X43" s="229">
        <v>2.5603896802120951E-2</v>
      </c>
      <c r="Y43" s="229">
        <v>2.609592501405433E-2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0.17261124539833789</v>
      </c>
      <c r="C45" s="229">
        <v>0.24940459186726879</v>
      </c>
      <c r="D45" s="229">
        <v>0.20944849995356751</v>
      </c>
      <c r="E45" s="229">
        <v>0.41736317847848631</v>
      </c>
      <c r="F45" s="229">
        <v>0.43016515175489728</v>
      </c>
      <c r="G45" s="229">
        <v>0.61584802691900997</v>
      </c>
      <c r="H45" s="229">
        <v>0.16213273820794061</v>
      </c>
      <c r="I45" s="229">
        <v>0</v>
      </c>
      <c r="J45" s="229">
        <v>0</v>
      </c>
      <c r="K45" s="229">
        <v>0</v>
      </c>
      <c r="L45" s="229">
        <v>1.167704712370698E-2</v>
      </c>
      <c r="M45" s="229">
        <v>0</v>
      </c>
      <c r="N45" s="229">
        <v>1.6130889385039669E-2</v>
      </c>
      <c r="O45" s="229">
        <v>2.0708287133040369E-2</v>
      </c>
      <c r="P45" s="229">
        <v>8.0065255165345336E-2</v>
      </c>
      <c r="Q45" s="229">
        <v>1.7045080101373931E-2</v>
      </c>
      <c r="R45" s="229">
        <v>0.2022876744287557</v>
      </c>
      <c r="S45" s="229">
        <v>7.6388210858630332E-2</v>
      </c>
      <c r="T45" s="229">
        <v>0.32801656800556678</v>
      </c>
      <c r="U45" s="229">
        <v>1.170988000725936E-2</v>
      </c>
      <c r="V45" s="229">
        <v>3.9154104282357417E-2</v>
      </c>
      <c r="W45" s="229">
        <v>5.4504123069018133E-2</v>
      </c>
      <c r="X45" s="229">
        <v>2.6429134281387889E-2</v>
      </c>
      <c r="Y45" s="229">
        <v>0.24640952765110569</v>
      </c>
      <c r="DA45" s="73" t="s">
        <v>3161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0.12623245092474869</v>
      </c>
      <c r="H46" s="229">
        <v>0.54702955807618414</v>
      </c>
      <c r="I46" s="229">
        <v>0.28087272832443111</v>
      </c>
      <c r="J46" s="229">
        <v>0.39134384216598428</v>
      </c>
      <c r="K46" s="229">
        <v>0.33104476175984238</v>
      </c>
      <c r="L46" s="229">
        <v>0.40775579279862822</v>
      </c>
      <c r="M46" s="229">
        <v>0.46060517211231161</v>
      </c>
      <c r="N46" s="229">
        <v>8.1943256585834207E-2</v>
      </c>
      <c r="O46" s="229">
        <v>3.8421213463299228E-2</v>
      </c>
      <c r="P46" s="229">
        <v>1.2426244471237561E-2</v>
      </c>
      <c r="Q46" s="229">
        <v>9.1488721580145742E-3</v>
      </c>
      <c r="R46" s="229">
        <v>0.1262237554704769</v>
      </c>
      <c r="S46" s="229">
        <v>2.391967136600413E-2</v>
      </c>
      <c r="T46" s="229">
        <v>2.4641254705361229E-2</v>
      </c>
      <c r="U46" s="229">
        <v>2.2132691090384911E-2</v>
      </c>
      <c r="V46" s="229">
        <v>2.464809285981277E-2</v>
      </c>
      <c r="W46" s="229">
        <v>2.5858763808938371E-2</v>
      </c>
      <c r="X46" s="229">
        <v>2.5148812087947382E-2</v>
      </c>
      <c r="Y46" s="229">
        <v>4.1266577966570669E-2</v>
      </c>
      <c r="DA46" s="73" t="s">
        <v>3162</v>
      </c>
    </row>
    <row r="47" spans="1:105" ht="12" customHeight="1" x14ac:dyDescent="0.25">
      <c r="A47" s="64" t="s">
        <v>32</v>
      </c>
      <c r="B47" s="229">
        <v>0.64170796927463358</v>
      </c>
      <c r="C47" s="229">
        <v>0</v>
      </c>
      <c r="D47" s="229">
        <v>5.4988058892021033E-2</v>
      </c>
      <c r="E47" s="229">
        <v>8.6269175066350873E-2</v>
      </c>
      <c r="F47" s="229">
        <v>0</v>
      </c>
      <c r="G47" s="229">
        <v>2.7730312471645611E-2</v>
      </c>
      <c r="H47" s="229">
        <v>4.4904269859325822E-2</v>
      </c>
      <c r="I47" s="229">
        <v>0.31999148471404282</v>
      </c>
      <c r="J47" s="229">
        <v>0</v>
      </c>
      <c r="K47" s="229">
        <v>0.10235008972191791</v>
      </c>
      <c r="L47" s="229">
        <v>0.40874990024322361</v>
      </c>
      <c r="M47" s="229">
        <v>0.27959889262308468</v>
      </c>
      <c r="N47" s="229">
        <v>0.15371299128988181</v>
      </c>
      <c r="O47" s="229">
        <v>0.1807316980410304</v>
      </c>
      <c r="P47" s="229">
        <v>4.5907321154695167E-2</v>
      </c>
      <c r="Q47" s="229">
        <v>7.7326271664662806E-3</v>
      </c>
      <c r="R47" s="229">
        <v>0.11777033810815001</v>
      </c>
      <c r="S47" s="229">
        <v>7.0752585421108904E-2</v>
      </c>
      <c r="T47" s="229">
        <v>0</v>
      </c>
      <c r="U47" s="229">
        <v>0</v>
      </c>
      <c r="V47" s="229">
        <v>0.1036176423779108</v>
      </c>
      <c r="W47" s="229">
        <v>6.4905591999027956E-2</v>
      </c>
      <c r="X47" s="229">
        <v>1.049099713935071E-2</v>
      </c>
      <c r="Y47" s="229">
        <v>2.3014267033296391E-2</v>
      </c>
      <c r="DA47" s="73" t="s">
        <v>3163</v>
      </c>
    </row>
    <row r="48" spans="1:105" ht="12" customHeight="1" x14ac:dyDescent="0.25">
      <c r="A48" s="64" t="s">
        <v>33</v>
      </c>
      <c r="B48" s="229">
        <v>1.199025561182623</v>
      </c>
      <c r="C48" s="229">
        <v>1.8013804134445259</v>
      </c>
      <c r="D48" s="229">
        <v>1.9174788455450851</v>
      </c>
      <c r="E48" s="229">
        <v>3.5649882726956661</v>
      </c>
      <c r="F48" s="229">
        <v>4.2889039692455979</v>
      </c>
      <c r="G48" s="229">
        <v>0</v>
      </c>
      <c r="H48" s="229">
        <v>2.078839127625367</v>
      </c>
      <c r="I48" s="229">
        <v>2.5914293830466071</v>
      </c>
      <c r="J48" s="229">
        <v>2.579617634053895</v>
      </c>
      <c r="K48" s="229">
        <v>3.5716845535354289</v>
      </c>
      <c r="L48" s="229">
        <v>1.8467048698695081</v>
      </c>
      <c r="M48" s="229">
        <v>1.9220125954865239</v>
      </c>
      <c r="N48" s="229">
        <v>2.8948567282381061</v>
      </c>
      <c r="O48" s="229">
        <v>1.310138955223797</v>
      </c>
      <c r="P48" s="229">
        <v>3.9908555609806209</v>
      </c>
      <c r="Q48" s="229">
        <v>4.8867068113428287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11.10530207664114</v>
      </c>
      <c r="C49" s="229">
        <v>10.50215545949048</v>
      </c>
      <c r="D49" s="229">
        <v>9.5284710738758367</v>
      </c>
      <c r="E49" s="229">
        <v>6.0079675796375991</v>
      </c>
      <c r="F49" s="229">
        <v>4.2109893440978308</v>
      </c>
      <c r="G49" s="229">
        <v>2.0914137092931839</v>
      </c>
      <c r="H49" s="229">
        <v>1.9189355540532249</v>
      </c>
      <c r="I49" s="229">
        <v>1.435867748279231</v>
      </c>
      <c r="J49" s="229">
        <v>1.0518741929044839</v>
      </c>
      <c r="K49" s="229">
        <v>0.78313674031679903</v>
      </c>
      <c r="L49" s="229">
        <v>1.11920695193043</v>
      </c>
      <c r="M49" s="229">
        <v>1.059735896399487</v>
      </c>
      <c r="N49" s="229">
        <v>0.69512245657274829</v>
      </c>
      <c r="O49" s="229">
        <v>0.93752664147745668</v>
      </c>
      <c r="P49" s="229">
        <v>0.19934332725350939</v>
      </c>
      <c r="Q49" s="229">
        <v>0.1063628720640559</v>
      </c>
      <c r="R49" s="229">
        <v>1.1344907139828471</v>
      </c>
      <c r="S49" s="229">
        <v>1.141934240244413</v>
      </c>
      <c r="T49" s="229">
        <v>1.070950218409302</v>
      </c>
      <c r="U49" s="229">
        <v>0.92135943945690946</v>
      </c>
      <c r="V49" s="229">
        <v>1.0061324729496881</v>
      </c>
      <c r="W49" s="229">
        <v>1.181423192481635</v>
      </c>
      <c r="X49" s="229">
        <v>1.0279271179745511</v>
      </c>
      <c r="Y49" s="229">
        <v>1.120854590616132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1.338019489514124E-2</v>
      </c>
      <c r="C51" s="229">
        <v>1.338019489514088E-2</v>
      </c>
      <c r="D51" s="229">
        <v>0.31829551918422072</v>
      </c>
      <c r="E51" s="229">
        <v>0.50208940510612043</v>
      </c>
      <c r="F51" s="229">
        <v>0.65067091757371909</v>
      </c>
      <c r="G51" s="229">
        <v>0.5408179457294362</v>
      </c>
      <c r="H51" s="229">
        <v>0.47814549817403501</v>
      </c>
      <c r="I51" s="229">
        <v>0.45561110021621998</v>
      </c>
      <c r="J51" s="229">
        <v>0.2232297161204409</v>
      </c>
      <c r="K51" s="229">
        <v>0.22393193551923599</v>
      </c>
      <c r="L51" s="229">
        <v>0.22393447060742361</v>
      </c>
      <c r="M51" s="229">
        <v>0.19013160612626609</v>
      </c>
      <c r="N51" s="229">
        <v>0.1985810547025306</v>
      </c>
      <c r="O51" s="229">
        <v>0.1598499789903943</v>
      </c>
      <c r="P51" s="229">
        <v>0.14576756469673921</v>
      </c>
      <c r="Q51" s="229">
        <v>0.1619642424504952</v>
      </c>
      <c r="R51" s="229">
        <v>0.15703349613147041</v>
      </c>
      <c r="S51" s="229">
        <v>0.16281603204586001</v>
      </c>
      <c r="T51" s="229">
        <v>0.1684135065300558</v>
      </c>
      <c r="U51" s="229">
        <v>0.15518795200925789</v>
      </c>
      <c r="V51" s="229">
        <v>0.16763016431417591</v>
      </c>
      <c r="W51" s="229">
        <v>9.1440627106937303E-2</v>
      </c>
      <c r="X51" s="229">
        <v>7.4382019405293903E-2</v>
      </c>
      <c r="Y51" s="229">
        <v>7.8668853351239271E-2</v>
      </c>
      <c r="DA51" s="73" t="s">
        <v>3167</v>
      </c>
    </row>
    <row r="52" spans="1:105" ht="12" customHeight="1" x14ac:dyDescent="0.25">
      <c r="A52" s="64" t="s">
        <v>39</v>
      </c>
      <c r="B52" s="229">
        <v>8.9175583138246528E-2</v>
      </c>
      <c r="C52" s="229">
        <v>8.9175583138244113E-2</v>
      </c>
      <c r="D52" s="229">
        <v>7.5798282578914716E-2</v>
      </c>
      <c r="E52" s="229">
        <v>8.739065894547933E-2</v>
      </c>
      <c r="F52" s="229">
        <v>8.9175583138188574E-2</v>
      </c>
      <c r="G52" s="229">
        <v>9.3634683324519352E-2</v>
      </c>
      <c r="H52" s="229">
        <v>8.9175583138072403E-2</v>
      </c>
      <c r="I52" s="229">
        <v>7.1339182392373177E-2</v>
      </c>
      <c r="J52" s="229">
        <v>7.0446720295950574E-2</v>
      </c>
      <c r="K52" s="229">
        <v>7.0446720296003962E-2</v>
      </c>
      <c r="L52" s="229">
        <v>2.2507733555174538</v>
      </c>
      <c r="M52" s="229">
        <v>2.174082610842385</v>
      </c>
      <c r="N52" s="229">
        <v>2.208862950237688</v>
      </c>
      <c r="O52" s="229">
        <v>2.2249144267883421</v>
      </c>
      <c r="P52" s="229">
        <v>1.945795301008683</v>
      </c>
      <c r="Q52" s="229">
        <v>1.934202924640726</v>
      </c>
      <c r="R52" s="229">
        <v>2.0840177758987521</v>
      </c>
      <c r="S52" s="229">
        <v>2.1396778759950772</v>
      </c>
      <c r="T52" s="229">
        <v>2.0348681546925902</v>
      </c>
      <c r="U52" s="229">
        <v>2.037240562944342</v>
      </c>
      <c r="V52" s="229">
        <v>1.708499902544649</v>
      </c>
      <c r="W52" s="229">
        <v>1.698711712144451</v>
      </c>
      <c r="X52" s="229">
        <v>1.5953337825540339</v>
      </c>
      <c r="Y52" s="229">
        <v>1.3943789269902229</v>
      </c>
      <c r="DA52" s="73" t="s">
        <v>3168</v>
      </c>
    </row>
    <row r="53" spans="1:105" ht="12" customHeight="1" x14ac:dyDescent="0.25">
      <c r="A53" s="60" t="s">
        <v>3099</v>
      </c>
      <c r="B53" s="262">
        <v>0.43578760451959653</v>
      </c>
      <c r="C53" s="262">
        <v>0.39330555839966369</v>
      </c>
      <c r="D53" s="262">
        <v>0.39202242365701612</v>
      </c>
      <c r="E53" s="262">
        <v>0.40563880319142831</v>
      </c>
      <c r="F53" s="262">
        <v>0.41812084340194983</v>
      </c>
      <c r="G53" s="262">
        <v>0.43817556742977781</v>
      </c>
      <c r="H53" s="262">
        <v>0.48894170299793738</v>
      </c>
      <c r="I53" s="262">
        <v>0.52763728946708388</v>
      </c>
      <c r="J53" s="262">
        <v>0.48906315526456118</v>
      </c>
      <c r="K53" s="262">
        <v>0.48221178829095618</v>
      </c>
      <c r="L53" s="262">
        <v>0.38303031205111587</v>
      </c>
      <c r="M53" s="262">
        <v>0.38159264182641223</v>
      </c>
      <c r="N53" s="262">
        <v>0.3971406083951885</v>
      </c>
      <c r="O53" s="262">
        <v>0.38104111560121051</v>
      </c>
      <c r="P53" s="262">
        <v>0.38949143389087337</v>
      </c>
      <c r="Q53" s="262">
        <v>0.40067959805683728</v>
      </c>
      <c r="R53" s="262">
        <v>0.43924743000840732</v>
      </c>
      <c r="S53" s="262">
        <v>0.45469100509631061</v>
      </c>
      <c r="T53" s="262">
        <v>0.46906540928472418</v>
      </c>
      <c r="U53" s="262">
        <v>0.4818989648794324</v>
      </c>
      <c r="V53" s="262">
        <v>0.43958781133602459</v>
      </c>
      <c r="W53" s="262">
        <v>0.46447907107860847</v>
      </c>
      <c r="X53" s="262">
        <v>0.48095147992727882</v>
      </c>
      <c r="Y53" s="262">
        <v>0.46635844970767232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18.504640750507686</v>
      </c>
      <c r="C54" s="261">
        <f t="shared" si="2"/>
        <v>14.171010930756974</v>
      </c>
      <c r="D54" s="261">
        <f t="shared" si="2"/>
        <v>13.714418623492477</v>
      </c>
      <c r="E54" s="261">
        <f t="shared" si="2"/>
        <v>12.541080284086217</v>
      </c>
      <c r="F54" s="261">
        <f t="shared" si="2"/>
        <v>11.774615788246273</v>
      </c>
      <c r="G54" s="261">
        <f t="shared" si="2"/>
        <v>8.2515744619556219</v>
      </c>
      <c r="H54" s="261">
        <f t="shared" si="2"/>
        <v>9.9101529770367804</v>
      </c>
      <c r="I54" s="261">
        <f t="shared" si="2"/>
        <v>10.146803874555626</v>
      </c>
      <c r="J54" s="261">
        <f t="shared" si="2"/>
        <v>9.0027054701755809</v>
      </c>
      <c r="K54" s="261">
        <f t="shared" si="2"/>
        <v>9.1516993578250627</v>
      </c>
      <c r="L54" s="261">
        <f t="shared" si="2"/>
        <v>8.6227498490490859</v>
      </c>
      <c r="M54" s="261">
        <f t="shared" si="2"/>
        <v>8.4549319440548523</v>
      </c>
      <c r="N54" s="261">
        <f t="shared" si="2"/>
        <v>8.2683773951704165</v>
      </c>
      <c r="O54" s="261">
        <f t="shared" si="2"/>
        <v>7.6089715133604789</v>
      </c>
      <c r="P54" s="261">
        <f t="shared" si="2"/>
        <v>7.5944073491058628</v>
      </c>
      <c r="Q54" s="261">
        <f t="shared" si="2"/>
        <v>7.5223943400942863</v>
      </c>
      <c r="R54" s="261">
        <f t="shared" si="2"/>
        <v>8.0002640696544631</v>
      </c>
      <c r="S54" s="261">
        <f t="shared" si="2"/>
        <v>8.0132282665276762</v>
      </c>
      <c r="T54" s="261">
        <f t="shared" si="2"/>
        <v>8.2287402372257716</v>
      </c>
      <c r="U54" s="261">
        <f t="shared" si="2"/>
        <v>8.0112218660029519</v>
      </c>
      <c r="V54" s="261">
        <f t="shared" si="2"/>
        <v>7.5155329039467169</v>
      </c>
      <c r="W54" s="261">
        <f t="shared" si="2"/>
        <v>7.9087138122506371</v>
      </c>
      <c r="X54" s="261">
        <f t="shared" si="2"/>
        <v>7.8809217891090944</v>
      </c>
      <c r="Y54" s="261">
        <f t="shared" si="2"/>
        <v>7.8686564169176272</v>
      </c>
      <c r="DA54" s="70"/>
    </row>
    <row r="55" spans="1:105" ht="12" customHeight="1" x14ac:dyDescent="0.25">
      <c r="A55" s="60" t="s">
        <v>3102</v>
      </c>
      <c r="B55" s="262">
        <v>10.351450021784039</v>
      </c>
      <c r="C55" s="262">
        <v>7.2284486405807993</v>
      </c>
      <c r="D55" s="262">
        <v>6.8686252693306757</v>
      </c>
      <c r="E55" s="262">
        <v>5.7299257413112494</v>
      </c>
      <c r="F55" s="262">
        <v>4.9417199649310257</v>
      </c>
      <c r="G55" s="262">
        <v>2.0567130864281791</v>
      </c>
      <c r="H55" s="262">
        <v>2.795229738245161</v>
      </c>
      <c r="I55" s="262">
        <v>2.559127834832267</v>
      </c>
      <c r="J55" s="262">
        <v>2.03762517549763</v>
      </c>
      <c r="K55" s="262">
        <v>2.1665517117270112</v>
      </c>
      <c r="L55" s="262">
        <v>2.7464180489652099</v>
      </c>
      <c r="M55" s="262">
        <v>2.6245660909807529</v>
      </c>
      <c r="N55" s="262">
        <v>2.2138571125821311</v>
      </c>
      <c r="O55" s="262">
        <v>1.96360797680213</v>
      </c>
      <c r="P55" s="262">
        <v>1.6149053965080979</v>
      </c>
      <c r="Q55" s="262">
        <v>1.2959108372401631</v>
      </c>
      <c r="R55" s="262">
        <v>1.755052576052494</v>
      </c>
      <c r="S55" s="262">
        <v>1.598109766166518</v>
      </c>
      <c r="T55" s="262">
        <v>1.62720144894133</v>
      </c>
      <c r="U55" s="262">
        <v>1.313324621643525</v>
      </c>
      <c r="V55" s="262">
        <v>1.3791371620448321</v>
      </c>
      <c r="W55" s="262">
        <v>1.440834606020079</v>
      </c>
      <c r="X55" s="262">
        <v>1.251075967280243</v>
      </c>
      <c r="Y55" s="262">
        <v>1.4063334930748621</v>
      </c>
      <c r="DA55" s="72" t="s">
        <v>3170</v>
      </c>
    </row>
    <row r="56" spans="1:105" ht="12" customHeight="1" x14ac:dyDescent="0.25">
      <c r="A56" s="60" t="s">
        <v>3104</v>
      </c>
      <c r="B56" s="262">
        <v>2.515233156467914</v>
      </c>
      <c r="C56" s="262">
        <v>1.8542118456193251</v>
      </c>
      <c r="D56" s="262">
        <v>1.7740433341317341</v>
      </c>
      <c r="E56" s="262">
        <v>1.563244004853678</v>
      </c>
      <c r="F56" s="262">
        <v>1.423500166514339</v>
      </c>
      <c r="G56" s="262">
        <v>0.52600977730104292</v>
      </c>
      <c r="H56" s="262">
        <v>0.78928995271480895</v>
      </c>
      <c r="I56" s="262">
        <v>0.76142256049741219</v>
      </c>
      <c r="J56" s="262">
        <v>0.63787573232072758</v>
      </c>
      <c r="K56" s="262">
        <v>0.74658194337916672</v>
      </c>
      <c r="L56" s="262">
        <v>0.92091630447182249</v>
      </c>
      <c r="M56" s="262">
        <v>0.8935500689859881</v>
      </c>
      <c r="N56" s="262">
        <v>0.91655427086521257</v>
      </c>
      <c r="O56" s="262">
        <v>0.71568306661278269</v>
      </c>
      <c r="P56" s="262">
        <v>0.94049635386223085</v>
      </c>
      <c r="Q56" s="262">
        <v>1.042732174260864</v>
      </c>
      <c r="R56" s="262">
        <v>0.56249278286725457</v>
      </c>
      <c r="S56" s="262">
        <v>0.53260011610078595</v>
      </c>
      <c r="T56" s="262">
        <v>0.53305301968308794</v>
      </c>
      <c r="U56" s="262">
        <v>0.46337866253954979</v>
      </c>
      <c r="V56" s="262">
        <v>0.44927338254662291</v>
      </c>
      <c r="W56" s="262">
        <v>0.45872871919739</v>
      </c>
      <c r="X56" s="262">
        <v>0.40758522969291722</v>
      </c>
      <c r="Y56" s="262">
        <v>0.42885816797088938</v>
      </c>
      <c r="DA56" s="72" t="s">
        <v>3171</v>
      </c>
    </row>
    <row r="57" spans="1:105" ht="12" customHeight="1" x14ac:dyDescent="0.25">
      <c r="A57" s="64" t="s">
        <v>28</v>
      </c>
      <c r="B57" s="229">
        <v>0.58052722908400212</v>
      </c>
      <c r="C57" s="229">
        <v>2.2877597983043188E-3</v>
      </c>
      <c r="D57" s="229">
        <v>2.7513873917847571E-3</v>
      </c>
      <c r="E57" s="229">
        <v>2.4400386499591341E-3</v>
      </c>
      <c r="F57" s="229">
        <v>8.468343963561057E-3</v>
      </c>
      <c r="G57" s="229">
        <v>1.4474824691922969E-2</v>
      </c>
      <c r="H57" s="229">
        <v>1.091788063648972E-2</v>
      </c>
      <c r="I57" s="229">
        <v>7.0566151484379117E-3</v>
      </c>
      <c r="J57" s="229">
        <v>6.2250580522812821E-3</v>
      </c>
      <c r="K57" s="229">
        <v>2.8276448430292912E-3</v>
      </c>
      <c r="L57" s="229">
        <v>3.5800018097275942E-3</v>
      </c>
      <c r="M57" s="229">
        <v>2.9394898302571898E-3</v>
      </c>
      <c r="N57" s="229">
        <v>2.084944661885245E-3</v>
      </c>
      <c r="O57" s="229">
        <v>2.7032469876848608E-3</v>
      </c>
      <c r="P57" s="229">
        <v>1.0112657201242839E-3</v>
      </c>
      <c r="Q57" s="229">
        <v>3.741607943064179E-4</v>
      </c>
      <c r="R57" s="229">
        <v>3.2316266055928012E-3</v>
      </c>
      <c r="S57" s="229">
        <v>3.53271950265439E-3</v>
      </c>
      <c r="T57" s="229">
        <v>2.3172612818813808E-3</v>
      </c>
      <c r="U57" s="229">
        <v>2.774615759957732E-3</v>
      </c>
      <c r="V57" s="229">
        <v>3.002438759663851E-3</v>
      </c>
      <c r="W57" s="229">
        <v>2.6297733924545209E-3</v>
      </c>
      <c r="X57" s="229">
        <v>3.7467099091879801E-3</v>
      </c>
      <c r="Y57" s="229">
        <v>3.818710159442784E-3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2.52588216773963E-2</v>
      </c>
      <c r="C59" s="229">
        <v>3.649626707090433E-2</v>
      </c>
      <c r="D59" s="229">
        <v>3.0649349054382369E-2</v>
      </c>
      <c r="E59" s="229">
        <v>6.1074248526341489E-2</v>
      </c>
      <c r="F59" s="229">
        <v>6.2947607121034616E-2</v>
      </c>
      <c r="G59" s="229">
        <v>9.0119247192879684E-2</v>
      </c>
      <c r="H59" s="229">
        <v>2.3725464195635679E-2</v>
      </c>
      <c r="I59" s="229">
        <v>0</v>
      </c>
      <c r="J59" s="229">
        <v>0</v>
      </c>
      <c r="K59" s="229">
        <v>0</v>
      </c>
      <c r="L59" s="229">
        <v>1.7087441222940619E-3</v>
      </c>
      <c r="M59" s="229">
        <v>0</v>
      </c>
      <c r="N59" s="229">
        <v>2.3604908100526649E-3</v>
      </c>
      <c r="O59" s="229">
        <v>3.0303178146400401E-3</v>
      </c>
      <c r="P59" s="229">
        <v>1.171623551008899E-2</v>
      </c>
      <c r="Q59" s="229">
        <v>2.4942676113829032E-3</v>
      </c>
      <c r="R59" s="229">
        <v>2.96014798116991E-2</v>
      </c>
      <c r="S59" s="229">
        <v>1.117816044882132E-2</v>
      </c>
      <c r="T59" s="229">
        <v>4.7999839056626879E-2</v>
      </c>
      <c r="U59" s="229">
        <v>1.713548675722145E-3</v>
      </c>
      <c r="V59" s="229">
        <v>5.7295602944289299E-3</v>
      </c>
      <c r="W59" s="229">
        <v>7.9757835134445284E-3</v>
      </c>
      <c r="X59" s="229">
        <v>3.8674698647876531E-3</v>
      </c>
      <c r="Y59" s="229">
        <v>3.6057988598526547E-2</v>
      </c>
      <c r="DA59" s="73" t="s">
        <v>3174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1.8472046594941088E-2</v>
      </c>
      <c r="H60" s="229">
        <v>8.0048794201239754E-2</v>
      </c>
      <c r="I60" s="229">
        <v>4.1101112169247452E-2</v>
      </c>
      <c r="J60" s="229">
        <v>5.7266745865868732E-2</v>
      </c>
      <c r="K60" s="229">
        <v>4.8442965492956937E-2</v>
      </c>
      <c r="L60" s="229">
        <v>5.9668365374791983E-2</v>
      </c>
      <c r="M60" s="229">
        <v>6.7402004308714278E-2</v>
      </c>
      <c r="N60" s="229">
        <v>1.199105018326139E-2</v>
      </c>
      <c r="O60" s="229">
        <v>5.622313756320294E-3</v>
      </c>
      <c r="P60" s="229">
        <v>1.818376853109385E-3</v>
      </c>
      <c r="Q60" s="229">
        <v>1.33878722591507E-3</v>
      </c>
      <c r="R60" s="229">
        <v>1.8470774157978188E-2</v>
      </c>
      <c r="S60" s="229">
        <v>3.500251169740059E-3</v>
      </c>
      <c r="T60" s="229">
        <v>3.6058430438508111E-3</v>
      </c>
      <c r="U60" s="229">
        <v>3.2387559466523232E-3</v>
      </c>
      <c r="V60" s="229">
        <v>3.6068436954798241E-3</v>
      </c>
      <c r="W60" s="229">
        <v>3.7840055109999971E-3</v>
      </c>
      <c r="X60" s="229">
        <v>3.6801157332587578E-3</v>
      </c>
      <c r="Y60" s="229">
        <v>6.038686133620917E-3</v>
      </c>
      <c r="DA60" s="73" t="s">
        <v>3175</v>
      </c>
    </row>
    <row r="61" spans="1:105" ht="12" customHeight="1" x14ac:dyDescent="0.25">
      <c r="A61" s="64" t="s">
        <v>32</v>
      </c>
      <c r="B61" s="229">
        <v>9.3903425164836643E-2</v>
      </c>
      <c r="C61" s="229">
        <v>0</v>
      </c>
      <c r="D61" s="229">
        <v>8.0465995754474759E-3</v>
      </c>
      <c r="E61" s="229">
        <v>1.262407732606524E-2</v>
      </c>
      <c r="F61" s="229">
        <v>0</v>
      </c>
      <c r="G61" s="229">
        <v>4.0578759290182372E-3</v>
      </c>
      <c r="H61" s="229">
        <v>6.5710026152288846E-3</v>
      </c>
      <c r="I61" s="229">
        <v>4.6825499879946553E-2</v>
      </c>
      <c r="J61" s="229">
        <v>0</v>
      </c>
      <c r="K61" s="229">
        <v>1.4977255154989631E-2</v>
      </c>
      <c r="L61" s="229">
        <v>5.9813836677158533E-2</v>
      </c>
      <c r="M61" s="229">
        <v>4.0914707229335469E-2</v>
      </c>
      <c r="N61" s="229">
        <v>2.2493372477154289E-2</v>
      </c>
      <c r="O61" s="229">
        <v>2.644711659276042E-2</v>
      </c>
      <c r="P61" s="229">
        <v>6.7177827033080076E-3</v>
      </c>
      <c r="Q61" s="229">
        <v>1.1315430245858299E-3</v>
      </c>
      <c r="R61" s="229">
        <v>1.7233755322809768E-2</v>
      </c>
      <c r="S61" s="229">
        <v>1.0353479196806421E-2</v>
      </c>
      <c r="T61" s="229">
        <v>0</v>
      </c>
      <c r="U61" s="229">
        <v>0</v>
      </c>
      <c r="V61" s="229">
        <v>1.5162740674374821E-2</v>
      </c>
      <c r="W61" s="229">
        <v>9.497867710680884E-3</v>
      </c>
      <c r="X61" s="229">
        <v>1.5351851807187411E-3</v>
      </c>
      <c r="Y61" s="229">
        <v>3.3677601113908172E-3</v>
      </c>
      <c r="DA61" s="73" t="s">
        <v>3176</v>
      </c>
    </row>
    <row r="62" spans="1:105" ht="12" customHeight="1" x14ac:dyDescent="0.25">
      <c r="A62" s="64" t="s">
        <v>33</v>
      </c>
      <c r="B62" s="229">
        <v>0.17545770419916989</v>
      </c>
      <c r="C62" s="229">
        <v>0.26360244682405748</v>
      </c>
      <c r="D62" s="229">
        <v>0.28059154615351273</v>
      </c>
      <c r="E62" s="229">
        <v>0.5216775005256753</v>
      </c>
      <c r="F62" s="229">
        <v>0.62761067681685889</v>
      </c>
      <c r="G62" s="229">
        <v>0</v>
      </c>
      <c r="H62" s="229">
        <v>0.30420397407774491</v>
      </c>
      <c r="I62" s="229">
        <v>0.37921314179087462</v>
      </c>
      <c r="J62" s="229">
        <v>0.37748468626170811</v>
      </c>
      <c r="K62" s="229">
        <v>0.52265739128101418</v>
      </c>
      <c r="L62" s="229">
        <v>0.27023493684416922</v>
      </c>
      <c r="M62" s="229">
        <v>0.28125498601825882</v>
      </c>
      <c r="N62" s="229">
        <v>0.42361475181663522</v>
      </c>
      <c r="O62" s="229">
        <v>0.19171732505747191</v>
      </c>
      <c r="P62" s="229">
        <v>0.58399618589407154</v>
      </c>
      <c r="Q62" s="229">
        <v>0.71508930749314337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1.625078622080312</v>
      </c>
      <c r="C63" s="229">
        <v>1.5368180176638619</v>
      </c>
      <c r="D63" s="229">
        <v>1.3943352946550041</v>
      </c>
      <c r="E63" s="229">
        <v>0.87916741106547647</v>
      </c>
      <c r="F63" s="229">
        <v>0.61620915069886462</v>
      </c>
      <c r="G63" s="229">
        <v>0.30604405764404041</v>
      </c>
      <c r="H63" s="229">
        <v>0.28080471152612879</v>
      </c>
      <c r="I63" s="229">
        <v>0.21011566959274661</v>
      </c>
      <c r="J63" s="229">
        <v>0.15392451751515701</v>
      </c>
      <c r="K63" s="229">
        <v>0.1145992037021125</v>
      </c>
      <c r="L63" s="229">
        <v>0.16377756126881629</v>
      </c>
      <c r="M63" s="229">
        <v>0.1550749487411329</v>
      </c>
      <c r="N63" s="229">
        <v>0.1017197583738295</v>
      </c>
      <c r="O63" s="229">
        <v>0.13719163082473981</v>
      </c>
      <c r="P63" s="229">
        <v>2.9170622945541499E-2</v>
      </c>
      <c r="Q63" s="229">
        <v>1.556445996529247E-2</v>
      </c>
      <c r="R63" s="229">
        <v>0.16601408890263811</v>
      </c>
      <c r="S63" s="229">
        <v>0.16710332675651041</v>
      </c>
      <c r="T63" s="229">
        <v>0.1567159806404459</v>
      </c>
      <c r="U63" s="229">
        <v>0.13482582625669409</v>
      </c>
      <c r="V63" s="229">
        <v>0.14723096782846479</v>
      </c>
      <c r="W63" s="229">
        <v>0.17288188655129899</v>
      </c>
      <c r="X63" s="229">
        <v>0.15042025628377231</v>
      </c>
      <c r="Y63" s="229">
        <v>0.1640186661380553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1.9579718348317712E-3</v>
      </c>
      <c r="C65" s="229">
        <v>1.9579718348317178E-3</v>
      </c>
      <c r="D65" s="229">
        <v>4.6577323170544263E-2</v>
      </c>
      <c r="E65" s="229">
        <v>7.3472540681915541E-2</v>
      </c>
      <c r="F65" s="229">
        <v>9.5215005486662549E-2</v>
      </c>
      <c r="G65" s="229">
        <v>7.9139826722130588E-2</v>
      </c>
      <c r="H65" s="229">
        <v>6.9968743035000822E-2</v>
      </c>
      <c r="I65" s="229">
        <v>6.6671203883884714E-2</v>
      </c>
      <c r="J65" s="229">
        <v>3.2666003768004263E-2</v>
      </c>
      <c r="K65" s="229">
        <v>3.2768762047348368E-2</v>
      </c>
      <c r="L65" s="229">
        <v>3.276913301588126E-2</v>
      </c>
      <c r="M65" s="229">
        <v>2.7822638804890689E-2</v>
      </c>
      <c r="N65" s="229">
        <v>2.9059076873381971E-2</v>
      </c>
      <c r="O65" s="229">
        <v>2.3391419864541421E-2</v>
      </c>
      <c r="P65" s="229">
        <v>2.1330689750406709E-2</v>
      </c>
      <c r="Q65" s="229">
        <v>2.3700807608048428E-2</v>
      </c>
      <c r="R65" s="229">
        <v>2.297927384168625E-2</v>
      </c>
      <c r="S65" s="229">
        <v>2.3825453029882489E-2</v>
      </c>
      <c r="T65" s="229">
        <v>2.464455151627484E-2</v>
      </c>
      <c r="U65" s="229">
        <v>2.270920876120348E-2</v>
      </c>
      <c r="V65" s="229">
        <v>2.4529922244597761E-2</v>
      </c>
      <c r="W65" s="229">
        <v>1.338083442265495E-2</v>
      </c>
      <c r="X65" s="229">
        <v>1.088458726908091E-2</v>
      </c>
      <c r="Y65" s="229">
        <v>1.151189503197529E-2</v>
      </c>
      <c r="DA65" s="73" t="s">
        <v>3180</v>
      </c>
    </row>
    <row r="66" spans="1:105" ht="12" customHeight="1" x14ac:dyDescent="0.25">
      <c r="A66" s="64" t="s">
        <v>39</v>
      </c>
      <c r="B66" s="229">
        <v>1.3049382427365809E-2</v>
      </c>
      <c r="C66" s="229">
        <v>1.304938242736545E-2</v>
      </c>
      <c r="D66" s="229">
        <v>1.1091834131057941E-2</v>
      </c>
      <c r="E66" s="229">
        <v>1.278818807824484E-2</v>
      </c>
      <c r="F66" s="229">
        <v>1.304938242735733E-2</v>
      </c>
      <c r="G66" s="229">
        <v>1.3701898526110061E-2</v>
      </c>
      <c r="H66" s="229">
        <v>1.304938242734033E-2</v>
      </c>
      <c r="I66" s="229">
        <v>1.043931803227437E-2</v>
      </c>
      <c r="J66" s="229">
        <v>1.0308720857708179E-2</v>
      </c>
      <c r="K66" s="229">
        <v>1.0308720857715991E-2</v>
      </c>
      <c r="L66" s="229">
        <v>0.32936372535898362</v>
      </c>
      <c r="M66" s="229">
        <v>0.3181412940533988</v>
      </c>
      <c r="N66" s="229">
        <v>0.32323082566901251</v>
      </c>
      <c r="O66" s="229">
        <v>0.32557969571462397</v>
      </c>
      <c r="P66" s="229">
        <v>0.28473519448558038</v>
      </c>
      <c r="Q66" s="229">
        <v>0.2830388405381899</v>
      </c>
      <c r="R66" s="229">
        <v>0.30496178422485037</v>
      </c>
      <c r="S66" s="229">
        <v>0.3131067259963709</v>
      </c>
      <c r="T66" s="229">
        <v>0.29776954414400808</v>
      </c>
      <c r="U66" s="229">
        <v>0.29811670713931998</v>
      </c>
      <c r="V66" s="229">
        <v>0.25001090904961282</v>
      </c>
      <c r="W66" s="229">
        <v>0.2485785680958561</v>
      </c>
      <c r="X66" s="229">
        <v>0.23345090545211081</v>
      </c>
      <c r="Y66" s="229">
        <v>0.20404446179787769</v>
      </c>
      <c r="DA66" s="73" t="s">
        <v>3181</v>
      </c>
    </row>
    <row r="67" spans="1:105" ht="12" customHeight="1" x14ac:dyDescent="0.25">
      <c r="A67" s="60" t="s">
        <v>3116</v>
      </c>
      <c r="B67" s="262">
        <v>5.6379575722557336</v>
      </c>
      <c r="C67" s="262">
        <v>5.088350444556851</v>
      </c>
      <c r="D67" s="262">
        <v>5.0717500200300689</v>
      </c>
      <c r="E67" s="262">
        <v>5.2479105379212889</v>
      </c>
      <c r="F67" s="262">
        <v>5.4093956568009087</v>
      </c>
      <c r="G67" s="262">
        <v>5.6688515982264001</v>
      </c>
      <c r="H67" s="262">
        <v>6.3256332860768101</v>
      </c>
      <c r="I67" s="262">
        <v>6.8262534792259473</v>
      </c>
      <c r="J67" s="262">
        <v>6.3272045623572239</v>
      </c>
      <c r="K67" s="262">
        <v>6.2385657027188843</v>
      </c>
      <c r="L67" s="262">
        <v>4.955415495612054</v>
      </c>
      <c r="M67" s="262">
        <v>4.9368157840881111</v>
      </c>
      <c r="N67" s="262">
        <v>5.1379660117230728</v>
      </c>
      <c r="O67" s="262">
        <v>4.9296804699455663</v>
      </c>
      <c r="P67" s="262">
        <v>5.0390055987355344</v>
      </c>
      <c r="Q67" s="262">
        <v>5.1837513285932593</v>
      </c>
      <c r="R67" s="262">
        <v>5.682718710734715</v>
      </c>
      <c r="S67" s="262">
        <v>5.882518384260373</v>
      </c>
      <c r="T67" s="262">
        <v>6.068485768601354</v>
      </c>
      <c r="U67" s="262">
        <v>6.2345185818198763</v>
      </c>
      <c r="V67" s="262">
        <v>5.6871223593552616</v>
      </c>
      <c r="W67" s="262">
        <v>6.0091504870331676</v>
      </c>
      <c r="X67" s="262">
        <v>6.2222605921359344</v>
      </c>
      <c r="Y67" s="262">
        <v>6.0334647558718757</v>
      </c>
      <c r="DA67" s="72" t="s">
        <v>3182</v>
      </c>
    </row>
    <row r="68" spans="1:105" ht="12" customHeight="1" x14ac:dyDescent="0.25">
      <c r="A68" s="57" t="s">
        <v>3118</v>
      </c>
      <c r="B68" s="261">
        <v>33.240679457547067</v>
      </c>
      <c r="C68" s="261">
        <v>37.267004479049163</v>
      </c>
      <c r="D68" s="261">
        <v>34.436649437605858</v>
      </c>
      <c r="E68" s="261">
        <v>17.65654887028203</v>
      </c>
      <c r="F68" s="261">
        <v>18.87372173101679</v>
      </c>
      <c r="G68" s="261">
        <v>18.334336245897049</v>
      </c>
      <c r="H68" s="261">
        <v>12.178845685164481</v>
      </c>
      <c r="I68" s="261">
        <v>12.72686430400984</v>
      </c>
      <c r="J68" s="261">
        <v>14.13085235743211</v>
      </c>
      <c r="K68" s="261">
        <v>12.593463558948979</v>
      </c>
      <c r="L68" s="261">
        <v>12.256066838025021</v>
      </c>
      <c r="M68" s="261">
        <v>11.736362383890199</v>
      </c>
      <c r="N68" s="261">
        <v>11.44032129932476</v>
      </c>
      <c r="O68" s="261">
        <v>11.25104324498554</v>
      </c>
      <c r="P68" s="261">
        <v>11.182319794276591</v>
      </c>
      <c r="Q68" s="261">
        <v>12.063581092053139</v>
      </c>
      <c r="R68" s="261">
        <v>13.50329802532168</v>
      </c>
      <c r="S68" s="261">
        <v>11.798590614065469</v>
      </c>
      <c r="T68" s="261">
        <v>11.445917608296099</v>
      </c>
      <c r="U68" s="261">
        <v>10.52230371167626</v>
      </c>
      <c r="V68" s="261">
        <v>8.6898694802451448</v>
      </c>
      <c r="W68" s="261">
        <v>10.00822773411701</v>
      </c>
      <c r="X68" s="261">
        <v>9.892204164963097</v>
      </c>
      <c r="Y68" s="261">
        <v>9.3537180196577481</v>
      </c>
      <c r="DA68" s="70" t="s">
        <v>3183</v>
      </c>
    </row>
    <row r="69" spans="1:105" ht="12" customHeight="1" x14ac:dyDescent="0.25">
      <c r="A69" s="41" t="s">
        <v>3120</v>
      </c>
      <c r="B69" s="350">
        <v>84.779054809333914</v>
      </c>
      <c r="C69" s="350">
        <v>77.600523987124973</v>
      </c>
      <c r="D69" s="350">
        <v>78.208939214098876</v>
      </c>
      <c r="E69" s="350">
        <v>80.242642732369404</v>
      </c>
      <c r="F69" s="350">
        <v>85.329879605441022</v>
      </c>
      <c r="G69" s="350">
        <v>88.166339092580657</v>
      </c>
      <c r="H69" s="350">
        <v>98.424002519815332</v>
      </c>
      <c r="I69" s="350">
        <v>104.4175934073827</v>
      </c>
      <c r="J69" s="350">
        <v>102.512860131857</v>
      </c>
      <c r="K69" s="350">
        <v>99.388165633461554</v>
      </c>
      <c r="L69" s="350">
        <v>89.011931249552575</v>
      </c>
      <c r="M69" s="350">
        <v>87.442180160338907</v>
      </c>
      <c r="N69" s="350">
        <v>88.171050920145348</v>
      </c>
      <c r="O69" s="350">
        <v>84.804293339419957</v>
      </c>
      <c r="P69" s="350">
        <v>86.540487952619685</v>
      </c>
      <c r="Q69" s="350">
        <v>89.018265394510095</v>
      </c>
      <c r="R69" s="350">
        <v>96.338362590875576</v>
      </c>
      <c r="S69" s="350">
        <v>100.3599980919922</v>
      </c>
      <c r="T69" s="350">
        <v>104.48093687371841</v>
      </c>
      <c r="U69" s="350">
        <v>105.7063443760446</v>
      </c>
      <c r="V69" s="350">
        <v>97.174813860308618</v>
      </c>
      <c r="W69" s="350">
        <v>99.876028766043476</v>
      </c>
      <c r="X69" s="350">
        <v>99.679825867507148</v>
      </c>
      <c r="Y69" s="350">
        <v>95.594711988816996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1.0000000000000002</v>
      </c>
      <c r="D73" s="232">
        <f t="shared" si="3"/>
        <v>1</v>
      </c>
      <c r="E73" s="232">
        <f t="shared" si="3"/>
        <v>0.99999999999999978</v>
      </c>
      <c r="F73" s="232">
        <f t="shared" si="3"/>
        <v>0.99999999999999989</v>
      </c>
      <c r="G73" s="232">
        <f t="shared" si="3"/>
        <v>0.99999999999999956</v>
      </c>
      <c r="H73" s="232">
        <f t="shared" si="3"/>
        <v>0.99999999999999956</v>
      </c>
      <c r="I73" s="232">
        <f t="shared" si="3"/>
        <v>1.0000000000000002</v>
      </c>
      <c r="J73" s="232">
        <f t="shared" si="3"/>
        <v>1</v>
      </c>
      <c r="K73" s="232">
        <f t="shared" si="3"/>
        <v>0.99999999999999978</v>
      </c>
      <c r="L73" s="232">
        <f t="shared" si="3"/>
        <v>0.99999999999999978</v>
      </c>
      <c r="M73" s="232">
        <f t="shared" si="3"/>
        <v>1.0000000000000004</v>
      </c>
      <c r="N73" s="232">
        <f t="shared" si="3"/>
        <v>0.99999999999999978</v>
      </c>
      <c r="O73" s="232">
        <f t="shared" si="3"/>
        <v>1.0000000000000002</v>
      </c>
      <c r="P73" s="232">
        <f t="shared" si="3"/>
        <v>1</v>
      </c>
      <c r="Q73" s="232">
        <f t="shared" si="3"/>
        <v>1</v>
      </c>
      <c r="R73" s="232">
        <f t="shared" si="3"/>
        <v>0.99999999999999989</v>
      </c>
      <c r="S73" s="232">
        <f t="shared" si="3"/>
        <v>0.99999999999999978</v>
      </c>
      <c r="T73" s="232">
        <f t="shared" si="3"/>
        <v>0.99999999999999978</v>
      </c>
      <c r="U73" s="232">
        <f t="shared" si="3"/>
        <v>1</v>
      </c>
      <c r="V73" s="232">
        <f t="shared" si="3"/>
        <v>0.99999999999999978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9.2875264748799261E-3</v>
      </c>
      <c r="C74" s="299">
        <f t="shared" si="4"/>
        <v>1.0455401578375259E-2</v>
      </c>
      <c r="D74" s="299">
        <f t="shared" si="4"/>
        <v>1.1143224954830513E-2</v>
      </c>
      <c r="E74" s="299">
        <f t="shared" si="4"/>
        <v>1.3176251425350314E-2</v>
      </c>
      <c r="F74" s="299">
        <f t="shared" si="4"/>
        <v>1.5194881629170029E-2</v>
      </c>
      <c r="G74" s="299">
        <f t="shared" si="4"/>
        <v>2.1707495019115609E-2</v>
      </c>
      <c r="H74" s="299">
        <f t="shared" si="4"/>
        <v>2.1458195284704384E-2</v>
      </c>
      <c r="I74" s="299">
        <f t="shared" si="4"/>
        <v>2.1883397558292016E-2</v>
      </c>
      <c r="J74" s="299">
        <f t="shared" si="4"/>
        <v>2.3907298109626891E-2</v>
      </c>
      <c r="K74" s="299">
        <f t="shared" si="4"/>
        <v>2.3060391035816665E-2</v>
      </c>
      <c r="L74" s="299">
        <f t="shared" si="4"/>
        <v>2.2710732494169168E-2</v>
      </c>
      <c r="M74" s="299">
        <f t="shared" si="4"/>
        <v>2.3356327020544153E-2</v>
      </c>
      <c r="N74" s="299">
        <f t="shared" si="4"/>
        <v>2.2597128740466862E-2</v>
      </c>
      <c r="O74" s="299">
        <f t="shared" si="4"/>
        <v>2.3585366898630316E-2</v>
      </c>
      <c r="P74" s="299">
        <f t="shared" si="4"/>
        <v>2.2947480521637479E-2</v>
      </c>
      <c r="Q74" s="299">
        <f t="shared" si="4"/>
        <v>2.2508069541681133E-2</v>
      </c>
      <c r="R74" s="299">
        <f t="shared" si="4"/>
        <v>2.5701737604658281E-2</v>
      </c>
      <c r="S74" s="299">
        <f t="shared" si="4"/>
        <v>2.7031685783802627E-2</v>
      </c>
      <c r="T74" s="299">
        <f t="shared" si="4"/>
        <v>2.8156474187624462E-2</v>
      </c>
      <c r="U74" s="299">
        <f t="shared" si="4"/>
        <v>2.9296438756776167E-2</v>
      </c>
      <c r="V74" s="299">
        <f t="shared" si="4"/>
        <v>2.9295071731495714E-2</v>
      </c>
      <c r="W74" s="299">
        <f t="shared" si="4"/>
        <v>2.7222097407498449E-2</v>
      </c>
      <c r="X74" s="299">
        <f t="shared" si="4"/>
        <v>2.7475217538622081E-2</v>
      </c>
      <c r="Y74" s="299">
        <f t="shared" si="4"/>
        <v>2.6763842539594952E-2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1.3252066984664633E-3</v>
      </c>
      <c r="C75" s="233">
        <f t="shared" si="5"/>
        <v>1.4788299947484582E-3</v>
      </c>
      <c r="D75" s="233">
        <f t="shared" si="5"/>
        <v>1.5657647150652408E-3</v>
      </c>
      <c r="E75" s="233">
        <f t="shared" si="5"/>
        <v>1.8607436205668028E-3</v>
      </c>
      <c r="F75" s="233">
        <f t="shared" si="5"/>
        <v>2.1080420816770762E-3</v>
      </c>
      <c r="G75" s="233">
        <f t="shared" si="5"/>
        <v>3.0352346400394055E-3</v>
      </c>
      <c r="H75" s="233">
        <f t="shared" si="5"/>
        <v>2.999635987977129E-3</v>
      </c>
      <c r="I75" s="233">
        <f t="shared" si="5"/>
        <v>3.0896255250868416E-3</v>
      </c>
      <c r="J75" s="233">
        <f t="shared" si="5"/>
        <v>3.2711705430101602E-3</v>
      </c>
      <c r="K75" s="233">
        <f t="shared" si="5"/>
        <v>3.1824655909436575E-3</v>
      </c>
      <c r="L75" s="233">
        <f t="shared" si="5"/>
        <v>2.9741210881882667E-3</v>
      </c>
      <c r="M75" s="233">
        <f t="shared" si="5"/>
        <v>3.0746642495558651E-3</v>
      </c>
      <c r="N75" s="233">
        <f t="shared" si="5"/>
        <v>3.0123053320010871E-3</v>
      </c>
      <c r="O75" s="233">
        <f t="shared" si="5"/>
        <v>3.14085501308697E-3</v>
      </c>
      <c r="P75" s="233">
        <f t="shared" si="5"/>
        <v>3.058016320564432E-3</v>
      </c>
      <c r="Q75" s="233">
        <f t="shared" si="5"/>
        <v>2.9995729027291569E-3</v>
      </c>
      <c r="R75" s="233">
        <f t="shared" si="5"/>
        <v>3.4438666488068735E-3</v>
      </c>
      <c r="S75" s="233">
        <f t="shared" si="5"/>
        <v>3.6122846919019215E-3</v>
      </c>
      <c r="T75" s="233">
        <f t="shared" si="5"/>
        <v>3.748316118723255E-3</v>
      </c>
      <c r="U75" s="233">
        <f t="shared" si="5"/>
        <v>3.925319193703267E-3</v>
      </c>
      <c r="V75" s="233">
        <f t="shared" si="5"/>
        <v>3.9122222625989625E-3</v>
      </c>
      <c r="W75" s="233">
        <f t="shared" si="5"/>
        <v>3.6797623971181743E-3</v>
      </c>
      <c r="X75" s="233">
        <f t="shared" si="5"/>
        <v>3.7808492763618485E-3</v>
      </c>
      <c r="Y75" s="233">
        <f t="shared" si="5"/>
        <v>3.7042748116704193E-3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1.3185600547962487E-2</v>
      </c>
      <c r="C76" s="233">
        <f t="shared" si="6"/>
        <v>1.4638847260545516E-2</v>
      </c>
      <c r="D76" s="233">
        <f t="shared" si="6"/>
        <v>1.5439011730872306E-2</v>
      </c>
      <c r="E76" s="233">
        <f t="shared" si="6"/>
        <v>1.8402303845362854E-2</v>
      </c>
      <c r="F76" s="233">
        <f t="shared" si="6"/>
        <v>2.062731196746645E-2</v>
      </c>
      <c r="G76" s="233">
        <f t="shared" si="6"/>
        <v>2.9840757116363505E-2</v>
      </c>
      <c r="H76" s="233">
        <f t="shared" si="6"/>
        <v>2.9486400549125942E-2</v>
      </c>
      <c r="I76" s="233">
        <f t="shared" si="6"/>
        <v>3.0551342277401635E-2</v>
      </c>
      <c r="J76" s="233">
        <f t="shared" si="6"/>
        <v>3.173749219721643E-2</v>
      </c>
      <c r="K76" s="233">
        <f t="shared" si="6"/>
        <v>3.1040752517072209E-2</v>
      </c>
      <c r="L76" s="233">
        <f t="shared" si="6"/>
        <v>2.8051374979940299E-2</v>
      </c>
      <c r="M76" s="233">
        <f t="shared" si="6"/>
        <v>2.9100490474831053E-2</v>
      </c>
      <c r="N76" s="233">
        <f t="shared" si="6"/>
        <v>2.8745879598890169E-2</v>
      </c>
      <c r="O76" s="233">
        <f t="shared" si="6"/>
        <v>2.9952875934489059E-2</v>
      </c>
      <c r="P76" s="233">
        <f t="shared" si="6"/>
        <v>2.9175946812206172E-2</v>
      </c>
      <c r="Q76" s="233">
        <f t="shared" si="6"/>
        <v>2.861905011029723E-2</v>
      </c>
      <c r="R76" s="233">
        <f t="shared" si="6"/>
        <v>3.2973772441444692E-2</v>
      </c>
      <c r="S76" s="233">
        <f t="shared" si="6"/>
        <v>3.4526044236363566E-2</v>
      </c>
      <c r="T76" s="233">
        <f t="shared" si="6"/>
        <v>3.5738070555931874E-2</v>
      </c>
      <c r="U76" s="233">
        <f t="shared" si="6"/>
        <v>3.7582186764357532E-2</v>
      </c>
      <c r="V76" s="233">
        <f t="shared" si="6"/>
        <v>3.7377258790762882E-2</v>
      </c>
      <c r="W76" s="233">
        <f t="shared" si="6"/>
        <v>3.5430553445869074E-2</v>
      </c>
      <c r="X76" s="233">
        <f t="shared" si="6"/>
        <v>3.6812093834298905E-2</v>
      </c>
      <c r="Y76" s="233">
        <f t="shared" si="6"/>
        <v>3.6194363706393548E-2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3.214979156262373E-3</v>
      </c>
      <c r="C77" s="233">
        <f t="shared" si="7"/>
        <v>3.6262718175203959E-3</v>
      </c>
      <c r="D77" s="233">
        <f t="shared" si="7"/>
        <v>3.8704140448525947E-3</v>
      </c>
      <c r="E77" s="233">
        <f t="shared" si="7"/>
        <v>4.5715297112695003E-3</v>
      </c>
      <c r="F77" s="233">
        <f t="shared" si="7"/>
        <v>5.2922676182661239E-3</v>
      </c>
      <c r="G77" s="233">
        <f t="shared" si="7"/>
        <v>7.5477969792496569E-3</v>
      </c>
      <c r="H77" s="233">
        <f t="shared" si="7"/>
        <v>7.4615136434839947E-3</v>
      </c>
      <c r="I77" s="233">
        <f t="shared" si="7"/>
        <v>7.5928908149306964E-3</v>
      </c>
      <c r="J77" s="233">
        <f t="shared" si="7"/>
        <v>8.3513186391074076E-3</v>
      </c>
      <c r="K77" s="233">
        <f t="shared" si="7"/>
        <v>8.040821160775969E-3</v>
      </c>
      <c r="L77" s="233">
        <f t="shared" si="7"/>
        <v>8.0052346026069244E-3</v>
      </c>
      <c r="M77" s="233">
        <f t="shared" si="7"/>
        <v>8.2241705223355752E-3</v>
      </c>
      <c r="N77" s="233">
        <f t="shared" si="7"/>
        <v>7.9365754426058855E-3</v>
      </c>
      <c r="O77" s="233">
        <f t="shared" si="7"/>
        <v>8.2853837795101928E-3</v>
      </c>
      <c r="P77" s="233">
        <f t="shared" si="7"/>
        <v>8.0601614647038983E-3</v>
      </c>
      <c r="Q77" s="233">
        <f t="shared" si="7"/>
        <v>7.9057600330867863E-3</v>
      </c>
      <c r="R77" s="233">
        <f t="shared" si="7"/>
        <v>9.0174312837592412E-3</v>
      </c>
      <c r="S77" s="233">
        <f t="shared" si="7"/>
        <v>9.4893200798278881E-3</v>
      </c>
      <c r="T77" s="233">
        <f t="shared" si="7"/>
        <v>9.8918693919451389E-3</v>
      </c>
      <c r="U77" s="233">
        <f t="shared" si="7"/>
        <v>1.0278744413341789E-2</v>
      </c>
      <c r="V77" s="233">
        <f t="shared" si="7"/>
        <v>1.0285229016457507E-2</v>
      </c>
      <c r="W77" s="233">
        <f t="shared" si="7"/>
        <v>9.5334953026715644E-3</v>
      </c>
      <c r="X77" s="233">
        <f t="shared" si="7"/>
        <v>9.5860781342238747E-3</v>
      </c>
      <c r="Y77" s="233">
        <f t="shared" si="7"/>
        <v>9.3263838266144442E-3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4.4544775126246168E-2</v>
      </c>
      <c r="C78" s="300">
        <f t="shared" si="8"/>
        <v>4.0574672605935981E-2</v>
      </c>
      <c r="D78" s="300">
        <f t="shared" si="8"/>
        <v>4.0158501235621889E-2</v>
      </c>
      <c r="E78" s="300">
        <f t="shared" si="8"/>
        <v>3.8047353524498742E-2</v>
      </c>
      <c r="F78" s="300">
        <f t="shared" si="8"/>
        <v>3.5478651315291737E-2</v>
      </c>
      <c r="G78" s="300">
        <f t="shared" si="8"/>
        <v>3.1768273343536171E-2</v>
      </c>
      <c r="H78" s="300">
        <f t="shared" si="8"/>
        <v>3.3127263662982083E-2</v>
      </c>
      <c r="I78" s="300">
        <f t="shared" si="8"/>
        <v>3.2370824411962366E-2</v>
      </c>
      <c r="J78" s="300">
        <f t="shared" si="8"/>
        <v>3.435235195577626E-2</v>
      </c>
      <c r="K78" s="300">
        <f t="shared" si="8"/>
        <v>3.3279685053932868E-2</v>
      </c>
      <c r="L78" s="300">
        <f t="shared" si="8"/>
        <v>3.506283034341455E-2</v>
      </c>
      <c r="M78" s="300">
        <f t="shared" si="8"/>
        <v>3.6613122230176064E-2</v>
      </c>
      <c r="N78" s="300">
        <f t="shared" si="8"/>
        <v>3.359361341059508E-2</v>
      </c>
      <c r="O78" s="300">
        <f t="shared" si="8"/>
        <v>3.5013140213129117E-2</v>
      </c>
      <c r="P78" s="300">
        <f t="shared" si="8"/>
        <v>3.3431315060425626E-2</v>
      </c>
      <c r="Q78" s="300">
        <f t="shared" si="8"/>
        <v>3.269748869091163E-2</v>
      </c>
      <c r="R78" s="300">
        <f t="shared" si="8"/>
        <v>3.77917825614685E-2</v>
      </c>
      <c r="S78" s="300">
        <f t="shared" si="8"/>
        <v>3.9131703183212754E-2</v>
      </c>
      <c r="T78" s="300">
        <f t="shared" si="8"/>
        <v>4.1407915365261699E-2</v>
      </c>
      <c r="U78" s="300">
        <f t="shared" si="8"/>
        <v>4.3269478148747605E-2</v>
      </c>
      <c r="V78" s="300">
        <f t="shared" si="8"/>
        <v>4.4462807949636265E-2</v>
      </c>
      <c r="W78" s="300">
        <f t="shared" si="8"/>
        <v>4.1829679395921915E-2</v>
      </c>
      <c r="X78" s="300">
        <f t="shared" si="8"/>
        <v>4.5364913369873076E-2</v>
      </c>
      <c r="Y78" s="300">
        <f t="shared" si="8"/>
        <v>4.7935900419548413E-2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0.35052098326510317</v>
      </c>
      <c r="C79" s="301">
        <f t="shared" si="9"/>
        <v>0.32612491796195636</v>
      </c>
      <c r="D79" s="301">
        <f t="shared" si="9"/>
        <v>0.3247983283455767</v>
      </c>
      <c r="E79" s="301">
        <f t="shared" si="9"/>
        <v>0.33537640442583011</v>
      </c>
      <c r="F79" s="301">
        <f t="shared" si="9"/>
        <v>0.32052250964080092</v>
      </c>
      <c r="G79" s="301">
        <f t="shared" si="9"/>
        <v>0.21562966642845097</v>
      </c>
      <c r="H79" s="301">
        <f t="shared" si="9"/>
        <v>0.24855670209092048</v>
      </c>
      <c r="I79" s="301">
        <f t="shared" si="9"/>
        <v>0.24103893981107055</v>
      </c>
      <c r="J79" s="301">
        <f t="shared" si="9"/>
        <v>0.22393187213489446</v>
      </c>
      <c r="K79" s="301">
        <f t="shared" si="9"/>
        <v>0.24018013759009171</v>
      </c>
      <c r="L79" s="301">
        <f t="shared" si="9"/>
        <v>0.26930074853974223</v>
      </c>
      <c r="M79" s="301">
        <f t="shared" si="9"/>
        <v>0.26579023293120474</v>
      </c>
      <c r="N79" s="301">
        <f t="shared" si="9"/>
        <v>0.27276164822166826</v>
      </c>
      <c r="O79" s="301">
        <f t="shared" si="9"/>
        <v>0.24352752433010302</v>
      </c>
      <c r="P79" s="301">
        <f t="shared" si="9"/>
        <v>0.28505122583086207</v>
      </c>
      <c r="Q79" s="301">
        <f t="shared" si="9"/>
        <v>0.30195738174200565</v>
      </c>
      <c r="R79" s="301">
        <f t="shared" si="9"/>
        <v>0.20021902415391052</v>
      </c>
      <c r="S79" s="301">
        <f t="shared" si="9"/>
        <v>0.19298216394163326</v>
      </c>
      <c r="T79" s="301">
        <f t="shared" si="9"/>
        <v>0.18810711928800727</v>
      </c>
      <c r="U79" s="301">
        <f t="shared" si="9"/>
        <v>0.17427077240659433</v>
      </c>
      <c r="V79" s="301">
        <f t="shared" si="9"/>
        <v>0.17838858843932259</v>
      </c>
      <c r="W79" s="301">
        <f t="shared" si="9"/>
        <v>0.18101235881201291</v>
      </c>
      <c r="X79" s="301">
        <f t="shared" si="9"/>
        <v>0.16805786489616045</v>
      </c>
      <c r="Y79" s="301">
        <f t="shared" si="9"/>
        <v>0.17212607021357115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0.2581462820123725</v>
      </c>
      <c r="C80" s="301">
        <f t="shared" si="10"/>
        <v>0.25553046175513466</v>
      </c>
      <c r="D80" s="301">
        <f t="shared" si="10"/>
        <v>0.25063474638345418</v>
      </c>
      <c r="E80" s="301">
        <f t="shared" si="10"/>
        <v>0.22979179462323054</v>
      </c>
      <c r="F80" s="301">
        <f t="shared" si="10"/>
        <v>0.21985172163294581</v>
      </c>
      <c r="G80" s="301">
        <f t="shared" si="10"/>
        <v>0.20089500373995536</v>
      </c>
      <c r="H80" s="301">
        <f t="shared" si="10"/>
        <v>0.19261881236258069</v>
      </c>
      <c r="I80" s="301">
        <f t="shared" si="10"/>
        <v>0.18375966791165341</v>
      </c>
      <c r="J80" s="301">
        <f t="shared" si="10"/>
        <v>0.19493098243071849</v>
      </c>
      <c r="K80" s="301">
        <f t="shared" si="10"/>
        <v>0.18613535553673682</v>
      </c>
      <c r="L80" s="301">
        <f t="shared" si="10"/>
        <v>0.2149621502654874</v>
      </c>
      <c r="M80" s="301">
        <f t="shared" si="10"/>
        <v>0.19819370595247662</v>
      </c>
      <c r="N80" s="301">
        <f t="shared" si="10"/>
        <v>0.19871632291662347</v>
      </c>
      <c r="O80" s="301">
        <f t="shared" si="10"/>
        <v>0.21211735144809629</v>
      </c>
      <c r="P80" s="301">
        <f t="shared" si="10"/>
        <v>0.18364724374045049</v>
      </c>
      <c r="Q80" s="301">
        <f t="shared" si="10"/>
        <v>0.17617584566379788</v>
      </c>
      <c r="R80" s="301">
        <f t="shared" si="10"/>
        <v>0.20720298557830538</v>
      </c>
      <c r="S80" s="301">
        <f t="shared" si="10"/>
        <v>0.20124960552759127</v>
      </c>
      <c r="T80" s="301">
        <f t="shared" si="10"/>
        <v>0.190377161526011</v>
      </c>
      <c r="U80" s="301">
        <f t="shared" si="10"/>
        <v>0.17853960137986968</v>
      </c>
      <c r="V80" s="301">
        <f t="shared" si="10"/>
        <v>0.1801549177186986</v>
      </c>
      <c r="W80" s="301">
        <f t="shared" si="10"/>
        <v>0.19983904071023284</v>
      </c>
      <c r="X80" s="301">
        <f t="shared" si="10"/>
        <v>0.18069049931505959</v>
      </c>
      <c r="Y80" s="301">
        <f t="shared" si="10"/>
        <v>0.17798901833682401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0.25157305283502762</v>
      </c>
      <c r="C81" s="302">
        <f t="shared" si="11"/>
        <v>0.24839550440709005</v>
      </c>
      <c r="D81" s="302">
        <f t="shared" si="11"/>
        <v>0.24324102363179501</v>
      </c>
      <c r="E81" s="302">
        <f t="shared" si="11"/>
        <v>0.22085965157844648</v>
      </c>
      <c r="F81" s="302">
        <f t="shared" si="11"/>
        <v>0.2103196242257068</v>
      </c>
      <c r="G81" s="302">
        <f t="shared" si="11"/>
        <v>0.18679574934774321</v>
      </c>
      <c r="H81" s="302">
        <f t="shared" si="11"/>
        <v>0.17869654647436312</v>
      </c>
      <c r="I81" s="302">
        <f t="shared" si="11"/>
        <v>0.16893996802066605</v>
      </c>
      <c r="J81" s="302">
        <f t="shared" si="11"/>
        <v>0.18086066633194592</v>
      </c>
      <c r="K81" s="302">
        <f t="shared" si="11"/>
        <v>0.17201059290487714</v>
      </c>
      <c r="L81" s="302">
        <f t="shared" si="11"/>
        <v>0.20430861678221304</v>
      </c>
      <c r="M81" s="302">
        <f t="shared" si="11"/>
        <v>0.18691183762738428</v>
      </c>
      <c r="N81" s="302">
        <f t="shared" si="11"/>
        <v>0.18703653441037899</v>
      </c>
      <c r="O81" s="302">
        <f t="shared" si="11"/>
        <v>0.199991615946818</v>
      </c>
      <c r="P81" s="302">
        <f t="shared" si="11"/>
        <v>0.17180656299468275</v>
      </c>
      <c r="Q81" s="302">
        <f t="shared" si="11"/>
        <v>0.16455959450413504</v>
      </c>
      <c r="R81" s="302">
        <f t="shared" si="11"/>
        <v>0.19355836311685157</v>
      </c>
      <c r="S81" s="302">
        <f t="shared" si="11"/>
        <v>0.18709804258936111</v>
      </c>
      <c r="T81" s="302">
        <f t="shared" si="11"/>
        <v>0.17592719505711912</v>
      </c>
      <c r="U81" s="302">
        <f t="shared" si="11"/>
        <v>0.16299096947220473</v>
      </c>
      <c r="V81" s="302">
        <f t="shared" si="11"/>
        <v>0.16486974483668915</v>
      </c>
      <c r="W81" s="302">
        <f t="shared" si="11"/>
        <v>0.18473262899704004</v>
      </c>
      <c r="X81" s="302">
        <f t="shared" si="11"/>
        <v>0.16408311323300945</v>
      </c>
      <c r="Y81" s="302">
        <f t="shared" si="11"/>
        <v>0.16137791436717963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6.5732291773448357E-3</v>
      </c>
      <c r="C82" s="302">
        <f t="shared" si="12"/>
        <v>7.1349573480446521E-3</v>
      </c>
      <c r="D82" s="302">
        <f t="shared" si="12"/>
        <v>7.3937227516591769E-3</v>
      </c>
      <c r="E82" s="302">
        <f t="shared" si="12"/>
        <v>8.9321430447840862E-3</v>
      </c>
      <c r="F82" s="302">
        <f t="shared" si="12"/>
        <v>9.5320974072390045E-3</v>
      </c>
      <c r="G82" s="302">
        <f t="shared" si="12"/>
        <v>1.4099254392212145E-2</v>
      </c>
      <c r="H82" s="302">
        <f t="shared" si="12"/>
        <v>1.3922265888217579E-2</v>
      </c>
      <c r="I82" s="302">
        <f t="shared" si="12"/>
        <v>1.4819699890987366E-2</v>
      </c>
      <c r="J82" s="302">
        <f t="shared" si="12"/>
        <v>1.4070316098772564E-2</v>
      </c>
      <c r="K82" s="302">
        <f t="shared" si="12"/>
        <v>1.4124762631859692E-2</v>
      </c>
      <c r="L82" s="302">
        <f t="shared" si="12"/>
        <v>1.0653533483274356E-2</v>
      </c>
      <c r="M82" s="302">
        <f t="shared" si="12"/>
        <v>1.1281868325092355E-2</v>
      </c>
      <c r="N82" s="302">
        <f t="shared" si="12"/>
        <v>1.1679788506244484E-2</v>
      </c>
      <c r="O82" s="302">
        <f t="shared" si="12"/>
        <v>1.2125735501278295E-2</v>
      </c>
      <c r="P82" s="302">
        <f t="shared" si="12"/>
        <v>1.1840680745767733E-2</v>
      </c>
      <c r="Q82" s="302">
        <f t="shared" si="12"/>
        <v>1.1616251159662843E-2</v>
      </c>
      <c r="R82" s="302">
        <f t="shared" si="12"/>
        <v>1.3644622461453799E-2</v>
      </c>
      <c r="S82" s="302">
        <f t="shared" si="12"/>
        <v>1.4151562938230179E-2</v>
      </c>
      <c r="T82" s="302">
        <f t="shared" si="12"/>
        <v>1.4449966468891877E-2</v>
      </c>
      <c r="U82" s="302">
        <f t="shared" si="12"/>
        <v>1.5548631907664954E-2</v>
      </c>
      <c r="V82" s="302">
        <f t="shared" si="12"/>
        <v>1.5285172882009441E-2</v>
      </c>
      <c r="W82" s="302">
        <f t="shared" si="12"/>
        <v>1.5106411713192798E-2</v>
      </c>
      <c r="X82" s="302">
        <f t="shared" si="12"/>
        <v>1.6607386082050164E-2</v>
      </c>
      <c r="Y82" s="302">
        <f t="shared" si="12"/>
        <v>1.6611103969644395E-2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6.3056430799483074E-2</v>
      </c>
      <c r="C83" s="301">
        <f t="shared" si="13"/>
        <v>5.5745039888172601E-2</v>
      </c>
      <c r="D83" s="301">
        <f t="shared" si="13"/>
        <v>5.5288756600768249E-2</v>
      </c>
      <c r="E83" s="301">
        <f t="shared" si="13"/>
        <v>5.5603613381658923E-2</v>
      </c>
      <c r="F83" s="301">
        <f t="shared" si="13"/>
        <v>5.1310598788865604E-2</v>
      </c>
      <c r="G83" s="301">
        <f t="shared" si="13"/>
        <v>2.926431479644925E-2</v>
      </c>
      <c r="H83" s="301">
        <f t="shared" si="13"/>
        <v>3.650275290381394E-2</v>
      </c>
      <c r="I83" s="301">
        <f t="shared" si="13"/>
        <v>3.4010774118012913E-2</v>
      </c>
      <c r="J83" s="301">
        <f t="shared" si="13"/>
        <v>2.8875573591525122E-2</v>
      </c>
      <c r="K83" s="301">
        <f t="shared" si="13"/>
        <v>3.2747154256830203E-2</v>
      </c>
      <c r="L83" s="301">
        <f t="shared" si="13"/>
        <v>3.7898353336749763E-2</v>
      </c>
      <c r="M83" s="301">
        <f t="shared" si="13"/>
        <v>3.8939264869612522E-2</v>
      </c>
      <c r="N83" s="301">
        <f t="shared" si="13"/>
        <v>3.7112200115841952E-2</v>
      </c>
      <c r="O83" s="301">
        <f t="shared" si="13"/>
        <v>3.3125437390299071E-2</v>
      </c>
      <c r="P83" s="301">
        <f t="shared" si="13"/>
        <v>3.549278080603574E-2</v>
      </c>
      <c r="Q83" s="301">
        <f t="shared" si="13"/>
        <v>3.4620134190466355E-2</v>
      </c>
      <c r="R83" s="301">
        <f t="shared" si="13"/>
        <v>2.7302915442488883E-2</v>
      </c>
      <c r="S83" s="301">
        <f t="shared" si="13"/>
        <v>2.5711716896673027E-2</v>
      </c>
      <c r="T83" s="301">
        <f t="shared" si="13"/>
        <v>2.5766412518519192E-2</v>
      </c>
      <c r="U83" s="301">
        <f t="shared" si="13"/>
        <v>2.3102461932553369E-2</v>
      </c>
      <c r="V83" s="301">
        <f t="shared" si="13"/>
        <v>2.4645338968857358E-2</v>
      </c>
      <c r="W83" s="301">
        <f t="shared" si="13"/>
        <v>2.3860919787860091E-2</v>
      </c>
      <c r="X83" s="301">
        <f t="shared" si="13"/>
        <v>2.2633094964058669E-2</v>
      </c>
      <c r="Y83" s="301">
        <f t="shared" si="13"/>
        <v>2.5008147366273849E-2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2.9916284415732096E-2</v>
      </c>
      <c r="C84" s="302">
        <f t="shared" si="14"/>
        <v>2.6199322496325738E-2</v>
      </c>
      <c r="D84" s="302">
        <f t="shared" si="14"/>
        <v>2.5862414958515365E-2</v>
      </c>
      <c r="E84" s="302">
        <f t="shared" si="14"/>
        <v>2.5164855462142789E-2</v>
      </c>
      <c r="F84" s="302">
        <f t="shared" si="14"/>
        <v>2.2475619394773876E-2</v>
      </c>
      <c r="G84" s="302">
        <f t="shared" si="14"/>
        <v>1.3087464832942883E-2</v>
      </c>
      <c r="H84" s="302">
        <f t="shared" si="14"/>
        <v>1.5620702804874757E-2</v>
      </c>
      <c r="I84" s="302">
        <f t="shared" si="14"/>
        <v>1.3944128494810061E-2</v>
      </c>
      <c r="J84" s="302">
        <f t="shared" si="14"/>
        <v>1.1487380687901397E-2</v>
      </c>
      <c r="K84" s="302">
        <f t="shared" si="14"/>
        <v>1.2356017711440801E-2</v>
      </c>
      <c r="L84" s="302">
        <f t="shared" si="14"/>
        <v>1.4749003907707755E-2</v>
      </c>
      <c r="M84" s="302">
        <f t="shared" si="14"/>
        <v>1.5026806728954737E-2</v>
      </c>
      <c r="N84" s="302">
        <f t="shared" si="14"/>
        <v>1.269215027538177E-2</v>
      </c>
      <c r="O84" s="302">
        <f t="shared" si="14"/>
        <v>1.2211383771615182E-2</v>
      </c>
      <c r="P84" s="302">
        <f t="shared" si="14"/>
        <v>9.659070682012761E-3</v>
      </c>
      <c r="Q84" s="302">
        <f t="shared" si="14"/>
        <v>7.4182715401461229E-3</v>
      </c>
      <c r="R84" s="302">
        <f t="shared" si="14"/>
        <v>1.0716265131117149E-2</v>
      </c>
      <c r="S84" s="302">
        <f t="shared" si="14"/>
        <v>9.8257907575531392E-3</v>
      </c>
      <c r="T84" s="302">
        <f t="shared" si="14"/>
        <v>9.9755080216490134E-3</v>
      </c>
      <c r="U84" s="302">
        <f t="shared" si="14"/>
        <v>8.4269931574313447E-3</v>
      </c>
      <c r="V84" s="302">
        <f t="shared" si="14"/>
        <v>9.4311719128649663E-3</v>
      </c>
      <c r="W84" s="302">
        <f t="shared" si="14"/>
        <v>9.2675664710343327E-3</v>
      </c>
      <c r="X84" s="302">
        <f t="shared" si="14"/>
        <v>8.5728036367123655E-3</v>
      </c>
      <c r="Y84" s="302">
        <f t="shared" si="14"/>
        <v>9.9239292057460935E-3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3.2320698454853775E-2</v>
      </c>
      <c r="C85" s="302">
        <f t="shared" si="15"/>
        <v>2.8656241935586153E-2</v>
      </c>
      <c r="D85" s="302">
        <f t="shared" si="15"/>
        <v>2.8504607342075234E-2</v>
      </c>
      <c r="E85" s="302">
        <f t="shared" si="15"/>
        <v>2.932523731629591E-2</v>
      </c>
      <c r="F85" s="302">
        <f t="shared" si="15"/>
        <v>2.7646665816751414E-2</v>
      </c>
      <c r="G85" s="302">
        <f t="shared" si="15"/>
        <v>1.441917432205553E-2</v>
      </c>
      <c r="H85" s="302">
        <f t="shared" si="15"/>
        <v>1.9146438630077499E-2</v>
      </c>
      <c r="I85" s="302">
        <f t="shared" si="15"/>
        <v>1.821915604769821E-2</v>
      </c>
      <c r="J85" s="302">
        <f t="shared" si="15"/>
        <v>1.5634124838294929E-2</v>
      </c>
      <c r="K85" s="302">
        <f t="shared" si="15"/>
        <v>1.8630280933548824E-2</v>
      </c>
      <c r="L85" s="302">
        <f t="shared" si="15"/>
        <v>2.1821232652223275E-2</v>
      </c>
      <c r="M85" s="302">
        <f t="shared" si="15"/>
        <v>2.2506010353175933E-2</v>
      </c>
      <c r="N85" s="302">
        <f t="shared" si="15"/>
        <v>2.296399555676254E-2</v>
      </c>
      <c r="O85" s="302">
        <f t="shared" si="15"/>
        <v>1.9402405602953005E-2</v>
      </c>
      <c r="P85" s="302">
        <f t="shared" si="15"/>
        <v>2.4357598299519154E-2</v>
      </c>
      <c r="Q85" s="302">
        <f t="shared" si="15"/>
        <v>2.5753729214300223E-2</v>
      </c>
      <c r="R85" s="302">
        <f t="shared" si="15"/>
        <v>1.4885651104595424E-2</v>
      </c>
      <c r="S85" s="302">
        <f t="shared" si="15"/>
        <v>1.4121729482116176E-2</v>
      </c>
      <c r="T85" s="302">
        <f t="shared" si="15"/>
        <v>1.3989507531071647E-2</v>
      </c>
      <c r="U85" s="302">
        <f t="shared" si="15"/>
        <v>1.2737107298568796E-2</v>
      </c>
      <c r="V85" s="302">
        <f t="shared" si="15"/>
        <v>1.3308649551115491E-2</v>
      </c>
      <c r="W85" s="302">
        <f t="shared" si="15"/>
        <v>1.2710120972803869E-2</v>
      </c>
      <c r="X85" s="302">
        <f t="shared" si="15"/>
        <v>1.1989940855429666E-2</v>
      </c>
      <c r="Y85" s="302">
        <f t="shared" si="15"/>
        <v>1.3013404200239298E-2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8.1944792889719511E-4</v>
      </c>
      <c r="C86" s="302">
        <f t="shared" si="16"/>
        <v>8.8947545626071067E-4</v>
      </c>
      <c r="D86" s="302">
        <f t="shared" si="16"/>
        <v>9.2173430017763981E-4</v>
      </c>
      <c r="E86" s="302">
        <f t="shared" si="16"/>
        <v>1.1135206032202257E-3</v>
      </c>
      <c r="F86" s="302">
        <f t="shared" si="16"/>
        <v>1.1883135773403074E-3</v>
      </c>
      <c r="G86" s="302">
        <f t="shared" si="16"/>
        <v>1.7576756414508349E-3</v>
      </c>
      <c r="H86" s="302">
        <f t="shared" si="16"/>
        <v>1.735611468861686E-3</v>
      </c>
      <c r="I86" s="302">
        <f t="shared" si="16"/>
        <v>1.8474895755046495E-3</v>
      </c>
      <c r="J86" s="302">
        <f t="shared" si="16"/>
        <v>1.7540680653287933E-3</v>
      </c>
      <c r="K86" s="302">
        <f t="shared" si="16"/>
        <v>1.7608556118405829E-3</v>
      </c>
      <c r="L86" s="302">
        <f t="shared" si="16"/>
        <v>1.3281167768187355E-3</v>
      </c>
      <c r="M86" s="302">
        <f t="shared" si="16"/>
        <v>1.406447787481852E-3</v>
      </c>
      <c r="N86" s="302">
        <f t="shared" si="16"/>
        <v>1.4560542836976468E-3</v>
      </c>
      <c r="O86" s="302">
        <f t="shared" si="16"/>
        <v>1.5116480157308866E-3</v>
      </c>
      <c r="P86" s="302">
        <f t="shared" si="16"/>
        <v>1.4761118245038259E-3</v>
      </c>
      <c r="Q86" s="302">
        <f t="shared" si="16"/>
        <v>1.4481334360200084E-3</v>
      </c>
      <c r="R86" s="302">
        <f t="shared" si="16"/>
        <v>1.7009992067763104E-3</v>
      </c>
      <c r="S86" s="302">
        <f t="shared" si="16"/>
        <v>1.7641966570037129E-3</v>
      </c>
      <c r="T86" s="302">
        <f t="shared" si="16"/>
        <v>1.8013969657985315E-3</v>
      </c>
      <c r="U86" s="302">
        <f t="shared" si="16"/>
        <v>1.9383614765532272E-3</v>
      </c>
      <c r="V86" s="302">
        <f t="shared" si="16"/>
        <v>1.9055175048769053E-3</v>
      </c>
      <c r="W86" s="302">
        <f t="shared" si="16"/>
        <v>1.8832323440218853E-3</v>
      </c>
      <c r="X86" s="302">
        <f t="shared" si="16"/>
        <v>2.0703504719166402E-3</v>
      </c>
      <c r="Y86" s="302">
        <f t="shared" si="16"/>
        <v>2.0708139602884546E-3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3.4795825720435984E-2</v>
      </c>
      <c r="C87" s="301">
        <f t="shared" si="17"/>
        <v>3.2048279369858393E-2</v>
      </c>
      <c r="D87" s="301">
        <f t="shared" si="17"/>
        <v>3.2245732104671125E-2</v>
      </c>
      <c r="E87" s="301">
        <f t="shared" si="17"/>
        <v>3.4426566623062302E-2</v>
      </c>
      <c r="F87" s="301">
        <f t="shared" si="17"/>
        <v>3.3463856274889889E-2</v>
      </c>
      <c r="G87" s="301">
        <f t="shared" si="17"/>
        <v>3.3099954706446583E-2</v>
      </c>
      <c r="H87" s="301">
        <f t="shared" si="17"/>
        <v>3.5178376194250252E-2</v>
      </c>
      <c r="I87" s="301">
        <f t="shared" si="17"/>
        <v>3.5528410817714136E-2</v>
      </c>
      <c r="J87" s="301">
        <f t="shared" si="17"/>
        <v>3.2288995801070745E-2</v>
      </c>
      <c r="K87" s="301">
        <f t="shared" si="17"/>
        <v>3.3418555007163751E-2</v>
      </c>
      <c r="L87" s="301">
        <f t="shared" si="17"/>
        <v>2.9898465934740496E-2</v>
      </c>
      <c r="M87" s="301">
        <f t="shared" si="17"/>
        <v>3.1162603841389133E-2</v>
      </c>
      <c r="N87" s="301">
        <f t="shared" si="17"/>
        <v>3.0314719953006282E-2</v>
      </c>
      <c r="O87" s="301">
        <f t="shared" si="17"/>
        <v>3.0185946395249501E-2</v>
      </c>
      <c r="P87" s="301">
        <f t="shared" si="17"/>
        <v>2.8781620114538282E-2</v>
      </c>
      <c r="Q87" s="301">
        <f t="shared" si="17"/>
        <v>2.7187385670864494E-2</v>
      </c>
      <c r="R87" s="301">
        <f t="shared" si="17"/>
        <v>3.0981269113453409E-2</v>
      </c>
      <c r="S87" s="301">
        <f t="shared" si="17"/>
        <v>3.109124737715312E-2</v>
      </c>
      <c r="T87" s="301">
        <f t="shared" si="17"/>
        <v>3.1601621868230845E-2</v>
      </c>
      <c r="U87" s="301">
        <f t="shared" si="17"/>
        <v>3.2223858063414053E-2</v>
      </c>
      <c r="V87" s="301">
        <f t="shared" si="17"/>
        <v>3.2578199708093711E-2</v>
      </c>
      <c r="W87" s="301">
        <f t="shared" si="17"/>
        <v>3.2065913360221937E-2</v>
      </c>
      <c r="X87" s="301">
        <f t="shared" si="17"/>
        <v>3.3924981679414337E-2</v>
      </c>
      <c r="Y87" s="301">
        <f t="shared" si="17"/>
        <v>3.4939912779708947E-2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1.9464698383940188E-2</v>
      </c>
      <c r="C88" s="302">
        <f t="shared" si="18"/>
        <v>1.6347411103974922E-2</v>
      </c>
      <c r="D88" s="302">
        <f t="shared" si="18"/>
        <v>1.614970757730954E-2</v>
      </c>
      <c r="E88" s="302">
        <f t="shared" si="18"/>
        <v>1.5729240688201567E-2</v>
      </c>
      <c r="F88" s="302">
        <f t="shared" si="18"/>
        <v>1.4044535263926097E-2</v>
      </c>
      <c r="G88" s="302">
        <f t="shared" si="18"/>
        <v>8.2501964102490097E-3</v>
      </c>
      <c r="H88" s="302">
        <f t="shared" si="18"/>
        <v>9.9223133597626783E-3</v>
      </c>
      <c r="I88" s="302">
        <f t="shared" si="18"/>
        <v>8.9606289995380374E-3</v>
      </c>
      <c r="J88" s="302">
        <f t="shared" si="18"/>
        <v>7.3081220921599084E-3</v>
      </c>
      <c r="K88" s="302">
        <f t="shared" si="18"/>
        <v>7.9114298583581062E-3</v>
      </c>
      <c r="L88" s="302">
        <f t="shared" si="18"/>
        <v>9.5229118224504986E-3</v>
      </c>
      <c r="M88" s="302">
        <f t="shared" si="18"/>
        <v>9.6734443151001975E-3</v>
      </c>
      <c r="N88" s="302">
        <f t="shared" si="18"/>
        <v>8.1167628394779121E-3</v>
      </c>
      <c r="O88" s="302">
        <f t="shared" si="18"/>
        <v>7.7899312706002652E-3</v>
      </c>
      <c r="P88" s="302">
        <f t="shared" si="18"/>
        <v>6.1202397378231528E-3</v>
      </c>
      <c r="Q88" s="302">
        <f t="shared" si="18"/>
        <v>4.6836719977989896E-3</v>
      </c>
      <c r="R88" s="302">
        <f t="shared" si="18"/>
        <v>6.7964951773511161E-3</v>
      </c>
      <c r="S88" s="302">
        <f t="shared" si="18"/>
        <v>6.2006502776512321E-3</v>
      </c>
      <c r="T88" s="302">
        <f t="shared" si="18"/>
        <v>6.2490980891891272E-3</v>
      </c>
      <c r="U88" s="302">
        <f t="shared" si="18"/>
        <v>5.2826381427060476E-3</v>
      </c>
      <c r="V88" s="302">
        <f t="shared" si="18"/>
        <v>5.9782594879407213E-3</v>
      </c>
      <c r="W88" s="302">
        <f t="shared" si="18"/>
        <v>5.8418699601296403E-3</v>
      </c>
      <c r="X88" s="302">
        <f t="shared" si="18"/>
        <v>5.3855031689555421E-3</v>
      </c>
      <c r="Y88" s="302">
        <f t="shared" si="18"/>
        <v>6.2446708794622278E-3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4.7296035485756985E-3</v>
      </c>
      <c r="C89" s="302">
        <f t="shared" si="19"/>
        <v>4.1933705033233362E-3</v>
      </c>
      <c r="D89" s="302">
        <f t="shared" si="19"/>
        <v>4.1711812702361351E-3</v>
      </c>
      <c r="E89" s="302">
        <f t="shared" si="19"/>
        <v>4.2912669931224482E-3</v>
      </c>
      <c r="F89" s="302">
        <f t="shared" si="19"/>
        <v>4.0456356144604709E-3</v>
      </c>
      <c r="G89" s="302">
        <f t="shared" si="19"/>
        <v>2.1100094150621278E-3</v>
      </c>
      <c r="H89" s="302">
        <f t="shared" si="19"/>
        <v>2.8017669300646648E-3</v>
      </c>
      <c r="I89" s="302">
        <f t="shared" si="19"/>
        <v>2.6660743490927669E-3</v>
      </c>
      <c r="J89" s="302">
        <f t="shared" si="19"/>
        <v>2.2877974749636243E-3</v>
      </c>
      <c r="K89" s="302">
        <f t="shared" si="19"/>
        <v>2.726235725918917E-3</v>
      </c>
      <c r="L89" s="302">
        <f t="shared" si="19"/>
        <v>3.1931791180320893E-3</v>
      </c>
      <c r="M89" s="302">
        <f t="shared" si="19"/>
        <v>3.2933850912704198E-3</v>
      </c>
      <c r="N89" s="302">
        <f t="shared" si="19"/>
        <v>3.3604037062023966E-3</v>
      </c>
      <c r="O89" s="302">
        <f t="shared" si="19"/>
        <v>2.8392234938490507E-3</v>
      </c>
      <c r="P89" s="302">
        <f t="shared" si="19"/>
        <v>3.5643345861817778E-3</v>
      </c>
      <c r="Q89" s="302">
        <f t="shared" si="19"/>
        <v>3.768635422627134E-3</v>
      </c>
      <c r="R89" s="302">
        <f t="shared" si="19"/>
        <v>2.1782706331515381E-3</v>
      </c>
      <c r="S89" s="302">
        <f t="shared" si="19"/>
        <v>2.0664832464538673E-3</v>
      </c>
      <c r="T89" s="302">
        <f t="shared" si="19"/>
        <v>2.0471347348573954E-3</v>
      </c>
      <c r="U89" s="302">
        <f t="shared" si="19"/>
        <v>1.8638665238638627E-3</v>
      </c>
      <c r="V89" s="302">
        <f t="shared" si="19"/>
        <v>1.9475023484294008E-3</v>
      </c>
      <c r="W89" s="302">
        <f t="shared" si="19"/>
        <v>1.8599175181739302E-3</v>
      </c>
      <c r="X89" s="302">
        <f t="shared" si="19"/>
        <v>1.7545309825610161E-3</v>
      </c>
      <c r="Y89" s="302">
        <f t="shared" si="19"/>
        <v>1.9042980389323443E-3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1.0601523787920099E-2</v>
      </c>
      <c r="C90" s="302">
        <f t="shared" si="20"/>
        <v>1.1507497762560135E-2</v>
      </c>
      <c r="D90" s="302">
        <f t="shared" si="20"/>
        <v>1.1924843257125454E-2</v>
      </c>
      <c r="E90" s="302">
        <f t="shared" si="20"/>
        <v>1.4406058941738287E-2</v>
      </c>
      <c r="F90" s="302">
        <f t="shared" si="20"/>
        <v>1.5373685396503325E-2</v>
      </c>
      <c r="G90" s="302">
        <f t="shared" si="20"/>
        <v>2.2739748881135443E-2</v>
      </c>
      <c r="H90" s="302">
        <f t="shared" si="20"/>
        <v>2.2454295904422904E-2</v>
      </c>
      <c r="I90" s="302">
        <f t="shared" si="20"/>
        <v>2.3901707469083332E-2</v>
      </c>
      <c r="J90" s="302">
        <f t="shared" si="20"/>
        <v>2.2693076233947215E-2</v>
      </c>
      <c r="K90" s="302">
        <f t="shared" si="20"/>
        <v>2.2780889422886728E-2</v>
      </c>
      <c r="L90" s="302">
        <f t="shared" si="20"/>
        <v>1.7182374994257912E-2</v>
      </c>
      <c r="M90" s="302">
        <f t="shared" si="20"/>
        <v>1.8195774435018516E-2</v>
      </c>
      <c r="N90" s="302">
        <f t="shared" si="20"/>
        <v>1.8837553407325975E-2</v>
      </c>
      <c r="O90" s="302">
        <f t="shared" si="20"/>
        <v>1.9556791630800187E-2</v>
      </c>
      <c r="P90" s="302">
        <f t="shared" si="20"/>
        <v>1.9097045790533354E-2</v>
      </c>
      <c r="Q90" s="302">
        <f t="shared" si="20"/>
        <v>1.873507825043837E-2</v>
      </c>
      <c r="R90" s="302">
        <f t="shared" si="20"/>
        <v>2.2006503302950755E-2</v>
      </c>
      <c r="S90" s="302">
        <f t="shared" si="20"/>
        <v>2.2824113853048025E-2</v>
      </c>
      <c r="T90" s="302">
        <f t="shared" si="20"/>
        <v>2.3305389044184326E-2</v>
      </c>
      <c r="U90" s="302">
        <f t="shared" si="20"/>
        <v>2.5077353396844138E-2</v>
      </c>
      <c r="V90" s="302">
        <f t="shared" si="20"/>
        <v>2.4652437871723588E-2</v>
      </c>
      <c r="W90" s="302">
        <f t="shared" si="20"/>
        <v>2.4364125881918369E-2</v>
      </c>
      <c r="X90" s="302">
        <f t="shared" si="20"/>
        <v>2.6784947527897777E-2</v>
      </c>
      <c r="Y90" s="302">
        <f t="shared" si="20"/>
        <v>2.6790943861314375E-2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6.2505233407568389E-2</v>
      </c>
      <c r="C91" s="301">
        <f t="shared" si="21"/>
        <v>8.4280745859147632E-2</v>
      </c>
      <c r="D91" s="301">
        <f t="shared" si="21"/>
        <v>8.0968432044604716E-2</v>
      </c>
      <c r="E91" s="301">
        <f t="shared" si="21"/>
        <v>4.8469058665340486E-2</v>
      </c>
      <c r="F91" s="301">
        <f t="shared" si="21"/>
        <v>5.3639755448282138E-2</v>
      </c>
      <c r="G91" s="301">
        <f t="shared" si="21"/>
        <v>7.3545443007264219E-2</v>
      </c>
      <c r="H91" s="301">
        <f t="shared" si="21"/>
        <v>4.3231624790976975E-2</v>
      </c>
      <c r="I91" s="301">
        <f t="shared" si="21"/>
        <v>4.4562334012193117E-2</v>
      </c>
      <c r="J91" s="301">
        <f t="shared" si="21"/>
        <v>5.068154611369035E-2</v>
      </c>
      <c r="K91" s="301">
        <f t="shared" si="21"/>
        <v>4.5986580002281306E-2</v>
      </c>
      <c r="L91" s="301">
        <f t="shared" si="21"/>
        <v>4.2496605290133098E-2</v>
      </c>
      <c r="M91" s="301">
        <f t="shared" si="21"/>
        <v>4.3257073377784117E-2</v>
      </c>
      <c r="N91" s="301">
        <f t="shared" si="21"/>
        <v>4.1944159027382549E-2</v>
      </c>
      <c r="O91" s="301">
        <f t="shared" si="21"/>
        <v>4.463459847200478E-2</v>
      </c>
      <c r="P91" s="301">
        <f t="shared" si="21"/>
        <v>4.2379249034625935E-2</v>
      </c>
      <c r="Q91" s="301">
        <f t="shared" si="21"/>
        <v>4.3600111466276369E-2</v>
      </c>
      <c r="R91" s="301">
        <f t="shared" si="21"/>
        <v>5.2291937665968041E-2</v>
      </c>
      <c r="S91" s="301">
        <f t="shared" si="21"/>
        <v>4.5778416298956119E-2</v>
      </c>
      <c r="T91" s="301">
        <f t="shared" si="21"/>
        <v>4.3956857278829947E-2</v>
      </c>
      <c r="U91" s="301">
        <f t="shared" si="21"/>
        <v>4.2324282984108993E-2</v>
      </c>
      <c r="V91" s="301">
        <f t="shared" si="21"/>
        <v>3.7668693222808879E-2</v>
      </c>
      <c r="W91" s="301">
        <f t="shared" si="21"/>
        <v>4.0578401372225043E-2</v>
      </c>
      <c r="X91" s="301">
        <f t="shared" si="21"/>
        <v>4.2582943219810411E-2</v>
      </c>
      <c r="Y91" s="301">
        <f t="shared" si="21"/>
        <v>4.153416726522384E-2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0.15941715679121948</v>
      </c>
      <c r="C92" s="235">
        <f t="shared" si="22"/>
        <v>0.17549653190860479</v>
      </c>
      <c r="D92" s="235">
        <f t="shared" si="22"/>
        <v>0.18388708783968263</v>
      </c>
      <c r="E92" s="235">
        <f t="shared" si="22"/>
        <v>0.22027438015382933</v>
      </c>
      <c r="F92" s="235">
        <f t="shared" si="22"/>
        <v>0.24251040360234408</v>
      </c>
      <c r="G92" s="235">
        <f t="shared" si="22"/>
        <v>0.35366606022312902</v>
      </c>
      <c r="H92" s="235">
        <f t="shared" si="22"/>
        <v>0.34937872252918384</v>
      </c>
      <c r="I92" s="235">
        <f t="shared" si="22"/>
        <v>0.36561179274168237</v>
      </c>
      <c r="J92" s="235">
        <f t="shared" si="22"/>
        <v>0.36767139848336361</v>
      </c>
      <c r="K92" s="235">
        <f t="shared" si="22"/>
        <v>0.36292810224835476</v>
      </c>
      <c r="L92" s="235">
        <f t="shared" si="22"/>
        <v>0.30863938312482764</v>
      </c>
      <c r="M92" s="235">
        <f t="shared" si="22"/>
        <v>0.32228834453009048</v>
      </c>
      <c r="N92" s="235">
        <f t="shared" si="22"/>
        <v>0.32326544724091821</v>
      </c>
      <c r="O92" s="235">
        <f t="shared" si="22"/>
        <v>0.33643152012540184</v>
      </c>
      <c r="P92" s="235">
        <f t="shared" si="22"/>
        <v>0.3279749602939499</v>
      </c>
      <c r="Q92" s="235">
        <f t="shared" si="22"/>
        <v>0.32172919998788335</v>
      </c>
      <c r="R92" s="235">
        <f t="shared" si="22"/>
        <v>0.37307327750573605</v>
      </c>
      <c r="S92" s="235">
        <f t="shared" si="22"/>
        <v>0.38939581198288425</v>
      </c>
      <c r="T92" s="235">
        <f t="shared" si="22"/>
        <v>0.40124818190091516</v>
      </c>
      <c r="U92" s="235">
        <f t="shared" si="22"/>
        <v>0.42518685595653333</v>
      </c>
      <c r="V92" s="235">
        <f t="shared" si="22"/>
        <v>0.42123167219126734</v>
      </c>
      <c r="W92" s="235">
        <f t="shared" si="22"/>
        <v>0.40494777800836795</v>
      </c>
      <c r="X92" s="235">
        <f t="shared" si="22"/>
        <v>0.42909146377211682</v>
      </c>
      <c r="Y92" s="235">
        <f t="shared" si="22"/>
        <v>0.42447791873457635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0.33455988841253692</v>
      </c>
      <c r="C96" s="320">
        <f>IF(C$5=0,0,C$5/OIS_fec!C$5)</f>
        <v>0.34516951959479797</v>
      </c>
      <c r="D96" s="320">
        <f>IF(D$5=0,0,D$5/OIS_fec!D$5)</f>
        <v>0.34627680250207271</v>
      </c>
      <c r="E96" s="320">
        <f>IF(E$5=0,0,E$5/OIS_fec!E$5)</f>
        <v>0.35230988870590413</v>
      </c>
      <c r="F96" s="320">
        <f>IF(F$5=0,0,F$5/OIS_fec!F$5)</f>
        <v>0.3544027183985306</v>
      </c>
      <c r="G96" s="320">
        <f>IF(G$5=0,0,G$5/OIS_fec!G$5)</f>
        <v>0.37551475630019127</v>
      </c>
      <c r="H96" s="320">
        <f>IF(H$5=0,0,H$5/OIS_fec!H$5)</f>
        <v>0.37378006100586353</v>
      </c>
      <c r="I96" s="320">
        <f>IF(I$5=0,0,I$5/OIS_fec!I$5)</f>
        <v>0.3753645214062179</v>
      </c>
      <c r="J96" s="320">
        <f>IF(J$5=0,0,J$5/OIS_fec!J$5)</f>
        <v>0.37656429425499038</v>
      </c>
      <c r="K96" s="320">
        <f>IF(K$5=0,0,K$5/OIS_fec!K$5)</f>
        <v>0.37388702654084832</v>
      </c>
      <c r="L96" s="320">
        <f>IF(L$5=0,0,L$5/OIS_fec!L$5)</f>
        <v>0.3691947346496236</v>
      </c>
      <c r="M96" s="320">
        <f>IF(M$5=0,0,M$5/OIS_fec!M$5)</f>
        <v>0.37287636240319605</v>
      </c>
      <c r="N96" s="320">
        <f>IF(N$5=0,0,N$5/OIS_fec!N$5)</f>
        <v>0.37299175236604065</v>
      </c>
      <c r="O96" s="320">
        <f>IF(O$5=0,0,O$5/OIS_fec!O$5)</f>
        <v>0.37658850502361452</v>
      </c>
      <c r="P96" s="320">
        <f>IF(P$5=0,0,P$5/OIS_fec!P$5)</f>
        <v>0.37489078844865126</v>
      </c>
      <c r="Q96" s="320">
        <f>IF(Q$5=0,0,Q$5/OIS_fec!Q$5)</f>
        <v>0.37477274350134587</v>
      </c>
      <c r="R96" s="320">
        <f>IF(R$5=0,0,R$5/OIS_fec!R$5)</f>
        <v>0.38525495529236436</v>
      </c>
      <c r="S96" s="320">
        <f>IF(S$5=0,0,S$5/OIS_fec!S$5)</f>
        <v>0.39040740099795745</v>
      </c>
      <c r="T96" s="320">
        <f>IF(T$5=0,0,T$5/OIS_fec!T$5)</f>
        <v>0.39419704250846599</v>
      </c>
      <c r="U96" s="320">
        <f>IF(U$5=0,0,U$5/OIS_fec!U$5)</f>
        <v>0.40161238434870261</v>
      </c>
      <c r="V96" s="320">
        <f>IF(V$5=0,0,V$5/OIS_fec!V$5)</f>
        <v>0.40004970534169404</v>
      </c>
      <c r="W96" s="320">
        <f>IF(W$5=0,0,W$5/OIS_fec!W$5)</f>
        <v>0.39387640147226821</v>
      </c>
      <c r="X96" s="320">
        <f>IF(X$5=0,0,X$5/OIS_fec!X$5)</f>
        <v>0.40082546287658954</v>
      </c>
      <c r="Y96" s="320">
        <f>IF(Y$5=0,0,Y$5/OIS_fec!Y$5)</f>
        <v>0.39978166606944032</v>
      </c>
      <c r="DA96" s="95"/>
    </row>
    <row r="97" spans="1:105" ht="12" customHeight="1" x14ac:dyDescent="0.25">
      <c r="A97" s="55" t="s">
        <v>91</v>
      </c>
      <c r="B97" s="330">
        <f>IF(B$6=0,0,B$6/OIS_fec!B$6)</f>
        <v>0.46346662706658276</v>
      </c>
      <c r="C97" s="330">
        <f>IF(C$6=0,0,C$6/OIS_fec!C$6)</f>
        <v>0.46404110311837304</v>
      </c>
      <c r="D97" s="330">
        <f>IF(D$6=0,0,D$6/OIS_fec!D$6)</f>
        <v>0.46448578884137925</v>
      </c>
      <c r="E97" s="330">
        <f>IF(E$6=0,0,E$6/OIS_fec!E$6)</f>
        <v>0.46525616968046118</v>
      </c>
      <c r="F97" s="330">
        <f>IF(F$6=0,0,F$6/OIS_fec!F$6)</f>
        <v>0.46408156744430457</v>
      </c>
      <c r="G97" s="330">
        <f>IF(G$6=0,0,G$6/OIS_fec!G$6)</f>
        <v>0.46398941639646663</v>
      </c>
      <c r="H97" s="330">
        <f>IF(H$6=0,0,H$6/OIS_fec!H$6)</f>
        <v>0.46306137844643275</v>
      </c>
      <c r="I97" s="330">
        <f>IF(I$6=0,0,I$6/OIS_fec!I$6)</f>
        <v>0.46329396034828929</v>
      </c>
      <c r="J97" s="330">
        <f>IF(J$6=0,0,J$6/OIS_fec!J$6)</f>
        <v>0.46723365224244301</v>
      </c>
      <c r="K97" s="330">
        <f>IF(K$6=0,0,K$6/OIS_fec!K$6)</f>
        <v>0.46502192586077218</v>
      </c>
      <c r="L97" s="330">
        <f>IF(L$6=0,0,L$6/OIS_fec!L$6)</f>
        <v>0.47090211230779144</v>
      </c>
      <c r="M97" s="330">
        <f>IF(M$6=0,0,M$6/OIS_fec!M$6)</f>
        <v>0.47047177724465294</v>
      </c>
      <c r="N97" s="330">
        <f>IF(N$6=0,0,N$6/OIS_fec!N$6)</f>
        <v>0.46982012381137139</v>
      </c>
      <c r="O97" s="330">
        <f>IF(O$6=0,0,O$6/OIS_fec!O$6)</f>
        <v>0.4704701597123131</v>
      </c>
      <c r="P97" s="330">
        <f>IF(P$6=0,0,P$6/OIS_fec!P$6)</f>
        <v>0.46973123227510805</v>
      </c>
      <c r="Q97" s="330">
        <f>IF(Q$6=0,0,Q$6/OIS_fec!Q$6)</f>
        <v>0.46913622731967392</v>
      </c>
      <c r="R97" s="330">
        <f>IF(R$6=0,0,R$6/OIS_fec!R$6)</f>
        <v>0.46903464252156912</v>
      </c>
      <c r="S97" s="330">
        <f>IF(S$6=0,0,S$6/OIS_fec!S$6)</f>
        <v>0.46850146414876098</v>
      </c>
      <c r="T97" s="330">
        <f>IF(T$6=0,0,T$6/OIS_fec!T$6)</f>
        <v>0.46754077149406864</v>
      </c>
      <c r="U97" s="330">
        <f>IF(U$6=0,0,U$6/OIS_fec!U$6)</f>
        <v>0.46777606448682374</v>
      </c>
      <c r="V97" s="330">
        <f>IF(V$6=0,0,V$6/OIS_fec!V$6)</f>
        <v>0.46797839744241759</v>
      </c>
      <c r="W97" s="330">
        <f>IF(W$6=0,0,W$6/OIS_fec!W$6)</f>
        <v>0.46602023299490508</v>
      </c>
      <c r="X97" s="330">
        <f>IF(X$6=0,0,X$6/OIS_fec!X$6)</f>
        <v>0.4650096558728401</v>
      </c>
      <c r="Y97" s="330">
        <f>IF(Y$6=0,0,Y$6/OIS_fec!Y$6)</f>
        <v>0.46380085877420779</v>
      </c>
      <c r="DA97" s="67"/>
    </row>
    <row r="98" spans="1:105" ht="12" customHeight="1" x14ac:dyDescent="0.25">
      <c r="A98" s="173" t="s">
        <v>92</v>
      </c>
      <c r="B98" s="331">
        <f>IF(B$7=0,0,B$7/OIS_fec!B$7)</f>
        <v>0.11883396676156931</v>
      </c>
      <c r="C98" s="331">
        <f>IF(C$7=0,0,C$7/OIS_fec!C$7)</f>
        <v>0.1189607264120499</v>
      </c>
      <c r="D98" s="331">
        <f>IF(D$7=0,0,D$7/OIS_fec!D$7)</f>
        <v>0.11905991242546268</v>
      </c>
      <c r="E98" s="331">
        <f>IF(E$7=0,0,E$7/OIS_fec!E$7)</f>
        <v>0.11920032387134365</v>
      </c>
      <c r="F98" s="331">
        <f>IF(F$7=0,0,F$7/OIS_fec!F$7)</f>
        <v>0.11900438936441522</v>
      </c>
      <c r="G98" s="331">
        <f>IF(G$7=0,0,G$7/OIS_fec!G$7)</f>
        <v>0.11897165818142516</v>
      </c>
      <c r="H98" s="331">
        <f>IF(H$7=0,0,H$7/OIS_fec!H$7)</f>
        <v>0.11878919048919723</v>
      </c>
      <c r="I98" s="331">
        <f>IF(I$7=0,0,I$7/OIS_fec!I$7)</f>
        <v>0.11881828804321018</v>
      </c>
      <c r="J98" s="331">
        <f>IF(J$7=0,0,J$7/OIS_fec!J$7)</f>
        <v>0.11966434126591483</v>
      </c>
      <c r="K98" s="331">
        <f>IF(K$7=0,0,K$7/OIS_fec!K$7)</f>
        <v>0.11920188588052176</v>
      </c>
      <c r="L98" s="331">
        <f>IF(L$7=0,0,L$7/OIS_fec!L$7)</f>
        <v>0.12054902713159532</v>
      </c>
      <c r="M98" s="331">
        <f>IF(M$7=0,0,M$7/OIS_fec!M$7)</f>
        <v>0.12044117891036905</v>
      </c>
      <c r="N98" s="331">
        <f>IF(N$7=0,0,N$7/OIS_fec!N$7)</f>
        <v>0.12026501370483071</v>
      </c>
      <c r="O98" s="331">
        <f>IF(O$7=0,0,O$7/OIS_fec!O$7)</f>
        <v>0.12040219698727314</v>
      </c>
      <c r="P98" s="331">
        <f>IF(P$7=0,0,P$7/OIS_fec!P$7)</f>
        <v>0.1202477368848907</v>
      </c>
      <c r="Q98" s="331">
        <f>IF(Q$7=0,0,Q$7/OIS_fec!Q$7)</f>
        <v>0.12012502647602362</v>
      </c>
      <c r="R98" s="331">
        <f>IF(R$7=0,0,R$7/OIS_fec!R$7)</f>
        <v>0.12008773853413722</v>
      </c>
      <c r="S98" s="331">
        <f>IF(S$7=0,0,S$7/OIS_fec!S$7)</f>
        <v>0.11998626044232059</v>
      </c>
      <c r="T98" s="331">
        <f>IF(T$7=0,0,T$7/OIS_fec!T$7)</f>
        <v>0.11979888185004554</v>
      </c>
      <c r="U98" s="331">
        <f>IF(U$7=0,0,U$7/OIS_fec!U$7)</f>
        <v>0.1198298312552995</v>
      </c>
      <c r="V98" s="331">
        <f>IF(V$7=0,0,V$7/OIS_fec!V$7)</f>
        <v>0.1198804835256672</v>
      </c>
      <c r="W98" s="331">
        <f>IF(W$7=0,0,W$7/OIS_fec!W$7)</f>
        <v>0.11944865341454793</v>
      </c>
      <c r="X98" s="331">
        <f>IF(X$7=0,0,X$7/OIS_fec!X$7)</f>
        <v>0.11920540354023733</v>
      </c>
      <c r="Y98" s="331">
        <f>IF(Y$7=0,0,Y$7/OIS_fec!Y$7)</f>
        <v>0.11895294101529809</v>
      </c>
      <c r="DA98" s="177"/>
    </row>
    <row r="99" spans="1:105" ht="12" customHeight="1" x14ac:dyDescent="0.25">
      <c r="A99" s="173" t="s">
        <v>93</v>
      </c>
      <c r="B99" s="331">
        <f>IF(B$8=0,0,B$8/OIS_fec!B$8)</f>
        <v>0.64756491208995759</v>
      </c>
      <c r="C99" s="331">
        <f>IF(C$8=0,0,C$8/OIS_fec!C$8)</f>
        <v>0.64816604279945533</v>
      </c>
      <c r="D99" s="331">
        <f>IF(D$8=0,0,D$8/OIS_fec!D$8)</f>
        <v>0.64863959266164151</v>
      </c>
      <c r="E99" s="331">
        <f>IF(E$8=0,0,E$8/OIS_fec!E$8)</f>
        <v>0.6492374709383627</v>
      </c>
      <c r="F99" s="331">
        <f>IF(F$8=0,0,F$8/OIS_fec!F$8)</f>
        <v>0.64845637120423394</v>
      </c>
      <c r="G99" s="331">
        <f>IF(G$8=0,0,G$8/OIS_fec!G$8)</f>
        <v>0.64827049033526762</v>
      </c>
      <c r="H99" s="331">
        <f>IF(H$8=0,0,H$8/OIS_fec!H$8)</f>
        <v>0.64745592387152584</v>
      </c>
      <c r="I99" s="331">
        <f>IF(I$8=0,0,I$8/OIS_fec!I$8)</f>
        <v>0.64754175137407588</v>
      </c>
      <c r="J99" s="331">
        <f>IF(J$8=0,0,J$8/OIS_fec!J$8)</f>
        <v>0.65151459603231454</v>
      </c>
      <c r="K99" s="331">
        <f>IF(K$8=0,0,K$8/OIS_fec!K$8)</f>
        <v>0.64937285277073309</v>
      </c>
      <c r="L99" s="331">
        <f>IF(L$8=0,0,L$8/OIS_fec!L$8)</f>
        <v>0.65595994503651744</v>
      </c>
      <c r="M99" s="331">
        <f>IF(M$8=0,0,M$8/OIS_fec!M$8)</f>
        <v>0.65540464589013436</v>
      </c>
      <c r="N99" s="331">
        <f>IF(N$8=0,0,N$8/OIS_fec!N$8)</f>
        <v>0.65446803180226798</v>
      </c>
      <c r="O99" s="331">
        <f>IF(O$8=0,0,O$8/OIS_fec!O$8)</f>
        <v>0.65510795008180978</v>
      </c>
      <c r="P99" s="331">
        <f>IF(P$8=0,0,P$8/OIS_fec!P$8)</f>
        <v>0.65439175358752044</v>
      </c>
      <c r="Q99" s="331">
        <f>IF(Q$8=0,0,Q$8/OIS_fec!Q$8)</f>
        <v>0.65382766794732472</v>
      </c>
      <c r="R99" s="331">
        <f>IF(R$8=0,0,R$8/OIS_fec!R$8)</f>
        <v>0.65360801138793501</v>
      </c>
      <c r="S99" s="331">
        <f>IF(S$8=0,0,S$8/OIS_fec!S$8)</f>
        <v>0.65316645585848609</v>
      </c>
      <c r="T99" s="331">
        <f>IF(T$8=0,0,T$8/OIS_fec!T$8)</f>
        <v>0.65233708052764761</v>
      </c>
      <c r="U99" s="331">
        <f>IF(U$8=0,0,U$8/OIS_fec!U$8)</f>
        <v>0.65242725474919205</v>
      </c>
      <c r="V99" s="331">
        <f>IF(V$8=0,0,V$8/OIS_fec!V$8)</f>
        <v>0.65268640979489356</v>
      </c>
      <c r="W99" s="331">
        <f>IF(W$8=0,0,W$8/OIS_fec!W$8)</f>
        <v>0.65061982359189208</v>
      </c>
      <c r="X99" s="331">
        <f>IF(X$8=0,0,X$8/OIS_fec!X$8)</f>
        <v>0.64940523269052486</v>
      </c>
      <c r="Y99" s="331">
        <f>IF(Y$8=0,0,Y$8/OIS_fec!Y$8)</f>
        <v>0.64823710106832733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0.46000127673382196</v>
      </c>
      <c r="C100" s="331">
        <f>IF(C$9=0,0,C$9/OIS_fec!C$9)</f>
        <v>0.46058400609991723</v>
      </c>
      <c r="D100" s="331">
        <f>IF(D$9=0,0,D$9/OIS_fec!D$9)</f>
        <v>0.46103407507197991</v>
      </c>
      <c r="E100" s="331">
        <f>IF(E$9=0,0,E$9/OIS_fec!E$9)</f>
        <v>0.46185059056102573</v>
      </c>
      <c r="F100" s="331">
        <f>IF(F$9=0,0,F$9/OIS_fec!F$9)</f>
        <v>0.46058503061418915</v>
      </c>
      <c r="G100" s="331">
        <f>IF(G$9=0,0,G$9/OIS_fec!G$9)</f>
        <v>0.4605055271487522</v>
      </c>
      <c r="H100" s="331">
        <f>IF(H$9=0,0,H$9/OIS_fec!H$9)</f>
        <v>0.45953751996112763</v>
      </c>
      <c r="I100" s="331">
        <f>IF(I$9=0,0,I$9/OIS_fec!I$9)</f>
        <v>0.45979942231133236</v>
      </c>
      <c r="J100" s="331">
        <f>IF(J$9=0,0,J$9/OIS_fec!J$9)</f>
        <v>0.46382799941360708</v>
      </c>
      <c r="K100" s="331">
        <f>IF(K$9=0,0,K$9/OIS_fec!K$9)</f>
        <v>0.46155171805217121</v>
      </c>
      <c r="L100" s="331">
        <f>IF(L$9=0,0,L$9/OIS_fec!L$9)</f>
        <v>0.46748333070642967</v>
      </c>
      <c r="M100" s="331">
        <f>IF(M$9=0,0,M$9/OIS_fec!M$9)</f>
        <v>0.46705795442350007</v>
      </c>
      <c r="N100" s="331">
        <f>IF(N$9=0,0,N$9/OIS_fec!N$9)</f>
        <v>0.46642737621496022</v>
      </c>
      <c r="O100" s="331">
        <f>IF(O$9=0,0,O$9/OIS_fec!O$9)</f>
        <v>0.46709532935495568</v>
      </c>
      <c r="P100" s="331">
        <f>IF(P$9=0,0,P$9/OIS_fec!P$9)</f>
        <v>0.46633451295330963</v>
      </c>
      <c r="Q100" s="331">
        <f>IF(Q$9=0,0,Q$9/OIS_fec!Q$9)</f>
        <v>0.46572017495379087</v>
      </c>
      <c r="R100" s="331">
        <f>IF(R$9=0,0,R$9/OIS_fec!R$9)</f>
        <v>0.46563215161077059</v>
      </c>
      <c r="S100" s="331">
        <f>IF(S$9=0,0,S$9/OIS_fec!S$9)</f>
        <v>0.46507286431426226</v>
      </c>
      <c r="T100" s="331">
        <f>IF(T$9=0,0,T$9/OIS_fec!T$9)</f>
        <v>0.46406992348938819</v>
      </c>
      <c r="U100" s="331">
        <f>IF(U$9=0,0,U$9/OIS_fec!U$9)</f>
        <v>0.46433095298557236</v>
      </c>
      <c r="V100" s="331">
        <f>IF(V$9=0,0,V$9/OIS_fec!V$9)</f>
        <v>0.46453063848317583</v>
      </c>
      <c r="W100" s="331">
        <f>IF(W$9=0,0,W$9/OIS_fec!W$9)</f>
        <v>0.46253803789868292</v>
      </c>
      <c r="X100" s="331">
        <f>IF(X$9=0,0,X$9/OIS_fec!X$9)</f>
        <v>0.46153234509029473</v>
      </c>
      <c r="Y100" s="331">
        <f>IF(Y$9=0,0,Y$9/OIS_fec!Y$9)</f>
        <v>0.46028804420141972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0.64327607651099794</v>
      </c>
      <c r="C101" s="332">
        <f>IF(C$10=0,0,C$10/OIS_fec!C$10)</f>
        <v>0.64408036909007882</v>
      </c>
      <c r="D101" s="332">
        <f>IF(D$10=0,0,D$10/OIS_fec!D$10)</f>
        <v>0.64715604602519972</v>
      </c>
      <c r="E101" s="332">
        <f>IF(E$10=0,0,E$10/OIS_fec!E$10)</f>
        <v>0.66044276627280529</v>
      </c>
      <c r="F101" s="332">
        <f>IF(F$10=0,0,F$10/OIS_fec!F$10)</f>
        <v>0.67069079103027029</v>
      </c>
      <c r="G101" s="332">
        <f>IF(G$10=0,0,G$10/OIS_fec!G$10)</f>
        <v>0.72619672315768924</v>
      </c>
      <c r="H101" s="332">
        <f>IF(H$10=0,0,H$10/OIS_fec!H$10)</f>
        <v>0.7184655784218883</v>
      </c>
      <c r="I101" s="332">
        <f>IF(I$10=0,0,I$10/OIS_fec!I$10)</f>
        <v>0.73526379965527255</v>
      </c>
      <c r="J101" s="332">
        <f>IF(J$10=0,0,J$10/OIS_fec!J$10)</f>
        <v>0.74889230964885467</v>
      </c>
      <c r="K101" s="332">
        <f>IF(K$10=0,0,K$10/OIS_fec!K$10)</f>
        <v>0.74667575391034002</v>
      </c>
      <c r="L101" s="332">
        <f>IF(L$10=0,0,L$10/OIS_fec!L$10)</f>
        <v>0.72532199151474985</v>
      </c>
      <c r="M101" s="332">
        <f>IF(M$10=0,0,M$10/OIS_fec!M$10)</f>
        <v>0.73456166233145692</v>
      </c>
      <c r="N101" s="332">
        <f>IF(N$10=0,0,N$10/OIS_fec!N$10)</f>
        <v>0.75121230020982654</v>
      </c>
      <c r="O101" s="332">
        <f>IF(O$10=0,0,O$10/OIS_fec!O$10)</f>
        <v>0.75525247757864011</v>
      </c>
      <c r="P101" s="332">
        <f>IF(P$10=0,0,P$10/OIS_fec!P$10)</f>
        <v>0.78116854621850518</v>
      </c>
      <c r="Q101" s="332">
        <f>IF(Q$10=0,0,Q$10/OIS_fec!Q$10)</f>
        <v>0.78560303550720578</v>
      </c>
      <c r="R101" s="332">
        <f>IF(R$10=0,0,R$10/OIS_fec!R$10)</f>
        <v>0.77363381794454666</v>
      </c>
      <c r="S101" s="332">
        <f>IF(S$10=0,0,S$10/OIS_fec!S$10)</f>
        <v>0.78433472028844964</v>
      </c>
      <c r="T101" s="332">
        <f>IF(T$10=0,0,T$10/OIS_fec!T$10)</f>
        <v>0.79358297847626924</v>
      </c>
      <c r="U101" s="332">
        <f>IF(U$10=0,0,U$10/OIS_fec!U$10)</f>
        <v>0.80437039508180874</v>
      </c>
      <c r="V101" s="332">
        <f>IF(V$10=0,0,V$10/OIS_fec!V$10)</f>
        <v>0.80570937203316972</v>
      </c>
      <c r="W101" s="332">
        <f>IF(W$10=0,0,W$10/OIS_fec!W$10)</f>
        <v>0.79566291936404188</v>
      </c>
      <c r="X101" s="332">
        <f>IF(X$10=0,0,X$10/OIS_fec!X$10)</f>
        <v>0.81444976002352398</v>
      </c>
      <c r="Y101" s="332">
        <f>IF(Y$10=0,0,Y$10/OIS_fec!Y$10)</f>
        <v>0.82196898879186808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0.38106248912822538</v>
      </c>
      <c r="C102" s="348">
        <f>IF(C$16=0,0,C$16/OIS_fec!C$16)</f>
        <v>0.39624449241463006</v>
      </c>
      <c r="D102" s="348">
        <f>IF(D$16=0,0,D$16/OIS_fec!D$16)</f>
        <v>0.39369991497111079</v>
      </c>
      <c r="E102" s="348">
        <f>IF(E$16=0,0,E$16/OIS_fec!E$16)</f>
        <v>0.38466200639220283</v>
      </c>
      <c r="F102" s="348">
        <f>IF(F$16=0,0,F$16/OIS_fec!F$16)</f>
        <v>0.37899446201977544</v>
      </c>
      <c r="G102" s="348">
        <f>IF(G$16=0,0,G$16/OIS_fec!G$16)</f>
        <v>0.3949749339801813</v>
      </c>
      <c r="H102" s="348">
        <f>IF(H$16=0,0,H$16/OIS_fec!H$16)</f>
        <v>0.38188740255084225</v>
      </c>
      <c r="I102" s="348">
        <f>IF(I$16=0,0,I$16/OIS_fec!I$16)</f>
        <v>0.37621970186068315</v>
      </c>
      <c r="J102" s="348">
        <f>IF(J$16=0,0,J$16/OIS_fec!J$16)</f>
        <v>0.37936792935872099</v>
      </c>
      <c r="K102" s="348">
        <f>IF(K$16=0,0,K$16/OIS_fec!K$16)</f>
        <v>0.37148862911636116</v>
      </c>
      <c r="L102" s="348">
        <f>IF(L$16=0,0,L$16/OIS_fec!L$16)</f>
        <v>0.38917922217874429</v>
      </c>
      <c r="M102" s="348">
        <f>IF(M$16=0,0,M$16/OIS_fec!M$16)</f>
        <v>0.38807177223915557</v>
      </c>
      <c r="N102" s="348">
        <f>IF(N$16=0,0,N$16/OIS_fec!N$16)</f>
        <v>0.38443351071962689</v>
      </c>
      <c r="O102" s="348">
        <f>IF(O$16=0,0,O$16/OIS_fec!O$16)</f>
        <v>0.39587880116327273</v>
      </c>
      <c r="P102" s="348">
        <f>IF(P$16=0,0,P$16/OIS_fec!P$16)</f>
        <v>0.37786284879862703</v>
      </c>
      <c r="Q102" s="348">
        <f>IF(Q$16=0,0,Q$16/OIS_fec!Q$16)</f>
        <v>0.37469675000058866</v>
      </c>
      <c r="R102" s="348">
        <f>IF(R$16=0,0,R$16/OIS_fec!R$16)</f>
        <v>0.4100164910709978</v>
      </c>
      <c r="S102" s="348">
        <f>IF(S$16=0,0,S$16/OIS_fec!S$16)</f>
        <v>0.41223275874954801</v>
      </c>
      <c r="T102" s="348">
        <f>IF(T$16=0,0,T$16/OIS_fec!T$16)</f>
        <v>0.41180611943976092</v>
      </c>
      <c r="U102" s="348">
        <f>IF(U$16=0,0,U$16/OIS_fec!U$16)</f>
        <v>0.41557171176045005</v>
      </c>
      <c r="V102" s="348">
        <f>IF(V$16=0,0,V$16/OIS_fec!V$16)</f>
        <v>0.41185636221907795</v>
      </c>
      <c r="W102" s="348">
        <f>IF(W$16=0,0,W$16/OIS_fec!W$16)</f>
        <v>0.41360783237265164</v>
      </c>
      <c r="X102" s="348">
        <f>IF(X$16=0,0,X$16/OIS_fec!X$16)</f>
        <v>0.41376758666882096</v>
      </c>
      <c r="Y102" s="348">
        <f>IF(Y$16=0,0,Y$16/OIS_fec!Y$16)</f>
        <v>0.4101847372849009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0.23587273015157528</v>
      </c>
      <c r="C103" s="348">
        <f>IF(C$27=0,0,C$27/OIS_fec!C$27)</f>
        <v>0.24409584262308132</v>
      </c>
      <c r="D103" s="348">
        <f>IF(D$27=0,0,D$27/OIS_fec!D$27)</f>
        <v>0.24420308619085723</v>
      </c>
      <c r="E103" s="348">
        <f>IF(E$27=0,0,E$27/OIS_fec!E$27)</f>
        <v>0.24562067385733694</v>
      </c>
      <c r="F103" s="348">
        <f>IF(F$27=0,0,F$27/OIS_fec!F$27)</f>
        <v>0.24614434448590278</v>
      </c>
      <c r="G103" s="348">
        <f>IF(G$27=0,0,G$27/OIS_fec!G$27)</f>
        <v>0.2463410138968869</v>
      </c>
      <c r="H103" s="348">
        <f>IF(H$27=0,0,H$27/OIS_fec!H$27)</f>
        <v>0.24628360994165546</v>
      </c>
      <c r="I103" s="348">
        <f>IF(I$27=0,0,I$27/OIS_fec!I$27)</f>
        <v>0.24507670559420439</v>
      </c>
      <c r="J103" s="348">
        <f>IF(J$27=0,0,J$27/OIS_fec!J$27)</f>
        <v>0.24675898286754835</v>
      </c>
      <c r="K103" s="348">
        <f>IF(K$27=0,0,K$27/OIS_fec!K$27)</f>
        <v>0.24549718695099834</v>
      </c>
      <c r="L103" s="348">
        <f>IF(L$27=0,0,L$27/OIS_fec!L$27)</f>
        <v>0.24820184848390633</v>
      </c>
      <c r="M103" s="348">
        <f>IF(M$27=0,0,M$27/OIS_fec!M$27)</f>
        <v>0.24655516772798541</v>
      </c>
      <c r="N103" s="348">
        <f>IF(N$27=0,0,N$27/OIS_fec!N$27)</f>
        <v>0.24993528348594682</v>
      </c>
      <c r="O103" s="348">
        <f>IF(O$27=0,0,O$27/OIS_fec!O$27)</f>
        <v>0.25122872957809783</v>
      </c>
      <c r="P103" s="348">
        <f>IF(P$27=0,0,P$27/OIS_fec!P$27)</f>
        <v>0.25142025965562464</v>
      </c>
      <c r="Q103" s="348">
        <f>IF(Q$27=0,0,Q$27/OIS_fec!Q$27)</f>
        <v>0.25328025767225093</v>
      </c>
      <c r="R103" s="348">
        <f>IF(R$27=0,0,R$27/OIS_fec!R$27)</f>
        <v>0.25137818683384172</v>
      </c>
      <c r="S103" s="348">
        <f>IF(S$27=0,0,S$27/OIS_fec!S$27)</f>
        <v>0.2531317865899011</v>
      </c>
      <c r="T103" s="348">
        <f>IF(T$27=0,0,T$27/OIS_fec!T$27)</f>
        <v>0.25284789010376219</v>
      </c>
      <c r="U103" s="348">
        <f>IF(U$27=0,0,U$27/OIS_fec!U$27)</f>
        <v>0.25458297707448152</v>
      </c>
      <c r="V103" s="348">
        <f>IF(V$27=0,0,V$27/OIS_fec!V$27)</f>
        <v>0.25342301270978418</v>
      </c>
      <c r="W103" s="348">
        <f>IF(W$27=0,0,W$27/OIS_fec!W$27)</f>
        <v>0.25431535353901669</v>
      </c>
      <c r="X103" s="348">
        <f>IF(X$27=0,0,X$27/OIS_fec!X$27)</f>
        <v>0.25361912543732329</v>
      </c>
      <c r="Y103" s="348">
        <f>IF(Y$27=0,0,Y$27/OIS_fec!Y$27)</f>
        <v>0.25214556906888519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0.24088810404078873</v>
      </c>
      <c r="C104" s="348">
        <f>IF(C$35=0,0,C$35/OIS_fec!C$35)</f>
        <v>0.25241295274523085</v>
      </c>
      <c r="D104" s="348">
        <f>IF(D$35=0,0,D$35/OIS_fec!D$35)</f>
        <v>0.25109249558107832</v>
      </c>
      <c r="E104" s="348">
        <f>IF(E$35=0,0,E$35/OIS_fec!E$35)</f>
        <v>0.24554466478870449</v>
      </c>
      <c r="F104" s="348">
        <f>IF(F$35=0,0,F$35/OIS_fec!F$35)</f>
        <v>0.24195669283017215</v>
      </c>
      <c r="G104" s="348">
        <f>IF(G$35=0,0,G$35/OIS_fec!G$35)</f>
        <v>0.25149678185303914</v>
      </c>
      <c r="H104" s="348">
        <f>IF(H$35=0,0,H$35/OIS_fec!H$35)</f>
        <v>0.24179910463013599</v>
      </c>
      <c r="I104" s="348">
        <f>IF(I$35=0,0,I$35/OIS_fec!I$35)</f>
        <v>0.23720289335100617</v>
      </c>
      <c r="J104" s="348">
        <f>IF(J$35=0,0,J$35/OIS_fec!J$35)</f>
        <v>0.2382230636980264</v>
      </c>
      <c r="K104" s="348">
        <f>IF(K$35=0,0,K$35/OIS_fec!K$35)</f>
        <v>0.23278086403846052</v>
      </c>
      <c r="L104" s="348">
        <f>IF(L$35=0,0,L$35/OIS_fec!L$35)</f>
        <v>0.24133696005663322</v>
      </c>
      <c r="M104" s="348">
        <f>IF(M$35=0,0,M$35/OIS_fec!M$35)</f>
        <v>0.24172569900390384</v>
      </c>
      <c r="N104" s="348">
        <f>IF(N$35=0,0,N$35/OIS_fec!N$35)</f>
        <v>0.23781334645311863</v>
      </c>
      <c r="O104" s="348">
        <f>IF(O$35=0,0,O$35/OIS_fec!O$35)</f>
        <v>0.24583397649100799</v>
      </c>
      <c r="P104" s="348">
        <f>IF(P$35=0,0,P$35/OIS_fec!P$35)</f>
        <v>0.23004474867499944</v>
      </c>
      <c r="Q104" s="348">
        <f>IF(Q$35=0,0,Q$35/OIS_fec!Q$35)</f>
        <v>0.22519226970912518</v>
      </c>
      <c r="R104" s="348">
        <f>IF(R$35=0,0,R$35/OIS_fec!R$35)</f>
        <v>0.25614785129730544</v>
      </c>
      <c r="S104" s="348">
        <f>IF(S$35=0,0,S$35/OIS_fec!S$35)</f>
        <v>0.2581375496548578</v>
      </c>
      <c r="T104" s="348">
        <f>IF(T$35=0,0,T$35/OIS_fec!T$35)</f>
        <v>0.25883670813977433</v>
      </c>
      <c r="U104" s="348">
        <f>IF(U$35=0,0,U$35/OIS_fec!U$35)</f>
        <v>0.26067668842831349</v>
      </c>
      <c r="V104" s="348">
        <f>IF(V$35=0,0,V$35/OIS_fec!V$35)</f>
        <v>0.25770923525954942</v>
      </c>
      <c r="W104" s="348">
        <f>IF(W$35=0,0,W$35/OIS_fec!W$35)</f>
        <v>0.2597860010497488</v>
      </c>
      <c r="X104" s="348">
        <f>IF(X$35=0,0,X$35/OIS_fec!X$35)</f>
        <v>0.26175909484138976</v>
      </c>
      <c r="Y104" s="348">
        <f>IF(Y$35=0,0,Y$35/OIS_fec!Y$35)</f>
        <v>0.25988504228195258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0.51937227521985552</v>
      </c>
      <c r="C105" s="348">
        <f>IF(C$54=0,0,C$54/OIS_fec!C$54)</f>
        <v>0.53505099682212787</v>
      </c>
      <c r="D105" s="348">
        <f>IF(D$54=0,0,D$54/OIS_fec!D$54)</f>
        <v>0.53684830512029236</v>
      </c>
      <c r="E105" s="348">
        <f>IF(E$54=0,0,E$54/OIS_fec!E$54)</f>
        <v>0.5455106465508035</v>
      </c>
      <c r="F105" s="348">
        <f>IF(F$54=0,0,F$54/OIS_fec!F$54)</f>
        <v>0.55376636718410843</v>
      </c>
      <c r="G105" s="348">
        <f>IF(G$54=0,0,G$54/OIS_fec!G$54)</f>
        <v>0.62308502001352017</v>
      </c>
      <c r="H105" s="348">
        <f>IF(H$54=0,0,H$54/OIS_fec!H$54)</f>
        <v>0.60442265408427864</v>
      </c>
      <c r="I105" s="348">
        <f>IF(I$54=0,0,I$54/OIS_fec!I$54)</f>
        <v>0.6135193984256202</v>
      </c>
      <c r="J105" s="348">
        <f>IF(J$54=0,0,J$54/OIS_fec!J$54)</f>
        <v>0.62308998959434847</v>
      </c>
      <c r="K105" s="348">
        <f>IF(K$54=0,0,K$54/OIS_fec!K$54)</f>
        <v>0.61411316715731445</v>
      </c>
      <c r="L105" s="348">
        <f>IF(L$54=0,0,L$54/OIS_fec!L$54)</f>
        <v>0.58719601886425221</v>
      </c>
      <c r="M105" s="348">
        <f>IF(M$54=0,0,M$54/OIS_fec!M$54)</f>
        <v>0.58978487764666376</v>
      </c>
      <c r="N105" s="348">
        <f>IF(N$54=0,0,N$54/OIS_fec!N$54)</f>
        <v>0.59821484081861387</v>
      </c>
      <c r="O105" s="348">
        <f>IF(O$54=0,0,O$54/OIS_fec!O$54)</f>
        <v>0.61003795035349206</v>
      </c>
      <c r="P105" s="348">
        <f>IF(P$54=0,0,P$54/OIS_fec!P$54)</f>
        <v>0.60646948210177942</v>
      </c>
      <c r="Q105" s="348">
        <f>IF(Q$54=0,0,Q$54/OIS_fec!Q$54)</f>
        <v>0.61080465599711731</v>
      </c>
      <c r="R105" s="348">
        <f>IF(R$54=0,0,R$54/OIS_fec!R$54)</f>
        <v>0.63319293158596945</v>
      </c>
      <c r="S105" s="348">
        <f>IF(S$54=0,0,S$54/OIS_fec!S$54)</f>
        <v>0.64122920478941337</v>
      </c>
      <c r="T105" s="348">
        <f>IF(T$54=0,0,T$54/OIS_fec!T$54)</f>
        <v>0.64233637637611085</v>
      </c>
      <c r="U105" s="348">
        <f>IF(U$54=0,0,U$54/OIS_fec!U$54)</f>
        <v>0.65630212641447216</v>
      </c>
      <c r="V105" s="348">
        <f>IF(V$54=0,0,V$54/OIS_fec!V$54)</f>
        <v>0.64841725445634379</v>
      </c>
      <c r="W105" s="348">
        <f>IF(W$54=0,0,W$54/OIS_fec!W$54)</f>
        <v>0.64984655806146296</v>
      </c>
      <c r="X105" s="348">
        <f>IF(X$54=0,0,X$54/OIS_fec!X$54)</f>
        <v>0.66020335097947425</v>
      </c>
      <c r="Y105" s="348">
        <f>IF(Y$54=0,0,Y$54/OIS_fec!Y$54)</f>
        <v>0.65202068511198086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0.33032736250628908</v>
      </c>
      <c r="C106" s="348">
        <f>IF(C$68=0,0,C$68/OIS_fec!C$68)</f>
        <v>0.32898190074813932</v>
      </c>
      <c r="D106" s="348">
        <f>IF(D$68=0,0,D$68/OIS_fec!D$68)</f>
        <v>0.3292951525376237</v>
      </c>
      <c r="E106" s="348">
        <f>IF(E$68=0,0,E$68/OIS_fec!E$68)</f>
        <v>0.32774826446956873</v>
      </c>
      <c r="F106" s="348">
        <f>IF(F$68=0,0,F$68/OIS_fec!F$68)</f>
        <v>0.32759986697522897</v>
      </c>
      <c r="G106" s="348">
        <f>IF(G$68=0,0,G$68/OIS_fec!G$68)</f>
        <v>0.32765956434543858</v>
      </c>
      <c r="H106" s="348">
        <f>IF(H$68=0,0,H$68/OIS_fec!H$68)</f>
        <v>0.32536629166304365</v>
      </c>
      <c r="I106" s="348">
        <f>IF(I$68=0,0,I$68/OIS_fec!I$68)</f>
        <v>0.32536629166304365</v>
      </c>
      <c r="J106" s="348">
        <f>IF(J$68=0,0,J$68/OIS_fec!J$68)</f>
        <v>0.32536629166304359</v>
      </c>
      <c r="K106" s="348">
        <f>IF(K$68=0,0,K$68/OIS_fec!K$68)</f>
        <v>0.32536629166304365</v>
      </c>
      <c r="L106" s="348">
        <f>IF(L$68=0,0,L$68/OIS_fec!L$68)</f>
        <v>0.32536629166304354</v>
      </c>
      <c r="M106" s="348">
        <f>IF(M$68=0,0,M$68/OIS_fec!M$68)</f>
        <v>0.32536629166304354</v>
      </c>
      <c r="N106" s="348">
        <f>IF(N$68=0,0,N$68/OIS_fec!N$68)</f>
        <v>0.32536629166304343</v>
      </c>
      <c r="O106" s="348">
        <f>IF(O$68=0,0,O$68/OIS_fec!O$68)</f>
        <v>0.32536629166304371</v>
      </c>
      <c r="P106" s="348">
        <f>IF(P$68=0,0,P$68/OIS_fec!P$68)</f>
        <v>0.32536629166304348</v>
      </c>
      <c r="Q106" s="348">
        <f>IF(Q$68=0,0,Q$68/OIS_fec!Q$68)</f>
        <v>0.32536629166304359</v>
      </c>
      <c r="R106" s="348">
        <f>IF(R$68=0,0,R$68/OIS_fec!R$68)</f>
        <v>0.32536629166304354</v>
      </c>
      <c r="S106" s="348">
        <f>IF(S$68=0,0,S$68/OIS_fec!S$68)</f>
        <v>0.32536629166304359</v>
      </c>
      <c r="T106" s="348">
        <f>IF(T$68=0,0,T$68/OIS_fec!T$68)</f>
        <v>0.32536629166304359</v>
      </c>
      <c r="U106" s="348">
        <f>IF(U$68=0,0,U$68/OIS_fec!U$68)</f>
        <v>0.32536629166304359</v>
      </c>
      <c r="V106" s="348">
        <f>IF(V$68=0,0,V$68/OIS_fec!V$68)</f>
        <v>0.32536629166304359</v>
      </c>
      <c r="W106" s="348">
        <f>IF(W$68=0,0,W$68/OIS_fec!W$68)</f>
        <v>0.32536629166304354</v>
      </c>
      <c r="X106" s="348">
        <f>IF(X$68=0,0,X$68/OIS_fec!X$68)</f>
        <v>0.32536629166304359</v>
      </c>
      <c r="Y106" s="348">
        <f>IF(Y$68=0,0,Y$68/OIS_fec!Y$68)</f>
        <v>0.32536629166304359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0.48462980337764461</v>
      </c>
      <c r="C107" s="333">
        <f>IF(C$69=0,0,C$69/OIS_fec!C$69)</f>
        <v>0.48494032066223408</v>
      </c>
      <c r="D107" s="333">
        <f>IF(D$69=0,0,D$69/OIS_fec!D$69)</f>
        <v>0.48518779280217172</v>
      </c>
      <c r="E107" s="333">
        <f>IF(E$69=0,0,E$69/OIS_fec!E$69)</f>
        <v>0.48544738375644164</v>
      </c>
      <c r="F107" s="333">
        <f>IF(F$69=0,0,F$69/OIS_fec!F$69)</f>
        <v>0.48515328584967443</v>
      </c>
      <c r="G107" s="333">
        <f>IF(G$69=0,0,G$69/OIS_fec!G$69)</f>
        <v>0.48503333967919393</v>
      </c>
      <c r="H107" s="333">
        <f>IF(H$69=0,0,H$69/OIS_fec!H$69)</f>
        <v>0.48464892498422324</v>
      </c>
      <c r="I107" s="333">
        <f>IF(I$69=0,0,I$69/OIS_fec!I$69)</f>
        <v>0.48465464897123556</v>
      </c>
      <c r="J107" s="333">
        <f>IF(J$69=0,0,J$69/OIS_fec!J$69)</f>
        <v>0.48668967276127045</v>
      </c>
      <c r="K107" s="333">
        <f>IF(K$69=0,0,K$69/OIS_fec!K$69)</f>
        <v>0.48561445144035542</v>
      </c>
      <c r="L107" s="333">
        <f>IF(L$69=0,0,L$69/OIS_fec!L$69)</f>
        <v>0.48923894797115774</v>
      </c>
      <c r="M107" s="333">
        <f>IF(M$69=0,0,M$69/OIS_fec!M$69)</f>
        <v>0.48890625151850031</v>
      </c>
      <c r="N107" s="333">
        <f>IF(N$69=0,0,N$69/OIS_fec!N$69)</f>
        <v>0.48832336340465748</v>
      </c>
      <c r="O107" s="333">
        <f>IF(O$69=0,0,O$69/OIS_fec!O$69)</f>
        <v>0.48864952270146855</v>
      </c>
      <c r="P107" s="333">
        <f>IF(P$69=0,0,P$69/OIS_fec!P$69)</f>
        <v>0.4882883511745999</v>
      </c>
      <c r="Q107" s="333">
        <f>IF(Q$69=0,0,Q$69/OIS_fec!Q$69)</f>
        <v>0.48800830660627026</v>
      </c>
      <c r="R107" s="333">
        <f>IF(R$69=0,0,R$69/OIS_fec!R$69)</f>
        <v>0.48785574273343635</v>
      </c>
      <c r="S107" s="333">
        <f>IF(S$69=0,0,S$69/OIS_fec!S$69)</f>
        <v>0.48765889213365715</v>
      </c>
      <c r="T107" s="333">
        <f>IF(T$69=0,0,T$69/OIS_fec!T$69)</f>
        <v>0.48727622357628242</v>
      </c>
      <c r="U107" s="333">
        <f>IF(U$69=0,0,U$69/OIS_fec!U$69)</f>
        <v>0.48727381633732669</v>
      </c>
      <c r="V107" s="333">
        <f>IF(V$69=0,0,V$69/OIS_fec!V$69)</f>
        <v>0.48742616369607605</v>
      </c>
      <c r="W107" s="333">
        <f>IF(W$69=0,0,W$69/OIS_fec!W$69)</f>
        <v>0.48632777543523736</v>
      </c>
      <c r="X107" s="333">
        <f>IF(X$69=0,0,X$69/OIS_fec!X$69)</f>
        <v>0.48564370276908769</v>
      </c>
      <c r="Y107" s="333">
        <f>IF(Y$69=0,0,Y$69/OIS_fec!Y$69)</f>
        <v>0.48505841706018088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CZ: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3835.0779935772648</v>
      </c>
      <c r="C5" s="223">
        <v>2682.3644009021368</v>
      </c>
      <c r="D5" s="223">
        <v>2537.5669568419912</v>
      </c>
      <c r="E5" s="223">
        <v>2024.226239102185</v>
      </c>
      <c r="F5" s="223">
        <v>1907.207050454831</v>
      </c>
      <c r="G5" s="223">
        <v>1013.873666911002</v>
      </c>
      <c r="H5" s="223">
        <v>1204.2486036137941</v>
      </c>
      <c r="I5" s="223">
        <v>1213.659935583202</v>
      </c>
      <c r="J5" s="223">
        <v>1157.3091981759981</v>
      </c>
      <c r="K5" s="223">
        <v>1198.6584652597639</v>
      </c>
      <c r="L5" s="223">
        <v>1234.731847429066</v>
      </c>
      <c r="M5" s="223">
        <v>1129.1747169610719</v>
      </c>
      <c r="N5" s="223">
        <v>1125.467780687394</v>
      </c>
      <c r="O5" s="223">
        <v>953.59569783441361</v>
      </c>
      <c r="P5" s="223">
        <v>1103.255649048818</v>
      </c>
      <c r="Q5" s="223">
        <v>1175.962668311674</v>
      </c>
      <c r="R5" s="223">
        <v>864.30996329178834</v>
      </c>
      <c r="S5" s="223">
        <v>792.39844034947964</v>
      </c>
      <c r="T5" s="223">
        <v>764.57835469688803</v>
      </c>
      <c r="U5" s="223">
        <v>655.36727066624496</v>
      </c>
      <c r="V5" s="223">
        <v>640.42164980113739</v>
      </c>
      <c r="W5" s="223">
        <v>735.56927424528078</v>
      </c>
      <c r="X5" s="223">
        <v>628.38831659637708</v>
      </c>
      <c r="Y5" s="223">
        <v>634.59176788068464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84.308853902246824</v>
      </c>
      <c r="C10" s="260">
        <v>63.630498339852977</v>
      </c>
      <c r="D10" s="260">
        <v>59.418519414972742</v>
      </c>
      <c r="E10" s="260">
        <v>43.989860507638959</v>
      </c>
      <c r="F10" s="260">
        <v>36.428288727889409</v>
      </c>
      <c r="G10" s="260">
        <v>13.077978088912751</v>
      </c>
      <c r="H10" s="260">
        <v>16.804503326629451</v>
      </c>
      <c r="I10" s="260">
        <v>13.199680275938871</v>
      </c>
      <c r="J10" s="260">
        <v>12.153961466650561</v>
      </c>
      <c r="K10" s="260">
        <v>11.407628582347179</v>
      </c>
      <c r="L10" s="260">
        <v>18.618875987190119</v>
      </c>
      <c r="M10" s="260">
        <v>16.552428460087171</v>
      </c>
      <c r="N10" s="260">
        <v>12.307830548780901</v>
      </c>
      <c r="O10" s="260">
        <v>11.579902696776619</v>
      </c>
      <c r="P10" s="260">
        <v>7.1656045415122298</v>
      </c>
      <c r="Q10" s="260">
        <v>6.7328709091338936</v>
      </c>
      <c r="R10" s="260">
        <v>9.5940184129680652</v>
      </c>
      <c r="S10" s="260">
        <v>7.8109382345737801</v>
      </c>
      <c r="T10" s="260">
        <v>6.4670623871541197</v>
      </c>
      <c r="U10" s="260">
        <v>4.6971466266035042</v>
      </c>
      <c r="V10" s="260">
        <v>4.6716879166332488</v>
      </c>
      <c r="W10" s="260">
        <v>6.5874353823094172</v>
      </c>
      <c r="X10" s="260">
        <v>4.5261759319863826</v>
      </c>
      <c r="Y10" s="260">
        <v>4.3723841001168662</v>
      </c>
      <c r="DA10" s="68" t="s">
        <v>3190</v>
      </c>
    </row>
    <row r="11" spans="1:105" ht="12" customHeight="1" x14ac:dyDescent="0.25">
      <c r="A11" s="37" t="s">
        <v>159</v>
      </c>
      <c r="B11" s="226">
        <v>4.7475468556922307</v>
      </c>
      <c r="C11" s="226">
        <v>6.5389988929912226</v>
      </c>
      <c r="D11" s="226">
        <v>5.7588717648285153</v>
      </c>
      <c r="E11" s="226">
        <v>2.0010918256160291</v>
      </c>
      <c r="F11" s="226">
        <v>2.0775448277012498</v>
      </c>
      <c r="G11" s="226">
        <v>2.5353767185000038</v>
      </c>
      <c r="H11" s="226">
        <v>4.4443861006733876</v>
      </c>
      <c r="I11" s="226">
        <v>2.805231843900911</v>
      </c>
      <c r="J11" s="226">
        <v>3.1934194639052849</v>
      </c>
      <c r="K11" s="226">
        <v>3.5116526136918251</v>
      </c>
      <c r="L11" s="226">
        <v>5.3007482440962352</v>
      </c>
      <c r="M11" s="226">
        <v>5.7019502953904899</v>
      </c>
      <c r="N11" s="226">
        <v>1.7062197888931929</v>
      </c>
      <c r="O11" s="226">
        <v>0.84527907499538446</v>
      </c>
      <c r="P11" s="226">
        <v>0.73098562925849087</v>
      </c>
      <c r="Q11" s="226">
        <v>0.69177655077330946</v>
      </c>
      <c r="R11" s="226">
        <v>1.2654255293165679</v>
      </c>
      <c r="S11" s="226">
        <v>0.5063414065294094</v>
      </c>
      <c r="T11" s="226">
        <v>0.43647825203294788</v>
      </c>
      <c r="U11" s="226">
        <v>0.38221944014565279</v>
      </c>
      <c r="V11" s="226">
        <v>0.29564464638186522</v>
      </c>
      <c r="W11" s="226">
        <v>0.33732434513888482</v>
      </c>
      <c r="X11" s="226">
        <v>0.34833951961929399</v>
      </c>
      <c r="Y11" s="226">
        <v>0.36304198936437482</v>
      </c>
      <c r="DA11" s="69" t="s">
        <v>3191</v>
      </c>
    </row>
    <row r="12" spans="1:105" ht="12" customHeight="1" x14ac:dyDescent="0.25">
      <c r="A12" s="37" t="s">
        <v>35</v>
      </c>
      <c r="B12" s="226">
        <v>79.561307046554589</v>
      </c>
      <c r="C12" s="226">
        <v>57.091499446861746</v>
      </c>
      <c r="D12" s="226">
        <v>53.659647650144223</v>
      </c>
      <c r="E12" s="226">
        <v>41.988768682022929</v>
      </c>
      <c r="F12" s="226">
        <v>34.350743900188156</v>
      </c>
      <c r="G12" s="226">
        <v>10.54260137041274</v>
      </c>
      <c r="H12" s="226">
        <v>12.360117225956071</v>
      </c>
      <c r="I12" s="226">
        <v>10.39444843203796</v>
      </c>
      <c r="J12" s="226">
        <v>8.960542002745278</v>
      </c>
      <c r="K12" s="226">
        <v>7.8959759686553559</v>
      </c>
      <c r="L12" s="226">
        <v>13.31812774309388</v>
      </c>
      <c r="M12" s="226">
        <v>10.85047816469668</v>
      </c>
      <c r="N12" s="226">
        <v>10.601610759887709</v>
      </c>
      <c r="O12" s="226">
        <v>10.734623621781241</v>
      </c>
      <c r="P12" s="226">
        <v>6.4346189122537387</v>
      </c>
      <c r="Q12" s="226">
        <v>6.0410943583605832</v>
      </c>
      <c r="R12" s="226">
        <v>8.3285928836514973</v>
      </c>
      <c r="S12" s="226">
        <v>7.3045968280443709</v>
      </c>
      <c r="T12" s="226">
        <v>6.0305841351211713</v>
      </c>
      <c r="U12" s="226">
        <v>4.3149271864578509</v>
      </c>
      <c r="V12" s="226">
        <v>4.3760432702513832</v>
      </c>
      <c r="W12" s="226">
        <v>6.250111037170532</v>
      </c>
      <c r="X12" s="226">
        <v>4.177836412367089</v>
      </c>
      <c r="Y12" s="226">
        <v>4.0093421107524918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1339.28646049034</v>
      </c>
      <c r="C16" s="261">
        <v>839.65674736926042</v>
      </c>
      <c r="D16" s="261">
        <v>803.70181469515558</v>
      </c>
      <c r="E16" s="261">
        <v>735.63928315161456</v>
      </c>
      <c r="F16" s="261">
        <v>703.90383523798118</v>
      </c>
      <c r="G16" s="261">
        <v>244.91584432375879</v>
      </c>
      <c r="H16" s="261">
        <v>402.50520973138998</v>
      </c>
      <c r="I16" s="261">
        <v>421.98839778811742</v>
      </c>
      <c r="J16" s="261">
        <v>362.36433485692982</v>
      </c>
      <c r="K16" s="261">
        <v>424.46740547541839</v>
      </c>
      <c r="L16" s="261">
        <v>365.80007519733073</v>
      </c>
      <c r="M16" s="261">
        <v>345.70380960449648</v>
      </c>
      <c r="N16" s="261">
        <v>370.31618047318631</v>
      </c>
      <c r="O16" s="261">
        <v>248.31518410384041</v>
      </c>
      <c r="P16" s="261">
        <v>421.31491170857299</v>
      </c>
      <c r="Q16" s="261">
        <v>491.01461534461413</v>
      </c>
      <c r="R16" s="261">
        <v>165.13733412107771</v>
      </c>
      <c r="S16" s="261">
        <v>143.84116939992151</v>
      </c>
      <c r="T16" s="261">
        <v>142.16889934068459</v>
      </c>
      <c r="U16" s="261">
        <v>110.2889528446277</v>
      </c>
      <c r="V16" s="261">
        <v>124.8814729579322</v>
      </c>
      <c r="W16" s="261">
        <v>139.38085543601699</v>
      </c>
      <c r="X16" s="261">
        <v>113.14630931806801</v>
      </c>
      <c r="Y16" s="261">
        <v>130.24556925193659</v>
      </c>
      <c r="DA16" s="70" t="s">
        <v>3196</v>
      </c>
    </row>
    <row r="17" spans="1:105" ht="12" customHeight="1" x14ac:dyDescent="0.25">
      <c r="A17" s="46" t="s">
        <v>28</v>
      </c>
      <c r="B17" s="229">
        <v>477.50361208569137</v>
      </c>
      <c r="C17" s="229">
        <v>10.65939581300136</v>
      </c>
      <c r="D17" s="229">
        <v>10.66054704690918</v>
      </c>
      <c r="E17" s="229">
        <v>9.710610185067754</v>
      </c>
      <c r="F17" s="229">
        <v>10.252437262310931</v>
      </c>
      <c r="G17" s="229">
        <v>14.613596970719181</v>
      </c>
      <c r="H17" s="229">
        <v>12.014488432400331</v>
      </c>
      <c r="I17" s="229">
        <v>8.0674443618775697</v>
      </c>
      <c r="J17" s="229">
        <v>10.661672447945721</v>
      </c>
      <c r="K17" s="229">
        <v>8.879062420307493</v>
      </c>
      <c r="L17" s="229">
        <v>4.59353714388401</v>
      </c>
      <c r="M17" s="229">
        <v>4.6461307954997899</v>
      </c>
      <c r="N17" s="229">
        <v>7.2929256868410617</v>
      </c>
      <c r="O17" s="229">
        <v>7.9541926150338496</v>
      </c>
      <c r="P17" s="229">
        <v>6.6881328856484776</v>
      </c>
      <c r="Q17" s="229">
        <v>5.7960826578620317</v>
      </c>
      <c r="R17" s="229">
        <v>7.9633472760741668</v>
      </c>
      <c r="S17" s="229">
        <v>8.8447089869041111</v>
      </c>
      <c r="T17" s="229">
        <v>7.7500713920805193</v>
      </c>
      <c r="U17" s="229">
        <v>7.9115885174127296</v>
      </c>
      <c r="V17" s="229">
        <v>8.2330094019806026</v>
      </c>
      <c r="W17" s="229">
        <v>8.4795900068019066</v>
      </c>
      <c r="X17" s="229">
        <v>8.1887797768237292</v>
      </c>
      <c r="Y17" s="229">
        <v>9.0477646024442642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16.235239496287829</v>
      </c>
      <c r="C19" s="229">
        <v>20.129484336254659</v>
      </c>
      <c r="D19" s="229">
        <v>15.95193761926871</v>
      </c>
      <c r="E19" s="229">
        <v>27.908099061215541</v>
      </c>
      <c r="F19" s="229">
        <v>28.483712096563739</v>
      </c>
      <c r="G19" s="229">
        <v>40.509083393304032</v>
      </c>
      <c r="H19" s="229">
        <v>10.99112421268341</v>
      </c>
      <c r="I19" s="229">
        <v>0.43942727803037962</v>
      </c>
      <c r="J19" s="229">
        <v>0.51439963573194958</v>
      </c>
      <c r="K19" s="229">
        <v>0.27184789194446712</v>
      </c>
      <c r="L19" s="229">
        <v>1.072619970303639</v>
      </c>
      <c r="M19" s="229">
        <v>0.66671337620926796</v>
      </c>
      <c r="N19" s="229">
        <v>1.749390674567163</v>
      </c>
      <c r="O19" s="229">
        <v>1.727547688045864</v>
      </c>
      <c r="P19" s="229">
        <v>5.967675605294632</v>
      </c>
      <c r="Q19" s="229">
        <v>2.2257239349434932</v>
      </c>
      <c r="R19" s="229">
        <v>14.38574543046068</v>
      </c>
      <c r="S19" s="229">
        <v>5.7619708757145158</v>
      </c>
      <c r="T19" s="229">
        <v>22.47136778482578</v>
      </c>
      <c r="U19" s="229">
        <v>1.9067250450527939</v>
      </c>
      <c r="V19" s="229">
        <v>3.6565381064915301</v>
      </c>
      <c r="W19" s="229">
        <v>5.4171002799868573</v>
      </c>
      <c r="X19" s="229">
        <v>2.8361999458860812</v>
      </c>
      <c r="Y19" s="229">
        <v>17.962701725719381</v>
      </c>
      <c r="DA19" s="73" t="s">
        <v>3199</v>
      </c>
    </row>
    <row r="20" spans="1:105" ht="12" customHeight="1" x14ac:dyDescent="0.25">
      <c r="A20" s="46" t="s">
        <v>159</v>
      </c>
      <c r="B20" s="229">
        <v>24.25383973552734</v>
      </c>
      <c r="C20" s="229">
        <v>33.603425187089847</v>
      </c>
      <c r="D20" s="229">
        <v>30.224501130073719</v>
      </c>
      <c r="E20" s="229">
        <v>7.1021339142986184</v>
      </c>
      <c r="F20" s="229">
        <v>9.2393578451266674</v>
      </c>
      <c r="G20" s="229">
        <v>17.741304885608709</v>
      </c>
      <c r="H20" s="229">
        <v>45.887633421601592</v>
      </c>
      <c r="I20" s="229">
        <v>25.247815338673181</v>
      </c>
      <c r="J20" s="229">
        <v>34.017951099975413</v>
      </c>
      <c r="K20" s="229">
        <v>29.724268580300251</v>
      </c>
      <c r="L20" s="229">
        <v>35.997797265359331</v>
      </c>
      <c r="M20" s="229">
        <v>41.346724748375287</v>
      </c>
      <c r="N20" s="229">
        <v>11.087367472612851</v>
      </c>
      <c r="O20" s="229">
        <v>7.0330843975143917</v>
      </c>
      <c r="P20" s="229">
        <v>5.5420119483102797</v>
      </c>
      <c r="Q20" s="229">
        <v>4.8782107788084179</v>
      </c>
      <c r="R20" s="229">
        <v>15.76244143164587</v>
      </c>
      <c r="S20" s="229">
        <v>6.2451693045833796</v>
      </c>
      <c r="T20" s="229">
        <v>6.1697244083365774</v>
      </c>
      <c r="U20" s="229">
        <v>6.300162945726747</v>
      </c>
      <c r="V20" s="229">
        <v>5.3313180093958987</v>
      </c>
      <c r="W20" s="229">
        <v>5.273527882299339</v>
      </c>
      <c r="X20" s="229">
        <v>5.7386486506561232</v>
      </c>
      <c r="Y20" s="229">
        <v>6.9835057171606572</v>
      </c>
      <c r="DA20" s="73" t="s">
        <v>3200</v>
      </c>
    </row>
    <row r="21" spans="1:105" ht="12" customHeight="1" x14ac:dyDescent="0.25">
      <c r="A21" s="46" t="s">
        <v>32</v>
      </c>
      <c r="B21" s="229">
        <v>63.24655481036875</v>
      </c>
      <c r="C21" s="229">
        <v>2.0499142951232119</v>
      </c>
      <c r="D21" s="229">
        <v>6.9623499974985146</v>
      </c>
      <c r="E21" s="229">
        <v>8.7645494938390964</v>
      </c>
      <c r="F21" s="229">
        <v>3.909559859336198</v>
      </c>
      <c r="G21" s="229">
        <v>6.3514822199786547</v>
      </c>
      <c r="H21" s="229">
        <v>8.197184372082905</v>
      </c>
      <c r="I21" s="229">
        <v>33.865173092764778</v>
      </c>
      <c r="J21" s="229">
        <v>5.2993307776397733</v>
      </c>
      <c r="K21" s="229">
        <v>14.42606804854063</v>
      </c>
      <c r="L21" s="229">
        <v>38.848280313513747</v>
      </c>
      <c r="M21" s="229">
        <v>27.498503525442811</v>
      </c>
      <c r="N21" s="229">
        <v>15.413085228913451</v>
      </c>
      <c r="O21" s="229">
        <v>16.913744382649551</v>
      </c>
      <c r="P21" s="229">
        <v>4.1575115642793463</v>
      </c>
      <c r="Q21" s="229">
        <v>0.70029106596119084</v>
      </c>
      <c r="R21" s="229">
        <v>11.202231982028369</v>
      </c>
      <c r="S21" s="229">
        <v>7.9254469287028746</v>
      </c>
      <c r="T21" s="229">
        <v>0.95679087347885816</v>
      </c>
      <c r="U21" s="229">
        <v>1.5031445774618171</v>
      </c>
      <c r="V21" s="229">
        <v>10.879993267538961</v>
      </c>
      <c r="W21" s="229">
        <v>9.3214790592829306</v>
      </c>
      <c r="X21" s="229">
        <v>4.3276694807467138</v>
      </c>
      <c r="Y21" s="229">
        <v>2.945821705721948</v>
      </c>
      <c r="DA21" s="73" t="s">
        <v>3201</v>
      </c>
    </row>
    <row r="22" spans="1:105" ht="12" customHeight="1" x14ac:dyDescent="0.25">
      <c r="A22" s="46" t="s">
        <v>33</v>
      </c>
      <c r="B22" s="229">
        <v>101.19448619156159</v>
      </c>
      <c r="C22" s="229">
        <v>152.03159238262251</v>
      </c>
      <c r="D22" s="229">
        <v>161.82998331306609</v>
      </c>
      <c r="E22" s="229">
        <v>300.87528424211303</v>
      </c>
      <c r="F22" s="229">
        <v>361.97179404972928</v>
      </c>
      <c r="G22" s="229">
        <v>0</v>
      </c>
      <c r="H22" s="229">
        <v>175.4483508987698</v>
      </c>
      <c r="I22" s="229">
        <v>218.70957001155671</v>
      </c>
      <c r="J22" s="229">
        <v>223.57663198131681</v>
      </c>
      <c r="K22" s="229">
        <v>301.44043207624748</v>
      </c>
      <c r="L22" s="229">
        <v>179.2078579312417</v>
      </c>
      <c r="M22" s="229">
        <v>179.88756571932379</v>
      </c>
      <c r="N22" s="229">
        <v>253.19176677761999</v>
      </c>
      <c r="O22" s="229">
        <v>113.5173181899532</v>
      </c>
      <c r="P22" s="229">
        <v>342.66806888557028</v>
      </c>
      <c r="Q22" s="229">
        <v>421.09713920170782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3202</v>
      </c>
    </row>
    <row r="23" spans="1:105" ht="12" customHeight="1" x14ac:dyDescent="0.25">
      <c r="A23" s="46" t="s">
        <v>35</v>
      </c>
      <c r="B23" s="229">
        <v>654.58580058270593</v>
      </c>
      <c r="C23" s="229">
        <v>618.91600776697135</v>
      </c>
      <c r="D23" s="229">
        <v>562.32383437643341</v>
      </c>
      <c r="E23" s="229">
        <v>353.36077881424433</v>
      </c>
      <c r="F23" s="229">
        <v>254.25503083064609</v>
      </c>
      <c r="G23" s="229">
        <v>137.4247717170621</v>
      </c>
      <c r="H23" s="229">
        <v>126.8208314252764</v>
      </c>
      <c r="I23" s="229">
        <v>99.270441913815006</v>
      </c>
      <c r="J23" s="229">
        <v>87.57836401672327</v>
      </c>
      <c r="K23" s="229">
        <v>69.248546361358962</v>
      </c>
      <c r="L23" s="229">
        <v>105.3639976754306</v>
      </c>
      <c r="M23" s="229">
        <v>90.823213646646138</v>
      </c>
      <c r="N23" s="229">
        <v>80.746686839632304</v>
      </c>
      <c r="O23" s="229">
        <v>100.2149366372058</v>
      </c>
      <c r="P23" s="229">
        <v>55.337150626031743</v>
      </c>
      <c r="Q23" s="229">
        <v>54.289044918017026</v>
      </c>
      <c r="R23" s="229">
        <v>113.79544521355641</v>
      </c>
      <c r="S23" s="229">
        <v>112.9640231754324</v>
      </c>
      <c r="T23" s="229">
        <v>102.7210947533807</v>
      </c>
      <c r="U23" s="229">
        <v>90.567481630373578</v>
      </c>
      <c r="V23" s="229">
        <v>90.807058110230571</v>
      </c>
      <c r="W23" s="229">
        <v>110.686861334958</v>
      </c>
      <c r="X23" s="229">
        <v>92.055011463955367</v>
      </c>
      <c r="Y23" s="229">
        <v>93.305775500890391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2.2669275881975972</v>
      </c>
      <c r="C25" s="229">
        <v>2.2669275881975359</v>
      </c>
      <c r="D25" s="229">
        <v>15.748661211905929</v>
      </c>
      <c r="E25" s="229">
        <v>27.917827440836149</v>
      </c>
      <c r="F25" s="229">
        <v>35.791943294268208</v>
      </c>
      <c r="G25" s="229">
        <v>28.27560513708611</v>
      </c>
      <c r="H25" s="229">
        <v>23.145596968575571</v>
      </c>
      <c r="I25" s="229">
        <v>36.388525791399807</v>
      </c>
      <c r="J25" s="229">
        <v>0.71598489759685269</v>
      </c>
      <c r="K25" s="229">
        <v>0.47718009671908029</v>
      </c>
      <c r="L25" s="229">
        <v>0.7159848975977342</v>
      </c>
      <c r="M25" s="229">
        <v>0.83495779299943784</v>
      </c>
      <c r="N25" s="229">
        <v>0.83495779299949324</v>
      </c>
      <c r="O25" s="229">
        <v>0.95436019343769229</v>
      </c>
      <c r="P25" s="229">
        <v>0.95436019343823375</v>
      </c>
      <c r="Q25" s="229">
        <v>2.0281227873142198</v>
      </c>
      <c r="R25" s="229">
        <v>2.028122787312205</v>
      </c>
      <c r="S25" s="229">
        <v>2.09985012858415</v>
      </c>
      <c r="T25" s="229">
        <v>2.0998501285822488</v>
      </c>
      <c r="U25" s="229">
        <v>2.0998501285999969</v>
      </c>
      <c r="V25" s="229">
        <v>5.9735560622946604</v>
      </c>
      <c r="W25" s="229">
        <v>0.20229687268794561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1632.022230778407</v>
      </c>
      <c r="C27" s="261">
        <f t="shared" si="0"/>
        <v>1147.4121230123819</v>
      </c>
      <c r="D27" s="261">
        <f t="shared" si="0"/>
        <v>1081.4676026373561</v>
      </c>
      <c r="E27" s="261">
        <f t="shared" si="0"/>
        <v>834.41000109884055</v>
      </c>
      <c r="F27" s="261">
        <f t="shared" si="0"/>
        <v>765.6206780159057</v>
      </c>
      <c r="G27" s="261">
        <f t="shared" si="0"/>
        <v>501.86268761066111</v>
      </c>
      <c r="H27" s="261">
        <f t="shared" si="0"/>
        <v>541.01771380810624</v>
      </c>
      <c r="I27" s="261">
        <f t="shared" si="0"/>
        <v>528.99358988191011</v>
      </c>
      <c r="J27" s="261">
        <f t="shared" si="0"/>
        <v>546.37413388096286</v>
      </c>
      <c r="K27" s="261">
        <f t="shared" si="0"/>
        <v>523.7754671639409</v>
      </c>
      <c r="L27" s="261">
        <f t="shared" si="0"/>
        <v>619.95293951254598</v>
      </c>
      <c r="M27" s="261">
        <f t="shared" si="0"/>
        <v>545.47938361722049</v>
      </c>
      <c r="N27" s="261">
        <f t="shared" si="0"/>
        <v>529.77072566471975</v>
      </c>
      <c r="O27" s="261">
        <f t="shared" si="0"/>
        <v>511.76811013693259</v>
      </c>
      <c r="P27" s="261">
        <f t="shared" si="0"/>
        <v>464.98094454141471</v>
      </c>
      <c r="Q27" s="261">
        <f t="shared" si="0"/>
        <v>454.60185951311911</v>
      </c>
      <c r="R27" s="261">
        <f t="shared" si="0"/>
        <v>507.16296166827811</v>
      </c>
      <c r="S27" s="261">
        <f t="shared" si="0"/>
        <v>482.28286845682828</v>
      </c>
      <c r="T27" s="261">
        <f t="shared" si="0"/>
        <v>459.39419036694937</v>
      </c>
      <c r="U27" s="261">
        <f t="shared" si="0"/>
        <v>404.56673768480948</v>
      </c>
      <c r="V27" s="261">
        <f t="shared" si="0"/>
        <v>386.6129458413526</v>
      </c>
      <c r="W27" s="261">
        <f t="shared" si="0"/>
        <v>456.07449847219101</v>
      </c>
      <c r="X27" s="261">
        <f t="shared" si="0"/>
        <v>384.73540337018119</v>
      </c>
      <c r="Y27" s="261">
        <f t="shared" si="0"/>
        <v>371.5174045873128</v>
      </c>
      <c r="DA27" s="70"/>
    </row>
    <row r="28" spans="1:105" ht="12" customHeight="1" x14ac:dyDescent="0.25">
      <c r="A28" s="60" t="s">
        <v>3070</v>
      </c>
      <c r="B28" s="262">
        <v>1632.022230778407</v>
      </c>
      <c r="C28" s="262">
        <v>1147.4121230123819</v>
      </c>
      <c r="D28" s="262">
        <v>1081.4676026373561</v>
      </c>
      <c r="E28" s="262">
        <v>834.41000109884055</v>
      </c>
      <c r="F28" s="262">
        <v>765.6206780159057</v>
      </c>
      <c r="G28" s="262">
        <v>501.86268761066111</v>
      </c>
      <c r="H28" s="262">
        <v>541.01771380810624</v>
      </c>
      <c r="I28" s="262">
        <v>528.99358988191011</v>
      </c>
      <c r="J28" s="262">
        <v>546.37413388096286</v>
      </c>
      <c r="K28" s="262">
        <v>523.7754671639409</v>
      </c>
      <c r="L28" s="262">
        <v>619.95293951254598</v>
      </c>
      <c r="M28" s="262">
        <v>545.47938361722049</v>
      </c>
      <c r="N28" s="262">
        <v>529.77072566471975</v>
      </c>
      <c r="O28" s="262">
        <v>511.76811013693259</v>
      </c>
      <c r="P28" s="262">
        <v>464.98094454141471</v>
      </c>
      <c r="Q28" s="262">
        <v>454.60185951311911</v>
      </c>
      <c r="R28" s="262">
        <v>507.16296166827811</v>
      </c>
      <c r="S28" s="262">
        <v>482.28286845682828</v>
      </c>
      <c r="T28" s="262">
        <v>459.39419036694937</v>
      </c>
      <c r="U28" s="262">
        <v>404.56673768480948</v>
      </c>
      <c r="V28" s="262">
        <v>386.6129458413526</v>
      </c>
      <c r="W28" s="262">
        <v>456.07449847219101</v>
      </c>
      <c r="X28" s="262">
        <v>384.73540337018119</v>
      </c>
      <c r="Y28" s="262">
        <v>371.5174045873128</v>
      </c>
      <c r="DA28" s="72" t="s">
        <v>3207</v>
      </c>
    </row>
    <row r="29" spans="1:105" ht="12" customHeight="1" x14ac:dyDescent="0.25">
      <c r="A29" s="59" t="s">
        <v>28</v>
      </c>
      <c r="B29" s="230">
        <v>534.34078263856679</v>
      </c>
      <c r="C29" s="230">
        <v>60.149223107883628</v>
      </c>
      <c r="D29" s="230">
        <v>59.849175135981191</v>
      </c>
      <c r="E29" s="230">
        <v>74.028721122316824</v>
      </c>
      <c r="F29" s="230">
        <v>40.842544982558842</v>
      </c>
      <c r="G29" s="230">
        <v>37.27990392555828</v>
      </c>
      <c r="H29" s="230">
        <v>42.00018112516284</v>
      </c>
      <c r="I29" s="230">
        <v>33.059208994914812</v>
      </c>
      <c r="J29" s="230">
        <v>60.502742798630479</v>
      </c>
      <c r="K29" s="230">
        <v>58.935425421120883</v>
      </c>
      <c r="L29" s="230">
        <v>18.040578685288761</v>
      </c>
      <c r="M29" s="230">
        <v>19.78820942894934</v>
      </c>
      <c r="N29" s="230">
        <v>35.415647766267092</v>
      </c>
      <c r="O29" s="230">
        <v>34.917921330123697</v>
      </c>
      <c r="P29" s="230">
        <v>34.768169506327652</v>
      </c>
      <c r="Q29" s="230">
        <v>31.17666789699236</v>
      </c>
      <c r="R29" s="230">
        <v>31.50436734121827</v>
      </c>
      <c r="S29" s="230">
        <v>35.780416120615101</v>
      </c>
      <c r="T29" s="230">
        <v>34.068332258694198</v>
      </c>
      <c r="U29" s="230">
        <v>33.296596797935422</v>
      </c>
      <c r="V29" s="230">
        <v>34.286687245236948</v>
      </c>
      <c r="W29" s="230">
        <v>35.48266054495739</v>
      </c>
      <c r="X29" s="230">
        <v>31.840856998820779</v>
      </c>
      <c r="Y29" s="230">
        <v>35.449381617083233</v>
      </c>
      <c r="DA29" s="71" t="s">
        <v>3208</v>
      </c>
    </row>
    <row r="30" spans="1:105" ht="12" customHeight="1" x14ac:dyDescent="0.25">
      <c r="A30" s="59" t="s">
        <v>31</v>
      </c>
      <c r="B30" s="230">
        <v>40.886004767813873</v>
      </c>
      <c r="C30" s="230">
        <v>41.273234429928877</v>
      </c>
      <c r="D30" s="230">
        <v>29.520539735790141</v>
      </c>
      <c r="E30" s="230">
        <v>45.238344519367978</v>
      </c>
      <c r="F30" s="230">
        <v>51.547814657339941</v>
      </c>
      <c r="G30" s="230">
        <v>48.731038466247107</v>
      </c>
      <c r="H30" s="230">
        <v>22.061883581227459</v>
      </c>
      <c r="I30" s="230">
        <v>5.3408860819969766</v>
      </c>
      <c r="J30" s="230">
        <v>5.0164920442880172</v>
      </c>
      <c r="K30" s="230">
        <v>2.4929164680727651</v>
      </c>
      <c r="L30" s="230">
        <v>4.0721157466671443</v>
      </c>
      <c r="M30" s="230">
        <v>4.8625881838169178</v>
      </c>
      <c r="N30" s="230">
        <v>8.5565212712345193</v>
      </c>
      <c r="O30" s="230">
        <v>5.8008114364071197</v>
      </c>
      <c r="P30" s="230">
        <v>42.764323231564582</v>
      </c>
      <c r="Q30" s="230">
        <v>22.91030335813161</v>
      </c>
      <c r="R30" s="230">
        <v>29.496968424726141</v>
      </c>
      <c r="S30" s="230">
        <v>14.015833470590611</v>
      </c>
      <c r="T30" s="230">
        <v>45.166766516702232</v>
      </c>
      <c r="U30" s="230">
        <v>8.7628417575562629</v>
      </c>
      <c r="V30" s="230">
        <v>11.757041648530739</v>
      </c>
      <c r="W30" s="230">
        <v>17.891117400728412</v>
      </c>
      <c r="X30" s="230">
        <v>10.202240869854171</v>
      </c>
      <c r="Y30" s="230">
        <v>36.140776680281952</v>
      </c>
      <c r="DA30" s="71" t="s">
        <v>3209</v>
      </c>
    </row>
    <row r="31" spans="1:105" ht="12" customHeight="1" x14ac:dyDescent="0.25">
      <c r="A31" s="59" t="s">
        <v>159</v>
      </c>
      <c r="B31" s="230">
        <v>145.96805526821379</v>
      </c>
      <c r="C31" s="230">
        <v>207.92647799062459</v>
      </c>
      <c r="D31" s="230">
        <v>189.64790277629791</v>
      </c>
      <c r="E31" s="230">
        <v>69.210652245766937</v>
      </c>
      <c r="F31" s="230">
        <v>89.197220712725112</v>
      </c>
      <c r="G31" s="230">
        <v>93.954828072037884</v>
      </c>
      <c r="H31" s="230">
        <v>103.6217944251957</v>
      </c>
      <c r="I31" s="230">
        <v>80.942227478401321</v>
      </c>
      <c r="J31" s="230">
        <v>98.342292940834</v>
      </c>
      <c r="K31" s="230">
        <v>105.1825344960765</v>
      </c>
      <c r="L31" s="230">
        <v>99.858508290501021</v>
      </c>
      <c r="M31" s="230">
        <v>118.4774580003333</v>
      </c>
      <c r="N31" s="230">
        <v>54.975741859414327</v>
      </c>
      <c r="O31" s="230">
        <v>32.758403248818759</v>
      </c>
      <c r="P31" s="230">
        <v>35.602424134949423</v>
      </c>
      <c r="Q31" s="230">
        <v>36.886649809342607</v>
      </c>
      <c r="R31" s="230">
        <v>50.34020616309212</v>
      </c>
      <c r="S31" s="230">
        <v>29.44534226434374</v>
      </c>
      <c r="T31" s="230">
        <v>29.72064810013994</v>
      </c>
      <c r="U31" s="230">
        <v>32.1641038726452</v>
      </c>
      <c r="V31" s="230">
        <v>25.432018758189962</v>
      </c>
      <c r="W31" s="230">
        <v>24.092528915317072</v>
      </c>
      <c r="X31" s="230">
        <v>27.641470075742209</v>
      </c>
      <c r="Y31" s="230">
        <v>27.763218280468539</v>
      </c>
      <c r="DA31" s="71" t="s">
        <v>3210</v>
      </c>
    </row>
    <row r="32" spans="1:105" ht="12" customHeight="1" x14ac:dyDescent="0.25">
      <c r="A32" s="59" t="s">
        <v>32</v>
      </c>
      <c r="B32" s="230">
        <v>93.129034232006248</v>
      </c>
      <c r="C32" s="230">
        <v>13.240734344897181</v>
      </c>
      <c r="D32" s="230">
        <v>18.883351144523161</v>
      </c>
      <c r="E32" s="230">
        <v>19.213763437785222</v>
      </c>
      <c r="F32" s="230">
        <v>30.143870460848831</v>
      </c>
      <c r="G32" s="230">
        <v>26.541710587737128</v>
      </c>
      <c r="H32" s="230">
        <v>29.9324569150413</v>
      </c>
      <c r="I32" s="230">
        <v>87.548887243438173</v>
      </c>
      <c r="J32" s="230">
        <v>31.583131462783641</v>
      </c>
      <c r="K32" s="230">
        <v>53.824871866964372</v>
      </c>
      <c r="L32" s="230">
        <v>89.472671528174956</v>
      </c>
      <c r="M32" s="230">
        <v>69.332262744070576</v>
      </c>
      <c r="N32" s="230">
        <v>57.206995965679539</v>
      </c>
      <c r="O32" s="230">
        <v>44.08117163466077</v>
      </c>
      <c r="P32" s="230">
        <v>30.359636211211122</v>
      </c>
      <c r="Q32" s="230">
        <v>9.9474845532357108</v>
      </c>
      <c r="R32" s="230">
        <v>20.727158790464671</v>
      </c>
      <c r="S32" s="230">
        <v>19.637401285528231</v>
      </c>
      <c r="T32" s="230">
        <v>5.157685286572482</v>
      </c>
      <c r="U32" s="230">
        <v>7.6685696626083164</v>
      </c>
      <c r="V32" s="230">
        <v>24.555071557716971</v>
      </c>
      <c r="W32" s="230">
        <v>27.825341484608341</v>
      </c>
      <c r="X32" s="230">
        <v>19.699164247797679</v>
      </c>
      <c r="Y32" s="230">
        <v>8.4112602596893513</v>
      </c>
      <c r="DA32" s="71" t="s">
        <v>3211</v>
      </c>
    </row>
    <row r="33" spans="1:105" ht="12" customHeight="1" x14ac:dyDescent="0.25">
      <c r="A33" s="59" t="s">
        <v>35</v>
      </c>
      <c r="B33" s="230">
        <v>817.69835387180603</v>
      </c>
      <c r="C33" s="230">
        <v>824.82245313904741</v>
      </c>
      <c r="D33" s="230">
        <v>783.56663384476394</v>
      </c>
      <c r="E33" s="230">
        <v>626.71851977360359</v>
      </c>
      <c r="F33" s="230">
        <v>553.88922720243283</v>
      </c>
      <c r="G33" s="230">
        <v>295.35520655908073</v>
      </c>
      <c r="H33" s="230">
        <v>343.4013977614789</v>
      </c>
      <c r="I33" s="230">
        <v>322.10238008315878</v>
      </c>
      <c r="J33" s="230">
        <v>350.9294746344267</v>
      </c>
      <c r="K33" s="230">
        <v>303.33971891170643</v>
      </c>
      <c r="L33" s="230">
        <v>408.50906526191409</v>
      </c>
      <c r="M33" s="230">
        <v>333.01886526005029</v>
      </c>
      <c r="N33" s="230">
        <v>373.61581880212429</v>
      </c>
      <c r="O33" s="230">
        <v>394.20980248692229</v>
      </c>
      <c r="P33" s="230">
        <v>321.48639145736189</v>
      </c>
      <c r="Q33" s="230">
        <v>353.68075389541679</v>
      </c>
      <c r="R33" s="230">
        <v>375.09426094877688</v>
      </c>
      <c r="S33" s="230">
        <v>383.40387531575061</v>
      </c>
      <c r="T33" s="230">
        <v>345.28075820484048</v>
      </c>
      <c r="U33" s="230">
        <v>322.67462559406431</v>
      </c>
      <c r="V33" s="230">
        <v>290.58212663167802</v>
      </c>
      <c r="W33" s="230">
        <v>350.78285012657972</v>
      </c>
      <c r="X33" s="230">
        <v>295.35167117796641</v>
      </c>
      <c r="Y33" s="230">
        <v>263.75276774978983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398.16648213734334</v>
      </c>
      <c r="C35" s="261">
        <f t="shared" si="1"/>
        <v>233.64485871115437</v>
      </c>
      <c r="D35" s="261">
        <f t="shared" si="1"/>
        <v>224.13534422015056</v>
      </c>
      <c r="E35" s="261">
        <f t="shared" si="1"/>
        <v>204.73851372343501</v>
      </c>
      <c r="F35" s="261">
        <f t="shared" si="1"/>
        <v>188.60238217741212</v>
      </c>
      <c r="G35" s="261">
        <f t="shared" si="1"/>
        <v>67.260747169961974</v>
      </c>
      <c r="H35" s="261">
        <f t="shared" si="1"/>
        <v>108.69137877260319</v>
      </c>
      <c r="I35" s="261">
        <f t="shared" si="1"/>
        <v>109.92273682613403</v>
      </c>
      <c r="J35" s="261">
        <f t="shared" si="1"/>
        <v>87.17160962843748</v>
      </c>
      <c r="K35" s="261">
        <f t="shared" si="1"/>
        <v>102.80410790179549</v>
      </c>
      <c r="L35" s="261">
        <f t="shared" si="1"/>
        <v>95.753615696151016</v>
      </c>
      <c r="M35" s="261">
        <f t="shared" si="1"/>
        <v>92.474214396540617</v>
      </c>
      <c r="N35" s="261">
        <f t="shared" si="1"/>
        <v>88.686254789333063</v>
      </c>
      <c r="O35" s="261">
        <f t="shared" si="1"/>
        <v>62.268453701465177</v>
      </c>
      <c r="P35" s="261">
        <f t="shared" si="1"/>
        <v>90.11683092010658</v>
      </c>
      <c r="Q35" s="261">
        <f t="shared" si="1"/>
        <v>96.245303822197727</v>
      </c>
      <c r="R35" s="261">
        <f t="shared" si="1"/>
        <v>43.497695546063625</v>
      </c>
      <c r="S35" s="261">
        <f t="shared" si="1"/>
        <v>36.856188054350781</v>
      </c>
      <c r="T35" s="261">
        <f t="shared" si="1"/>
        <v>38.088629362815588</v>
      </c>
      <c r="U35" s="261">
        <f t="shared" si="1"/>
        <v>28.125584690272511</v>
      </c>
      <c r="V35" s="261">
        <f t="shared" si="1"/>
        <v>33.431778811604268</v>
      </c>
      <c r="W35" s="261">
        <f t="shared" si="1"/>
        <v>34.139214907760298</v>
      </c>
      <c r="X35" s="261">
        <f t="shared" si="1"/>
        <v>28.692974875131377</v>
      </c>
      <c r="Y35" s="261">
        <f t="shared" si="1"/>
        <v>35.217380931021594</v>
      </c>
      <c r="DA35" s="70"/>
    </row>
    <row r="36" spans="1:105" ht="12" customHeight="1" x14ac:dyDescent="0.25">
      <c r="A36" s="60" t="s">
        <v>3080</v>
      </c>
      <c r="B36" s="262">
        <v>165.47298446233981</v>
      </c>
      <c r="C36" s="262">
        <v>93.306320117314968</v>
      </c>
      <c r="D36" s="262">
        <v>88.975439164450961</v>
      </c>
      <c r="E36" s="262">
        <v>75.067419501525009</v>
      </c>
      <c r="F36" s="262">
        <v>65.188402531688524</v>
      </c>
      <c r="G36" s="262">
        <v>28.60348227229932</v>
      </c>
      <c r="H36" s="262">
        <v>39.960687105184107</v>
      </c>
      <c r="I36" s="262">
        <v>37.509749043096193</v>
      </c>
      <c r="J36" s="262">
        <v>29.358357296092269</v>
      </c>
      <c r="K36" s="262">
        <v>32.026658244676241</v>
      </c>
      <c r="L36" s="262">
        <v>41.862960989947439</v>
      </c>
      <c r="M36" s="262">
        <v>39.629314112610977</v>
      </c>
      <c r="N36" s="262">
        <v>31.964045008453059</v>
      </c>
      <c r="O36" s="262">
        <v>27.752448703135212</v>
      </c>
      <c r="P36" s="262">
        <v>23.613661211964239</v>
      </c>
      <c r="Q36" s="262">
        <v>18.077525897714381</v>
      </c>
      <c r="R36" s="262">
        <v>24.69566134855258</v>
      </c>
      <c r="S36" s="262">
        <v>21.693539770866298</v>
      </c>
      <c r="T36" s="262">
        <v>21.994306899955159</v>
      </c>
      <c r="U36" s="262">
        <v>17.341759235491089</v>
      </c>
      <c r="V36" s="262">
        <v>18.92601933530673</v>
      </c>
      <c r="W36" s="262">
        <v>19.38963799810583</v>
      </c>
      <c r="X36" s="262">
        <v>16.659897522660639</v>
      </c>
      <c r="Y36" s="262">
        <v>19.134021041063519</v>
      </c>
      <c r="DA36" s="72" t="s">
        <v>3214</v>
      </c>
    </row>
    <row r="37" spans="1:105" ht="12" customHeight="1" x14ac:dyDescent="0.25">
      <c r="A37" s="59" t="s">
        <v>28</v>
      </c>
      <c r="B37" s="230">
        <v>66.629814059794924</v>
      </c>
      <c r="C37" s="230">
        <v>0.27028099457206112</v>
      </c>
      <c r="D37" s="230">
        <v>0.38997511332656359</v>
      </c>
      <c r="E37" s="230">
        <v>0.4332110525209098</v>
      </c>
      <c r="F37" s="230">
        <v>1.649549935563057</v>
      </c>
      <c r="G37" s="230">
        <v>1.827444962258324</v>
      </c>
      <c r="H37" s="230">
        <v>2.0010967848552288</v>
      </c>
      <c r="I37" s="230">
        <v>1.543290887861779</v>
      </c>
      <c r="J37" s="230">
        <v>1.572892027526646</v>
      </c>
      <c r="K37" s="230">
        <v>0.8926592640927965</v>
      </c>
      <c r="L37" s="230">
        <v>0.88389785503530061</v>
      </c>
      <c r="M37" s="230">
        <v>0.75997175337946776</v>
      </c>
      <c r="N37" s="230">
        <v>0.86353645898338227</v>
      </c>
      <c r="O37" s="230">
        <v>0.79871676035760197</v>
      </c>
      <c r="P37" s="230">
        <v>0.85898792901851806</v>
      </c>
      <c r="Q37" s="230">
        <v>0.6175198277571311</v>
      </c>
      <c r="R37" s="230">
        <v>0.63962898653412548</v>
      </c>
      <c r="S37" s="230">
        <v>0.77232200526247907</v>
      </c>
      <c r="T37" s="230">
        <v>0.48130058368793888</v>
      </c>
      <c r="U37" s="230">
        <v>0.6882712937569605</v>
      </c>
      <c r="V37" s="230">
        <v>0.62810610169885495</v>
      </c>
      <c r="W37" s="230">
        <v>0.51290478137523687</v>
      </c>
      <c r="X37" s="230">
        <v>0.76728723813499156</v>
      </c>
      <c r="Y37" s="230">
        <v>0.67040025877427367</v>
      </c>
      <c r="DA37" s="71" t="s">
        <v>3215</v>
      </c>
    </row>
    <row r="38" spans="1:105" ht="12" customHeight="1" x14ac:dyDescent="0.25">
      <c r="A38" s="59" t="s">
        <v>31</v>
      </c>
      <c r="B38" s="230">
        <v>1.605317867361703</v>
      </c>
      <c r="C38" s="230">
        <v>2.497763432045025</v>
      </c>
      <c r="D38" s="230">
        <v>2.1854593683004508</v>
      </c>
      <c r="E38" s="230">
        <v>5.4550317907569559</v>
      </c>
      <c r="F38" s="230">
        <v>6.7392088453765462</v>
      </c>
      <c r="G38" s="230">
        <v>6.3245139353435196</v>
      </c>
      <c r="H38" s="230">
        <v>2.4265443267158968</v>
      </c>
      <c r="I38" s="230">
        <v>0</v>
      </c>
      <c r="J38" s="230">
        <v>0</v>
      </c>
      <c r="K38" s="230">
        <v>0</v>
      </c>
      <c r="L38" s="230">
        <v>0.23498134125365411</v>
      </c>
      <c r="M38" s="230">
        <v>0</v>
      </c>
      <c r="N38" s="230">
        <v>0.54084879502876415</v>
      </c>
      <c r="O38" s="230">
        <v>0.49569075904975629</v>
      </c>
      <c r="P38" s="230">
        <v>5.5100912800783739</v>
      </c>
      <c r="Q38" s="230">
        <v>2.281840783783172</v>
      </c>
      <c r="R38" s="230">
        <v>3.254318497530118</v>
      </c>
      <c r="S38" s="230">
        <v>1.34638684722146</v>
      </c>
      <c r="T38" s="230">
        <v>5.5139408252210984</v>
      </c>
      <c r="U38" s="230">
        <v>0.23448482854081201</v>
      </c>
      <c r="V38" s="230">
        <v>0.66372261397233456</v>
      </c>
      <c r="W38" s="230">
        <v>0.86229587725073586</v>
      </c>
      <c r="X38" s="230">
        <v>0.43925209333963078</v>
      </c>
      <c r="Y38" s="230">
        <v>3.5190241602774539</v>
      </c>
      <c r="DA38" s="71" t="s">
        <v>3216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1.5628279883742151</v>
      </c>
      <c r="H39" s="230">
        <v>9.8699481588106597</v>
      </c>
      <c r="I39" s="230">
        <v>6.0268315704733739</v>
      </c>
      <c r="J39" s="230">
        <v>9.5169349688241081</v>
      </c>
      <c r="K39" s="230">
        <v>10.218531786266521</v>
      </c>
      <c r="L39" s="230">
        <v>9.8920670500053181</v>
      </c>
      <c r="M39" s="230">
        <v>11.621103909139411</v>
      </c>
      <c r="N39" s="230">
        <v>3.3122059983463128</v>
      </c>
      <c r="O39" s="230">
        <v>1.108726142788977</v>
      </c>
      <c r="P39" s="230">
        <v>1.030958446813832</v>
      </c>
      <c r="Q39" s="230">
        <v>1.4765236816482841</v>
      </c>
      <c r="R39" s="230">
        <v>2.4480387996095092</v>
      </c>
      <c r="S39" s="230">
        <v>0.50825925671152883</v>
      </c>
      <c r="T39" s="230">
        <v>0.49936224617587899</v>
      </c>
      <c r="U39" s="230">
        <v>0.53429743907398797</v>
      </c>
      <c r="V39" s="230">
        <v>0.50370841875255501</v>
      </c>
      <c r="W39" s="230">
        <v>0.49319796820993139</v>
      </c>
      <c r="X39" s="230">
        <v>0.50388907747943945</v>
      </c>
      <c r="Y39" s="230">
        <v>0.7104765940569655</v>
      </c>
      <c r="DA39" s="71" t="s">
        <v>3217</v>
      </c>
    </row>
    <row r="40" spans="1:105" ht="12" customHeight="1" x14ac:dyDescent="0.25">
      <c r="A40" s="59" t="s">
        <v>32</v>
      </c>
      <c r="B40" s="230">
        <v>8.3156710140143275</v>
      </c>
      <c r="C40" s="230">
        <v>0</v>
      </c>
      <c r="D40" s="230">
        <v>0.79946928753062085</v>
      </c>
      <c r="E40" s="230">
        <v>1.5711104349540339</v>
      </c>
      <c r="F40" s="230">
        <v>0</v>
      </c>
      <c r="G40" s="230">
        <v>0.39680421430262869</v>
      </c>
      <c r="H40" s="230">
        <v>0.9364251389098236</v>
      </c>
      <c r="I40" s="230">
        <v>7.9359559773424087</v>
      </c>
      <c r="J40" s="230">
        <v>0</v>
      </c>
      <c r="K40" s="230">
        <v>3.6515004164850771</v>
      </c>
      <c r="L40" s="230">
        <v>11.46108988062481</v>
      </c>
      <c r="M40" s="230">
        <v>8.1533365246436933</v>
      </c>
      <c r="N40" s="230">
        <v>7.1811837694549352</v>
      </c>
      <c r="O40" s="230">
        <v>6.0279395251293959</v>
      </c>
      <c r="P40" s="230">
        <v>4.4021472506256121</v>
      </c>
      <c r="Q40" s="230">
        <v>1.4423852602191789</v>
      </c>
      <c r="R40" s="230">
        <v>2.6399425027241539</v>
      </c>
      <c r="S40" s="230">
        <v>1.737615770950071</v>
      </c>
      <c r="T40" s="230">
        <v>0</v>
      </c>
      <c r="U40" s="230">
        <v>0</v>
      </c>
      <c r="V40" s="230">
        <v>2.4474337318550918</v>
      </c>
      <c r="W40" s="230">
        <v>1.4307935764949959</v>
      </c>
      <c r="X40" s="230">
        <v>0.24294926198824651</v>
      </c>
      <c r="Y40" s="230">
        <v>0.4579623902003071</v>
      </c>
      <c r="DA40" s="71" t="s">
        <v>3218</v>
      </c>
    </row>
    <row r="41" spans="1:105" ht="12" customHeight="1" x14ac:dyDescent="0.25">
      <c r="A41" s="59" t="s">
        <v>35</v>
      </c>
      <c r="B41" s="230">
        <v>88.92218152116881</v>
      </c>
      <c r="C41" s="230">
        <v>90.538275690697887</v>
      </c>
      <c r="D41" s="230">
        <v>85.600535395293321</v>
      </c>
      <c r="E41" s="230">
        <v>67.608066223293108</v>
      </c>
      <c r="F41" s="230">
        <v>56.79964375074892</v>
      </c>
      <c r="G41" s="230">
        <v>18.49189117202063</v>
      </c>
      <c r="H41" s="230">
        <v>24.72667269589251</v>
      </c>
      <c r="I41" s="230">
        <v>22.003670607418631</v>
      </c>
      <c r="J41" s="230">
        <v>18.268530299741521</v>
      </c>
      <c r="K41" s="230">
        <v>17.26396677783185</v>
      </c>
      <c r="L41" s="230">
        <v>19.39092486302836</v>
      </c>
      <c r="M41" s="230">
        <v>19.094901925448411</v>
      </c>
      <c r="N41" s="230">
        <v>20.066269986639661</v>
      </c>
      <c r="O41" s="230">
        <v>19.321375515809471</v>
      </c>
      <c r="P41" s="230">
        <v>11.811476305427901</v>
      </c>
      <c r="Q41" s="230">
        <v>12.259256344306619</v>
      </c>
      <c r="R41" s="230">
        <v>15.71373256215468</v>
      </c>
      <c r="S41" s="230">
        <v>17.32895589072076</v>
      </c>
      <c r="T41" s="230">
        <v>15.49970324487024</v>
      </c>
      <c r="U41" s="230">
        <v>15.88470567411933</v>
      </c>
      <c r="V41" s="230">
        <v>14.6830484690279</v>
      </c>
      <c r="W41" s="230">
        <v>16.090445794774929</v>
      </c>
      <c r="X41" s="230">
        <v>14.70651985171833</v>
      </c>
      <c r="Y41" s="230">
        <v>13.776157637754521</v>
      </c>
      <c r="DA41" s="71" t="s">
        <v>3219</v>
      </c>
    </row>
    <row r="42" spans="1:105" ht="12" customHeight="1" x14ac:dyDescent="0.25">
      <c r="A42" s="60" t="s">
        <v>3087</v>
      </c>
      <c r="B42" s="262">
        <v>232.6934976750035</v>
      </c>
      <c r="C42" s="262">
        <v>140.33853859383939</v>
      </c>
      <c r="D42" s="262">
        <v>135.1599050556996</v>
      </c>
      <c r="E42" s="262">
        <v>129.67109422191001</v>
      </c>
      <c r="F42" s="262">
        <v>123.4139796457236</v>
      </c>
      <c r="G42" s="262">
        <v>38.65726489766265</v>
      </c>
      <c r="H42" s="262">
        <v>68.73069166741908</v>
      </c>
      <c r="I42" s="262">
        <v>72.412987783037835</v>
      </c>
      <c r="J42" s="262">
        <v>57.813252332345208</v>
      </c>
      <c r="K42" s="262">
        <v>70.777449657119249</v>
      </c>
      <c r="L42" s="262">
        <v>53.890654706203577</v>
      </c>
      <c r="M42" s="262">
        <v>52.844900283929647</v>
      </c>
      <c r="N42" s="262">
        <v>56.72220978088</v>
      </c>
      <c r="O42" s="262">
        <v>34.516004998329961</v>
      </c>
      <c r="P42" s="262">
        <v>66.503169708142337</v>
      </c>
      <c r="Q42" s="262">
        <v>78.167777924483346</v>
      </c>
      <c r="R42" s="262">
        <v>18.802034197511041</v>
      </c>
      <c r="S42" s="262">
        <v>15.162648283484479</v>
      </c>
      <c r="T42" s="262">
        <v>16.094322462860429</v>
      </c>
      <c r="U42" s="262">
        <v>10.78382545478142</v>
      </c>
      <c r="V42" s="262">
        <v>14.505759476297539</v>
      </c>
      <c r="W42" s="262">
        <v>14.74957690965447</v>
      </c>
      <c r="X42" s="262">
        <v>12.033077352470739</v>
      </c>
      <c r="Y42" s="262">
        <v>16.083359889958071</v>
      </c>
      <c r="DA42" s="72" t="s">
        <v>3220</v>
      </c>
    </row>
    <row r="43" spans="1:105" ht="12" customHeight="1" x14ac:dyDescent="0.25">
      <c r="A43" s="64" t="s">
        <v>28</v>
      </c>
      <c r="B43" s="229">
        <v>86.002669740535197</v>
      </c>
      <c r="C43" s="229">
        <v>0.32396935822986539</v>
      </c>
      <c r="D43" s="229">
        <v>0.44864899155619148</v>
      </c>
      <c r="E43" s="229">
        <v>0.3978795871969808</v>
      </c>
      <c r="F43" s="229">
        <v>1.263941756785391</v>
      </c>
      <c r="G43" s="229">
        <v>2.136121699437501</v>
      </c>
      <c r="H43" s="229">
        <v>1.6050400276876311</v>
      </c>
      <c r="I43" s="229">
        <v>1.0408548297927871</v>
      </c>
      <c r="J43" s="229">
        <v>0.93601361404136385</v>
      </c>
      <c r="K43" s="229">
        <v>0.41850995029715943</v>
      </c>
      <c r="L43" s="229">
        <v>0.52727480486549938</v>
      </c>
      <c r="M43" s="229">
        <v>0.43591391056363998</v>
      </c>
      <c r="N43" s="229">
        <v>0.30917075766724339</v>
      </c>
      <c r="O43" s="229">
        <v>0.40055433706793159</v>
      </c>
      <c r="P43" s="229">
        <v>0.1498330585053459</v>
      </c>
      <c r="Q43" s="229">
        <v>5.5373235494614793E-2</v>
      </c>
      <c r="R43" s="229">
        <v>0.47727950855888879</v>
      </c>
      <c r="S43" s="229">
        <v>0.52600536299455392</v>
      </c>
      <c r="T43" s="229">
        <v>0.34370460654904722</v>
      </c>
      <c r="U43" s="229">
        <v>0.41260324374852919</v>
      </c>
      <c r="V43" s="229">
        <v>0.44479405689586332</v>
      </c>
      <c r="W43" s="229">
        <v>0.38917513048841068</v>
      </c>
      <c r="X43" s="229">
        <v>0.55419468670101868</v>
      </c>
      <c r="Y43" s="229">
        <v>0.56351399473470798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2.072069753209719</v>
      </c>
      <c r="C45" s="229">
        <v>2.9939168211618661</v>
      </c>
      <c r="D45" s="229">
        <v>2.5142736245683421</v>
      </c>
      <c r="E45" s="229">
        <v>5.010134862494124</v>
      </c>
      <c r="F45" s="229">
        <v>5.1638130399861799</v>
      </c>
      <c r="G45" s="229">
        <v>7.3927979964916792</v>
      </c>
      <c r="H45" s="229">
        <v>1.9462830597766969</v>
      </c>
      <c r="I45" s="229">
        <v>0</v>
      </c>
      <c r="J45" s="229">
        <v>0</v>
      </c>
      <c r="K45" s="229">
        <v>0</v>
      </c>
      <c r="L45" s="229">
        <v>0.14017427483360689</v>
      </c>
      <c r="M45" s="229">
        <v>0</v>
      </c>
      <c r="N45" s="229">
        <v>0.19363934203694869</v>
      </c>
      <c r="O45" s="229">
        <v>0.24858760105770111</v>
      </c>
      <c r="P45" s="229">
        <v>0.96112390086913668</v>
      </c>
      <c r="Q45" s="229">
        <v>0.20461352235532779</v>
      </c>
      <c r="R45" s="229">
        <v>2.428313234538519</v>
      </c>
      <c r="S45" s="229">
        <v>0.91698371596071171</v>
      </c>
      <c r="T45" s="229">
        <v>3.937595187077763</v>
      </c>
      <c r="U45" s="229">
        <v>0.14056840920626931</v>
      </c>
      <c r="V45" s="229">
        <v>0.47001593094509458</v>
      </c>
      <c r="W45" s="229">
        <v>0.65428150162469123</v>
      </c>
      <c r="X45" s="229">
        <v>0.31726212056233311</v>
      </c>
      <c r="Y45" s="229">
        <v>2.9579633005386259</v>
      </c>
      <c r="DA45" s="73" t="s">
        <v>3223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1.8268078368439029</v>
      </c>
      <c r="H46" s="229">
        <v>7.9164895901019623</v>
      </c>
      <c r="I46" s="229">
        <v>4.0647273937877912</v>
      </c>
      <c r="J46" s="229">
        <v>5.6634406805236219</v>
      </c>
      <c r="K46" s="229">
        <v>4.7908058561701949</v>
      </c>
      <c r="L46" s="229">
        <v>5.900950764610335</v>
      </c>
      <c r="M46" s="229">
        <v>6.6657751785807724</v>
      </c>
      <c r="N46" s="229">
        <v>1.185864507984167</v>
      </c>
      <c r="O46" s="229">
        <v>0.55602322019120864</v>
      </c>
      <c r="P46" s="229">
        <v>0.179829834692249</v>
      </c>
      <c r="Q46" s="229">
        <v>0.1324004345483818</v>
      </c>
      <c r="R46" s="229">
        <v>1.826681998171737</v>
      </c>
      <c r="S46" s="229">
        <v>0.34616014175464299</v>
      </c>
      <c r="T46" s="229">
        <v>0.35660273468234732</v>
      </c>
      <c r="U46" s="229">
        <v>0.32029936231265382</v>
      </c>
      <c r="V46" s="229">
        <v>0.35670169492632658</v>
      </c>
      <c r="W46" s="229">
        <v>0.37422225450906282</v>
      </c>
      <c r="X46" s="229">
        <v>0.36394799176453052</v>
      </c>
      <c r="Y46" s="229">
        <v>0.59720069979470924</v>
      </c>
      <c r="DA46" s="73" t="s">
        <v>3224</v>
      </c>
    </row>
    <row r="47" spans="1:105" ht="12" customHeight="1" x14ac:dyDescent="0.25">
      <c r="A47" s="64" t="s">
        <v>32</v>
      </c>
      <c r="B47" s="229">
        <v>10.73348197020943</v>
      </c>
      <c r="C47" s="229">
        <v>0</v>
      </c>
      <c r="D47" s="229">
        <v>0.91975379293088844</v>
      </c>
      <c r="E47" s="229">
        <v>1.4429751218552009</v>
      </c>
      <c r="F47" s="229">
        <v>0</v>
      </c>
      <c r="G47" s="229">
        <v>0.46382906741695601</v>
      </c>
      <c r="H47" s="229">
        <v>0.75108802445652445</v>
      </c>
      <c r="I47" s="229">
        <v>5.3523144424731317</v>
      </c>
      <c r="J47" s="229">
        <v>0</v>
      </c>
      <c r="K47" s="229">
        <v>1.7119513786330489</v>
      </c>
      <c r="L47" s="229">
        <v>6.8369256650261336</v>
      </c>
      <c r="M47" s="229">
        <v>4.6766906701388127</v>
      </c>
      <c r="N47" s="229">
        <v>2.5710692395824131</v>
      </c>
      <c r="O47" s="229">
        <v>3.0229956853450251</v>
      </c>
      <c r="P47" s="229">
        <v>0.76786548945545818</v>
      </c>
      <c r="Q47" s="229">
        <v>0.12933922944331799</v>
      </c>
      <c r="R47" s="229">
        <v>1.9698770488048929</v>
      </c>
      <c r="S47" s="229">
        <v>1.183438006577356</v>
      </c>
      <c r="T47" s="229">
        <v>0</v>
      </c>
      <c r="U47" s="229">
        <v>0</v>
      </c>
      <c r="V47" s="229">
        <v>1.7331530065242691</v>
      </c>
      <c r="W47" s="229">
        <v>1.0856386936799649</v>
      </c>
      <c r="X47" s="229">
        <v>0.17547690544037439</v>
      </c>
      <c r="Y47" s="229">
        <v>0.38494647423297451</v>
      </c>
      <c r="DA47" s="73" t="s">
        <v>3225</v>
      </c>
    </row>
    <row r="48" spans="1:105" ht="12" customHeight="1" x14ac:dyDescent="0.25">
      <c r="A48" s="64" t="s">
        <v>33</v>
      </c>
      <c r="B48" s="229">
        <v>18.689966935340571</v>
      </c>
      <c r="C48" s="229">
        <v>28.07925156494677</v>
      </c>
      <c r="D48" s="229">
        <v>29.888950980415551</v>
      </c>
      <c r="E48" s="229">
        <v>55.5697185269686</v>
      </c>
      <c r="F48" s="229">
        <v>66.853848632708306</v>
      </c>
      <c r="G48" s="229">
        <v>0</v>
      </c>
      <c r="H48" s="229">
        <v>32.404175371281028</v>
      </c>
      <c r="I48" s="229">
        <v>40.394242668721724</v>
      </c>
      <c r="J48" s="229">
        <v>40.210125494518543</v>
      </c>
      <c r="K48" s="229">
        <v>55.674097675784651</v>
      </c>
      <c r="L48" s="229">
        <v>28.78575242645439</v>
      </c>
      <c r="M48" s="229">
        <v>29.959621397495759</v>
      </c>
      <c r="N48" s="229">
        <v>45.123955889609043</v>
      </c>
      <c r="O48" s="229">
        <v>20.421961421475409</v>
      </c>
      <c r="P48" s="229">
        <v>62.20798029099506</v>
      </c>
      <c r="Q48" s="229">
        <v>76.172178211628875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114.7766224157543</v>
      </c>
      <c r="C49" s="229">
        <v>108.5227139895467</v>
      </c>
      <c r="D49" s="229">
        <v>98.479601824254274</v>
      </c>
      <c r="E49" s="229">
        <v>62.094144005736347</v>
      </c>
      <c r="F49" s="229">
        <v>43.521835840999053</v>
      </c>
      <c r="G49" s="229">
        <v>21.615386953911571</v>
      </c>
      <c r="H49" s="229">
        <v>19.832773571374009</v>
      </c>
      <c r="I49" s="229">
        <v>14.840123145308491</v>
      </c>
      <c r="J49" s="229">
        <v>10.871434764644411</v>
      </c>
      <c r="K49" s="229">
        <v>8.0939527194232195</v>
      </c>
      <c r="L49" s="229">
        <v>11.567338991796181</v>
      </c>
      <c r="M49" s="229">
        <v>10.95268782443182</v>
      </c>
      <c r="N49" s="229">
        <v>7.1842987412813324</v>
      </c>
      <c r="O49" s="229">
        <v>9.6896185795708121</v>
      </c>
      <c r="P49" s="229">
        <v>2.0602729800031132</v>
      </c>
      <c r="Q49" s="229">
        <v>1.099292132865934</v>
      </c>
      <c r="R49" s="229">
        <v>11.725301249290499</v>
      </c>
      <c r="S49" s="229">
        <v>11.80223232214826</v>
      </c>
      <c r="T49" s="229">
        <v>11.068591200502659</v>
      </c>
      <c r="U49" s="229">
        <v>9.5225257054620833</v>
      </c>
      <c r="V49" s="229">
        <v>10.39781762742493</v>
      </c>
      <c r="W49" s="229">
        <v>12.20889640569953</v>
      </c>
      <c r="X49" s="229">
        <v>10.62219564800249</v>
      </c>
      <c r="Y49" s="229">
        <v>11.579735420657061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0.41868685995420862</v>
      </c>
      <c r="C51" s="229">
        <v>0.41868685995419741</v>
      </c>
      <c r="D51" s="229">
        <v>2.908675841974353</v>
      </c>
      <c r="E51" s="229">
        <v>5.1562421176587954</v>
      </c>
      <c r="F51" s="229">
        <v>6.6105403752446747</v>
      </c>
      <c r="G51" s="229">
        <v>5.2223213435610436</v>
      </c>
      <c r="H51" s="229">
        <v>4.2748420227412467</v>
      </c>
      <c r="I51" s="229">
        <v>6.7207253029539293</v>
      </c>
      <c r="J51" s="229">
        <v>0.13223777861727271</v>
      </c>
      <c r="K51" s="229">
        <v>8.8132076810978649E-2</v>
      </c>
      <c r="L51" s="229">
        <v>0.13223777861743549</v>
      </c>
      <c r="M51" s="229">
        <v>0.15421130271884059</v>
      </c>
      <c r="N51" s="229">
        <v>0.15421130271885081</v>
      </c>
      <c r="O51" s="229">
        <v>0.17626415362187089</v>
      </c>
      <c r="P51" s="229">
        <v>0.17626415362197079</v>
      </c>
      <c r="Q51" s="229">
        <v>0.37458115814687942</v>
      </c>
      <c r="R51" s="229">
        <v>0.37458115814650728</v>
      </c>
      <c r="S51" s="229">
        <v>0.38782873404896112</v>
      </c>
      <c r="T51" s="229">
        <v>0.38782873404861018</v>
      </c>
      <c r="U51" s="229">
        <v>0.38782873405188811</v>
      </c>
      <c r="V51" s="229">
        <v>1.103277159581056</v>
      </c>
      <c r="W51" s="229">
        <v>3.7362923652808543E-2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69.099093608614524</v>
      </c>
      <c r="C54" s="261">
        <f t="shared" si="2"/>
        <v>46.578787020691401</v>
      </c>
      <c r="D54" s="261">
        <f t="shared" si="2"/>
        <v>44.40249354619813</v>
      </c>
      <c r="E54" s="261">
        <f t="shared" si="2"/>
        <v>38.314181764463243</v>
      </c>
      <c r="F54" s="261">
        <f t="shared" si="2"/>
        <v>33.914952679305145</v>
      </c>
      <c r="G54" s="261">
        <f t="shared" si="2"/>
        <v>13.159189784809961</v>
      </c>
      <c r="H54" s="261">
        <f t="shared" si="2"/>
        <v>19.102587553762355</v>
      </c>
      <c r="I54" s="261">
        <f t="shared" si="2"/>
        <v>18.202876607145484</v>
      </c>
      <c r="J54" s="261">
        <f t="shared" si="2"/>
        <v>14.505257077758639</v>
      </c>
      <c r="K54" s="261">
        <f t="shared" si="2"/>
        <v>16.123199032237221</v>
      </c>
      <c r="L54" s="261">
        <f t="shared" si="2"/>
        <v>17.742814768279512</v>
      </c>
      <c r="M54" s="261">
        <f t="shared" si="2"/>
        <v>17.056818380966806</v>
      </c>
      <c r="N54" s="261">
        <f t="shared" si="2"/>
        <v>15.301525044481291</v>
      </c>
      <c r="O54" s="261">
        <f t="shared" si="2"/>
        <v>12.383579066865659</v>
      </c>
      <c r="P54" s="261">
        <f t="shared" si="2"/>
        <v>13.05217812748611</v>
      </c>
      <c r="Q54" s="261">
        <f t="shared" si="2"/>
        <v>12.339874337972727</v>
      </c>
      <c r="R54" s="261">
        <f t="shared" si="2"/>
        <v>10.161881604805396</v>
      </c>
      <c r="S54" s="261">
        <f t="shared" si="2"/>
        <v>9.1058577333009119</v>
      </c>
      <c r="T54" s="261">
        <f t="shared" si="2"/>
        <v>9.3209473855530813</v>
      </c>
      <c r="U54" s="261">
        <f t="shared" si="2"/>
        <v>7.357026836904466</v>
      </c>
      <c r="V54" s="261">
        <f t="shared" si="2"/>
        <v>7.9644910918106717</v>
      </c>
      <c r="W54" s="261">
        <f t="shared" si="2"/>
        <v>8.2900473039623819</v>
      </c>
      <c r="X54" s="261">
        <f t="shared" si="2"/>
        <v>7.1397420424866374</v>
      </c>
      <c r="Y54" s="261">
        <f t="shared" si="2"/>
        <v>8.21649791039939</v>
      </c>
      <c r="DA54" s="70"/>
    </row>
    <row r="55" spans="1:105" ht="12" customHeight="1" x14ac:dyDescent="0.25">
      <c r="A55" s="60" t="s">
        <v>3102</v>
      </c>
      <c r="B55" s="262">
        <v>51.592372780401107</v>
      </c>
      <c r="C55" s="262">
        <v>36.0204016719386</v>
      </c>
      <c r="D55" s="262">
        <v>34.233723259875902</v>
      </c>
      <c r="E55" s="262">
        <v>28.558362763441799</v>
      </c>
      <c r="F55" s="262">
        <v>24.629888379940361</v>
      </c>
      <c r="G55" s="262">
        <v>10.25080621884161</v>
      </c>
      <c r="H55" s="262">
        <v>13.9316264251791</v>
      </c>
      <c r="I55" s="262">
        <v>12.75487752628997</v>
      </c>
      <c r="J55" s="262">
        <v>10.15567069538784</v>
      </c>
      <c r="K55" s="262">
        <v>10.79824984173295</v>
      </c>
      <c r="L55" s="262">
        <v>13.68834544869053</v>
      </c>
      <c r="M55" s="262">
        <v>13.081026510075549</v>
      </c>
      <c r="N55" s="262">
        <v>11.03402336817684</v>
      </c>
      <c r="O55" s="262">
        <v>9.7867636437938135</v>
      </c>
      <c r="P55" s="262">
        <v>8.0488048579080029</v>
      </c>
      <c r="Q55" s="262">
        <v>6.458912989422255</v>
      </c>
      <c r="R55" s="262">
        <v>8.7473084990365404</v>
      </c>
      <c r="S55" s="262">
        <v>7.9650942260795086</v>
      </c>
      <c r="T55" s="262">
        <v>8.1100892692250248</v>
      </c>
      <c r="U55" s="262">
        <v>6.545704545635644</v>
      </c>
      <c r="V55" s="262">
        <v>6.8731486860704178</v>
      </c>
      <c r="W55" s="262">
        <v>7.1803612668723904</v>
      </c>
      <c r="X55" s="262">
        <v>6.2344321476299047</v>
      </c>
      <c r="Y55" s="262">
        <v>7.0064645644464312</v>
      </c>
      <c r="DA55" s="72" t="s">
        <v>3232</v>
      </c>
    </row>
    <row r="56" spans="1:105" ht="12" customHeight="1" x14ac:dyDescent="0.25">
      <c r="A56" s="60" t="s">
        <v>3104</v>
      </c>
      <c r="B56" s="262">
        <v>17.506720828213421</v>
      </c>
      <c r="C56" s="262">
        <v>10.5583853487528</v>
      </c>
      <c r="D56" s="262">
        <v>10.16877028632223</v>
      </c>
      <c r="E56" s="262">
        <v>9.7558190010214432</v>
      </c>
      <c r="F56" s="262">
        <v>9.2850642993647838</v>
      </c>
      <c r="G56" s="262">
        <v>2.908383565968351</v>
      </c>
      <c r="H56" s="262">
        <v>5.1709611285832553</v>
      </c>
      <c r="I56" s="262">
        <v>5.4479990808555128</v>
      </c>
      <c r="J56" s="262">
        <v>4.3495863823707994</v>
      </c>
      <c r="K56" s="262">
        <v>5.3249491905042694</v>
      </c>
      <c r="L56" s="262">
        <v>4.0544693195889829</v>
      </c>
      <c r="M56" s="262">
        <v>3.9757918708912579</v>
      </c>
      <c r="N56" s="262">
        <v>4.2675016763044518</v>
      </c>
      <c r="O56" s="262">
        <v>2.5968154230718459</v>
      </c>
      <c r="P56" s="262">
        <v>5.0033732695781072</v>
      </c>
      <c r="Q56" s="262">
        <v>5.8809613485504713</v>
      </c>
      <c r="R56" s="262">
        <v>1.414573105768856</v>
      </c>
      <c r="S56" s="262">
        <v>1.1407635072214031</v>
      </c>
      <c r="T56" s="262">
        <v>1.210858116328057</v>
      </c>
      <c r="U56" s="262">
        <v>0.81132229126882172</v>
      </c>
      <c r="V56" s="262">
        <v>1.0913424057402541</v>
      </c>
      <c r="W56" s="262">
        <v>1.109686037089991</v>
      </c>
      <c r="X56" s="262">
        <v>0.90530989485673297</v>
      </c>
      <c r="Y56" s="262">
        <v>1.2100333459529591</v>
      </c>
      <c r="DA56" s="72" t="s">
        <v>3233</v>
      </c>
    </row>
    <row r="57" spans="1:105" ht="12" customHeight="1" x14ac:dyDescent="0.25">
      <c r="A57" s="64" t="s">
        <v>28</v>
      </c>
      <c r="B57" s="229">
        <v>6.4704202939587594</v>
      </c>
      <c r="C57" s="229">
        <v>2.437387021165131E-2</v>
      </c>
      <c r="D57" s="229">
        <v>3.375415610454105E-2</v>
      </c>
      <c r="E57" s="229">
        <v>2.9934514397265001E-2</v>
      </c>
      <c r="F57" s="229">
        <v>9.5092796748744116E-2</v>
      </c>
      <c r="G57" s="229">
        <v>0.16071135042789969</v>
      </c>
      <c r="H57" s="229">
        <v>0.12075536258464931</v>
      </c>
      <c r="I57" s="229">
        <v>7.8308827319833532E-2</v>
      </c>
      <c r="J57" s="229">
        <v>7.0421086949820452E-2</v>
      </c>
      <c r="K57" s="229">
        <v>3.1486642028626423E-2</v>
      </c>
      <c r="L57" s="229">
        <v>3.9669577795523457E-2</v>
      </c>
      <c r="M57" s="229">
        <v>3.2796030888800502E-2</v>
      </c>
      <c r="N57" s="229">
        <v>2.3260495874651552E-2</v>
      </c>
      <c r="O57" s="229">
        <v>3.013574949727385E-2</v>
      </c>
      <c r="P57" s="229">
        <v>1.127270659601348E-2</v>
      </c>
      <c r="Q57" s="229">
        <v>4.1660114478707056E-3</v>
      </c>
      <c r="R57" s="229">
        <v>3.5908176192518272E-2</v>
      </c>
      <c r="S57" s="229">
        <v>3.9574071197082408E-2</v>
      </c>
      <c r="T57" s="229">
        <v>2.585865378425432E-2</v>
      </c>
      <c r="U57" s="229">
        <v>3.104225031336896E-2</v>
      </c>
      <c r="V57" s="229">
        <v>3.3464129672416042E-2</v>
      </c>
      <c r="W57" s="229">
        <v>2.92796336417613E-2</v>
      </c>
      <c r="X57" s="229">
        <v>4.1694898059010811E-2</v>
      </c>
      <c r="Y57" s="229">
        <v>4.2396037221420053E-2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0.15589239522580961</v>
      </c>
      <c r="C59" s="229">
        <v>0.2252476605262845</v>
      </c>
      <c r="D59" s="229">
        <v>0.18916165200514171</v>
      </c>
      <c r="E59" s="229">
        <v>0.37693804608106252</v>
      </c>
      <c r="F59" s="229">
        <v>0.38850004062591931</v>
      </c>
      <c r="G59" s="229">
        <v>0.55619796838808855</v>
      </c>
      <c r="H59" s="229">
        <v>0.14642881954432829</v>
      </c>
      <c r="I59" s="229">
        <v>0</v>
      </c>
      <c r="J59" s="229">
        <v>0</v>
      </c>
      <c r="K59" s="229">
        <v>0</v>
      </c>
      <c r="L59" s="229">
        <v>1.0546026946729041E-2</v>
      </c>
      <c r="M59" s="229">
        <v>0</v>
      </c>
      <c r="N59" s="229">
        <v>1.456847714384567E-2</v>
      </c>
      <c r="O59" s="229">
        <v>1.8702515440077821E-2</v>
      </c>
      <c r="P59" s="229">
        <v>7.2310262134355097E-2</v>
      </c>
      <c r="Q59" s="229">
        <v>1.53941208041626E-2</v>
      </c>
      <c r="R59" s="229">
        <v>0.18269441262985719</v>
      </c>
      <c r="S59" s="229">
        <v>6.8989370479802747E-2</v>
      </c>
      <c r="T59" s="229">
        <v>0.29624540592434567</v>
      </c>
      <c r="U59" s="229">
        <v>1.057567968949988E-2</v>
      </c>
      <c r="V59" s="229">
        <v>3.5361700133800217E-2</v>
      </c>
      <c r="W59" s="229">
        <v>4.9224940561105303E-2</v>
      </c>
      <c r="X59" s="229">
        <v>2.3869250449830709E-2</v>
      </c>
      <c r="Y59" s="229">
        <v>0.22254269345745151</v>
      </c>
      <c r="DA59" s="73" t="s">
        <v>3236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0.13744008803841271</v>
      </c>
      <c r="H60" s="229">
        <v>0.59559796289168376</v>
      </c>
      <c r="I60" s="229">
        <v>0.30581021144484949</v>
      </c>
      <c r="J60" s="229">
        <v>0.4260895809798334</v>
      </c>
      <c r="K60" s="229">
        <v>0.36043680422597069</v>
      </c>
      <c r="L60" s="229">
        <v>0.44395867821519758</v>
      </c>
      <c r="M60" s="229">
        <v>0.50150032691516777</v>
      </c>
      <c r="N60" s="229">
        <v>8.9218646368714766E-2</v>
      </c>
      <c r="O60" s="229">
        <v>4.183246797676804E-2</v>
      </c>
      <c r="P60" s="229">
        <v>1.352951734361748E-2</v>
      </c>
      <c r="Q60" s="229">
        <v>9.961161219940954E-3</v>
      </c>
      <c r="R60" s="229">
        <v>0.1374306205521055</v>
      </c>
      <c r="S60" s="229">
        <v>2.6043396244863421E-2</v>
      </c>
      <c r="T60" s="229">
        <v>2.682904586951829E-2</v>
      </c>
      <c r="U60" s="229">
        <v>2.409775766615576E-2</v>
      </c>
      <c r="V60" s="229">
        <v>2.6836491154331781E-2</v>
      </c>
      <c r="W60" s="229">
        <v>2.8154652376857391E-2</v>
      </c>
      <c r="X60" s="229">
        <v>2.73816670920023E-2</v>
      </c>
      <c r="Y60" s="229">
        <v>4.4930460172642711E-2</v>
      </c>
      <c r="DA60" s="73" t="s">
        <v>3237</v>
      </c>
    </row>
    <row r="61" spans="1:105" ht="12" customHeight="1" x14ac:dyDescent="0.25">
      <c r="A61" s="64" t="s">
        <v>32</v>
      </c>
      <c r="B61" s="229">
        <v>0.80753469368346786</v>
      </c>
      <c r="C61" s="229">
        <v>0</v>
      </c>
      <c r="D61" s="229">
        <v>6.919777752458095E-2</v>
      </c>
      <c r="E61" s="229">
        <v>0.10856239161293051</v>
      </c>
      <c r="F61" s="229">
        <v>0</v>
      </c>
      <c r="G61" s="229">
        <v>3.4896230777451229E-2</v>
      </c>
      <c r="H61" s="229">
        <v>5.6508189927763602E-2</v>
      </c>
      <c r="I61" s="229">
        <v>0.40268196432399739</v>
      </c>
      <c r="J61" s="229">
        <v>0</v>
      </c>
      <c r="K61" s="229">
        <v>0.1287988498031134</v>
      </c>
      <c r="L61" s="229">
        <v>0.51437685254115106</v>
      </c>
      <c r="M61" s="229">
        <v>0.35185133568442473</v>
      </c>
      <c r="N61" s="229">
        <v>0.1934346763322192</v>
      </c>
      <c r="O61" s="229">
        <v>0.22743541206357551</v>
      </c>
      <c r="P61" s="229">
        <v>5.7770444347746058E-2</v>
      </c>
      <c r="Q61" s="229">
        <v>9.7308511179925797E-3</v>
      </c>
      <c r="R61" s="229">
        <v>0.14820391589754681</v>
      </c>
      <c r="S61" s="229">
        <v>8.903608826914268E-2</v>
      </c>
      <c r="T61" s="229">
        <v>0</v>
      </c>
      <c r="U61" s="229">
        <v>0</v>
      </c>
      <c r="V61" s="229">
        <v>0.1303939566037067</v>
      </c>
      <c r="W61" s="229">
        <v>8.1678146232975396E-2</v>
      </c>
      <c r="X61" s="229">
        <v>1.3202024233758569E-2</v>
      </c>
      <c r="Y61" s="229">
        <v>2.8961490224424409E-2</v>
      </c>
      <c r="DA61" s="73" t="s">
        <v>3238</v>
      </c>
    </row>
    <row r="62" spans="1:105" ht="12" customHeight="1" x14ac:dyDescent="0.25">
      <c r="A62" s="64" t="s">
        <v>33</v>
      </c>
      <c r="B62" s="229">
        <v>1.4061417130036791</v>
      </c>
      <c r="C62" s="229">
        <v>2.1125455722843962</v>
      </c>
      <c r="D62" s="229">
        <v>2.2486985063635521</v>
      </c>
      <c r="E62" s="229">
        <v>4.180793870367542</v>
      </c>
      <c r="F62" s="229">
        <v>5.0297566369435716</v>
      </c>
      <c r="G62" s="229">
        <v>0</v>
      </c>
      <c r="H62" s="229">
        <v>2.4379316893753749</v>
      </c>
      <c r="I62" s="229">
        <v>3.039065279151477</v>
      </c>
      <c r="J62" s="229">
        <v>3.0252132033493568</v>
      </c>
      <c r="K62" s="229">
        <v>4.1886468470809763</v>
      </c>
      <c r="L62" s="229">
        <v>2.1656992421156902</v>
      </c>
      <c r="M62" s="229">
        <v>2.2540154029463899</v>
      </c>
      <c r="N62" s="229">
        <v>3.3949057722589879</v>
      </c>
      <c r="O62" s="229">
        <v>1.5364485081987771</v>
      </c>
      <c r="P62" s="229">
        <v>4.680224222520005</v>
      </c>
      <c r="Q62" s="229">
        <v>5.7308221852009202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8.6352317804956229</v>
      </c>
      <c r="C63" s="229">
        <v>8.1647182938843894</v>
      </c>
      <c r="D63" s="229">
        <v>7.4091236482197589</v>
      </c>
      <c r="E63" s="229">
        <v>4.6716597371086914</v>
      </c>
      <c r="F63" s="229">
        <v>3.2743700946206169</v>
      </c>
      <c r="G63" s="229">
        <v>1.6262360090717169</v>
      </c>
      <c r="H63" s="229">
        <v>1.4921208956519629</v>
      </c>
      <c r="I63" s="229">
        <v>1.116498293063962</v>
      </c>
      <c r="J63" s="229">
        <v>0.81791358730867036</v>
      </c>
      <c r="K63" s="229">
        <v>0.60894942089704451</v>
      </c>
      <c r="L63" s="229">
        <v>0.87027001819156202</v>
      </c>
      <c r="M63" s="229">
        <v>0.8240266701766884</v>
      </c>
      <c r="N63" s="229">
        <v>0.54051150404624448</v>
      </c>
      <c r="O63" s="229">
        <v>0.72899951695830545</v>
      </c>
      <c r="P63" s="229">
        <v>0.1550048636992937</v>
      </c>
      <c r="Q63" s="229">
        <v>8.2705364228158038E-2</v>
      </c>
      <c r="R63" s="229">
        <v>0.88215432596542909</v>
      </c>
      <c r="S63" s="229">
        <v>0.88794224367259578</v>
      </c>
      <c r="T63" s="229">
        <v>0.83274667339204966</v>
      </c>
      <c r="U63" s="229">
        <v>0.71642826624166134</v>
      </c>
      <c r="V63" s="229">
        <v>0.78228095002570019</v>
      </c>
      <c r="W63" s="229">
        <v>0.91853766061689268</v>
      </c>
      <c r="X63" s="229">
        <v>0.79916205502213056</v>
      </c>
      <c r="Y63" s="229">
        <v>0.87120266487702014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3.1499951846084652E-2</v>
      </c>
      <c r="C65" s="229">
        <v>3.1499951846083799E-2</v>
      </c>
      <c r="D65" s="229">
        <v>0.2188345461046535</v>
      </c>
      <c r="E65" s="229">
        <v>0.38793044145395311</v>
      </c>
      <c r="F65" s="229">
        <v>0.49734473042593152</v>
      </c>
      <c r="G65" s="229">
        <v>0.39290191926478069</v>
      </c>
      <c r="H65" s="229">
        <v>0.32161820860749202</v>
      </c>
      <c r="I65" s="229">
        <v>0.505634505551393</v>
      </c>
      <c r="J65" s="229">
        <v>9.9489237831176941E-3</v>
      </c>
      <c r="K65" s="229">
        <v>6.6306264685375782E-3</v>
      </c>
      <c r="L65" s="229">
        <v>9.9489237831299412E-3</v>
      </c>
      <c r="M65" s="229">
        <v>1.1602104279787379E-2</v>
      </c>
      <c r="N65" s="229">
        <v>1.1602104279788149E-2</v>
      </c>
      <c r="O65" s="229">
        <v>1.326125293706865E-2</v>
      </c>
      <c r="P65" s="229">
        <v>1.326125293707618E-2</v>
      </c>
      <c r="Q65" s="229">
        <v>2.818165453142667E-2</v>
      </c>
      <c r="R65" s="229">
        <v>2.8181654531398669E-2</v>
      </c>
      <c r="S65" s="229">
        <v>2.917833735791556E-2</v>
      </c>
      <c r="T65" s="229">
        <v>2.9178337357889168E-2</v>
      </c>
      <c r="U65" s="229">
        <v>2.917833735813577E-2</v>
      </c>
      <c r="V65" s="229">
        <v>8.3005178150298856E-2</v>
      </c>
      <c r="W65" s="229">
        <v>2.81100366039939E-3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312.19487266031251</v>
      </c>
      <c r="C68" s="261">
        <v>351.44138644879598</v>
      </c>
      <c r="D68" s="261">
        <v>324.44118232815822</v>
      </c>
      <c r="E68" s="261">
        <v>167.1343988561924</v>
      </c>
      <c r="F68" s="261">
        <v>178.73691361633709</v>
      </c>
      <c r="G68" s="261">
        <v>173.5972199328973</v>
      </c>
      <c r="H68" s="261">
        <v>116.12721042130261</v>
      </c>
      <c r="I68" s="261">
        <v>121.3526542039566</v>
      </c>
      <c r="J68" s="261">
        <v>134.7399012652582</v>
      </c>
      <c r="K68" s="261">
        <v>120.08065710402531</v>
      </c>
      <c r="L68" s="261">
        <v>116.8635262675683</v>
      </c>
      <c r="M68" s="261">
        <v>111.9080625017601</v>
      </c>
      <c r="N68" s="261">
        <v>109.0852641668933</v>
      </c>
      <c r="O68" s="261">
        <v>107.2804681285331</v>
      </c>
      <c r="P68" s="261">
        <v>106.6251792097255</v>
      </c>
      <c r="Q68" s="261">
        <v>115.02814438463609</v>
      </c>
      <c r="R68" s="261">
        <v>128.7560719385954</v>
      </c>
      <c r="S68" s="261">
        <v>112.5014184705044</v>
      </c>
      <c r="T68" s="261">
        <v>109.1386258537311</v>
      </c>
      <c r="U68" s="261">
        <v>100.3318219830273</v>
      </c>
      <c r="V68" s="261">
        <v>82.859273181804383</v>
      </c>
      <c r="W68" s="261">
        <v>91.097222743040888</v>
      </c>
      <c r="X68" s="261">
        <v>90.147711058523399</v>
      </c>
      <c r="Y68" s="261">
        <v>85.022531099897279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</v>
      </c>
      <c r="D73" s="232">
        <f t="shared" si="3"/>
        <v>1</v>
      </c>
      <c r="E73" s="232">
        <f t="shared" si="3"/>
        <v>0.99999999999999989</v>
      </c>
      <c r="F73" s="232">
        <f t="shared" si="3"/>
        <v>0.99999999999999989</v>
      </c>
      <c r="G73" s="232">
        <f t="shared" si="3"/>
        <v>0.99999999999999989</v>
      </c>
      <c r="H73" s="232">
        <f t="shared" si="3"/>
        <v>0.99999999999999978</v>
      </c>
      <c r="I73" s="232">
        <f t="shared" si="3"/>
        <v>1.0000000000000002</v>
      </c>
      <c r="J73" s="232">
        <f t="shared" si="3"/>
        <v>0.99999999999999978</v>
      </c>
      <c r="K73" s="232">
        <f t="shared" si="3"/>
        <v>1.0000000000000004</v>
      </c>
      <c r="L73" s="232">
        <f t="shared" si="3"/>
        <v>0.99999999999999978</v>
      </c>
      <c r="M73" s="232">
        <f t="shared" si="3"/>
        <v>1</v>
      </c>
      <c r="N73" s="232">
        <f t="shared" si="3"/>
        <v>1.0000000000000004</v>
      </c>
      <c r="O73" s="232">
        <f t="shared" si="3"/>
        <v>0.99999999999999989</v>
      </c>
      <c r="P73" s="232">
        <f t="shared" si="3"/>
        <v>1.0000000000000002</v>
      </c>
      <c r="Q73" s="232">
        <f t="shared" si="3"/>
        <v>0.99999999999999978</v>
      </c>
      <c r="R73" s="232">
        <f t="shared" si="3"/>
        <v>1</v>
      </c>
      <c r="S73" s="232">
        <f t="shared" si="3"/>
        <v>1</v>
      </c>
      <c r="T73" s="232">
        <f t="shared" si="3"/>
        <v>0.99999999999999978</v>
      </c>
      <c r="U73" s="232">
        <f t="shared" si="3"/>
        <v>1</v>
      </c>
      <c r="V73" s="232">
        <f t="shared" si="3"/>
        <v>0.99999999999999989</v>
      </c>
      <c r="W73" s="232">
        <f t="shared" si="3"/>
        <v>1.0000000000000002</v>
      </c>
      <c r="X73" s="232">
        <f t="shared" si="3"/>
        <v>1</v>
      </c>
      <c r="Y73" s="232">
        <f t="shared" si="3"/>
        <v>0.99999999999999967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2.198360868890847E-2</v>
      </c>
      <c r="C78" s="300">
        <f t="shared" si="8"/>
        <v>2.3721794965088513E-2</v>
      </c>
      <c r="D78" s="300">
        <f t="shared" si="8"/>
        <v>2.3415547422212357E-2</v>
      </c>
      <c r="E78" s="300">
        <f t="shared" si="8"/>
        <v>2.1731691674518553E-2</v>
      </c>
      <c r="F78" s="300">
        <f t="shared" si="8"/>
        <v>1.9100332456930665E-2</v>
      </c>
      <c r="G78" s="300">
        <f t="shared" si="8"/>
        <v>1.2899021363043979E-2</v>
      </c>
      <c r="H78" s="300">
        <f t="shared" si="8"/>
        <v>1.3954347363327898E-2</v>
      </c>
      <c r="I78" s="300">
        <f t="shared" si="8"/>
        <v>1.0875929812741167E-2</v>
      </c>
      <c r="J78" s="300">
        <f t="shared" si="8"/>
        <v>1.0501913823726686E-2</v>
      </c>
      <c r="K78" s="300">
        <f t="shared" si="8"/>
        <v>9.5169966366316083E-3</v>
      </c>
      <c r="L78" s="300">
        <f t="shared" si="8"/>
        <v>1.5079287074321417E-2</v>
      </c>
      <c r="M78" s="300">
        <f t="shared" si="8"/>
        <v>1.4658872724882144E-2</v>
      </c>
      <c r="N78" s="300">
        <f t="shared" si="8"/>
        <v>1.0935746682382799E-2</v>
      </c>
      <c r="O78" s="300">
        <f t="shared" si="8"/>
        <v>1.2143409123042627E-2</v>
      </c>
      <c r="P78" s="300">
        <f t="shared" si="8"/>
        <v>6.4949629287555629E-3</v>
      </c>
      <c r="Q78" s="300">
        <f t="shared" si="8"/>
        <v>5.7254121160157708E-3</v>
      </c>
      <c r="R78" s="300">
        <f t="shared" si="8"/>
        <v>1.1100205736873075E-2</v>
      </c>
      <c r="S78" s="300">
        <f t="shared" si="8"/>
        <v>9.8573367094574819E-3</v>
      </c>
      <c r="T78" s="300">
        <f t="shared" si="8"/>
        <v>8.4583383082011826E-3</v>
      </c>
      <c r="U78" s="300">
        <f t="shared" si="8"/>
        <v>7.1671974430892694E-3</v>
      </c>
      <c r="V78" s="300">
        <f t="shared" si="8"/>
        <v>7.2947064142567528E-3</v>
      </c>
      <c r="W78" s="300">
        <f t="shared" si="8"/>
        <v>8.9555608328914377E-3</v>
      </c>
      <c r="X78" s="300">
        <f t="shared" si="8"/>
        <v>7.2028327269070009E-3</v>
      </c>
      <c r="Y78" s="300">
        <f t="shared" si="8"/>
        <v>6.8900737787997244E-3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0.34922013652220069</v>
      </c>
      <c r="C79" s="301">
        <f t="shared" si="9"/>
        <v>0.31302859040586201</v>
      </c>
      <c r="D79" s="301">
        <f t="shared" si="9"/>
        <v>0.31672142188333213</v>
      </c>
      <c r="E79" s="301">
        <f t="shared" si="9"/>
        <v>0.36341752168863112</v>
      </c>
      <c r="F79" s="301">
        <f t="shared" si="9"/>
        <v>0.36907573043530545</v>
      </c>
      <c r="G79" s="301">
        <f t="shared" si="9"/>
        <v>0.24156445947546001</v>
      </c>
      <c r="H79" s="301">
        <f t="shared" si="9"/>
        <v>0.33423763874296719</v>
      </c>
      <c r="I79" s="301">
        <f t="shared" si="9"/>
        <v>0.34769904271853436</v>
      </c>
      <c r="J79" s="301">
        <f t="shared" si="9"/>
        <v>0.3131093535142051</v>
      </c>
      <c r="K79" s="301">
        <f t="shared" si="9"/>
        <v>0.35411872337082367</v>
      </c>
      <c r="L79" s="301">
        <f t="shared" si="9"/>
        <v>0.29625871881331345</v>
      </c>
      <c r="M79" s="301">
        <f t="shared" si="9"/>
        <v>0.30615617265579864</v>
      </c>
      <c r="N79" s="301">
        <f t="shared" si="9"/>
        <v>0.3290331245617808</v>
      </c>
      <c r="O79" s="301">
        <f t="shared" si="9"/>
        <v>0.26039880912608615</v>
      </c>
      <c r="P79" s="301">
        <f t="shared" si="9"/>
        <v>0.38188330335930165</v>
      </c>
      <c r="Q79" s="301">
        <f t="shared" si="9"/>
        <v>0.41754268955626145</v>
      </c>
      <c r="R79" s="301">
        <f t="shared" si="9"/>
        <v>0.19106262930504697</v>
      </c>
      <c r="S79" s="301">
        <f t="shared" si="9"/>
        <v>0.18152631564555044</v>
      </c>
      <c r="T79" s="301">
        <f t="shared" si="9"/>
        <v>0.18594418540274593</v>
      </c>
      <c r="U79" s="301">
        <f t="shared" si="9"/>
        <v>0.16828571974994752</v>
      </c>
      <c r="V79" s="301">
        <f t="shared" si="9"/>
        <v>0.194998830843258</v>
      </c>
      <c r="W79" s="301">
        <f t="shared" si="9"/>
        <v>0.18948705487872167</v>
      </c>
      <c r="X79" s="301">
        <f t="shared" si="9"/>
        <v>0.18005794558835428</v>
      </c>
      <c r="Y79" s="301">
        <f t="shared" si="9"/>
        <v>0.20524308042461911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0.42555124915623882</v>
      </c>
      <c r="C80" s="301">
        <f t="shared" si="10"/>
        <v>0.42776146396309261</v>
      </c>
      <c r="D80" s="301">
        <f t="shared" si="10"/>
        <v>0.42618288345906163</v>
      </c>
      <c r="E80" s="301">
        <f t="shared" si="10"/>
        <v>0.41221182937976858</v>
      </c>
      <c r="F80" s="301">
        <f t="shared" si="10"/>
        <v>0.40143553256754183</v>
      </c>
      <c r="G80" s="301">
        <f t="shared" si="10"/>
        <v>0.49499528786431601</v>
      </c>
      <c r="H80" s="301">
        <f t="shared" si="10"/>
        <v>0.44925749731789777</v>
      </c>
      <c r="I80" s="301">
        <f t="shared" si="10"/>
        <v>0.43586640241832814</v>
      </c>
      <c r="J80" s="301">
        <f t="shared" si="10"/>
        <v>0.47210731128905525</v>
      </c>
      <c r="K80" s="301">
        <f t="shared" si="10"/>
        <v>0.43696806250013204</v>
      </c>
      <c r="L80" s="301">
        <f t="shared" si="10"/>
        <v>0.50209520456073087</v>
      </c>
      <c r="M80" s="301">
        <f t="shared" si="10"/>
        <v>0.48307792888354745</v>
      </c>
      <c r="N80" s="301">
        <f t="shared" si="10"/>
        <v>0.47071158744424957</v>
      </c>
      <c r="O80" s="301">
        <f t="shared" si="10"/>
        <v>0.53667199977846181</v>
      </c>
      <c r="P80" s="301">
        <f t="shared" si="10"/>
        <v>0.42146255488680462</v>
      </c>
      <c r="Q80" s="301">
        <f t="shared" si="10"/>
        <v>0.38657847886088903</v>
      </c>
      <c r="R80" s="301">
        <f t="shared" si="10"/>
        <v>0.58678365772472474</v>
      </c>
      <c r="S80" s="301">
        <f t="shared" si="10"/>
        <v>0.60863682195553304</v>
      </c>
      <c r="T80" s="301">
        <f t="shared" si="10"/>
        <v>0.60084645026221428</v>
      </c>
      <c r="U80" s="301">
        <f t="shared" si="10"/>
        <v>0.61731300263671662</v>
      </c>
      <c r="V80" s="301">
        <f t="shared" si="10"/>
        <v>0.60368500340580766</v>
      </c>
      <c r="W80" s="301">
        <f t="shared" si="10"/>
        <v>0.62002929491602143</v>
      </c>
      <c r="X80" s="301">
        <f t="shared" si="10"/>
        <v>0.61225741028107361</v>
      </c>
      <c r="Y80" s="301">
        <f t="shared" si="10"/>
        <v>0.58544315163124705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0.42555124915623882</v>
      </c>
      <c r="C81" s="302">
        <f t="shared" si="11"/>
        <v>0.42776146396309261</v>
      </c>
      <c r="D81" s="302">
        <f t="shared" si="11"/>
        <v>0.42618288345906163</v>
      </c>
      <c r="E81" s="302">
        <f t="shared" si="11"/>
        <v>0.41221182937976858</v>
      </c>
      <c r="F81" s="302">
        <f t="shared" si="11"/>
        <v>0.40143553256754183</v>
      </c>
      <c r="G81" s="302">
        <f t="shared" si="11"/>
        <v>0.49499528786431601</v>
      </c>
      <c r="H81" s="302">
        <f t="shared" si="11"/>
        <v>0.44925749731789777</v>
      </c>
      <c r="I81" s="302">
        <f t="shared" si="11"/>
        <v>0.43586640241832814</v>
      </c>
      <c r="J81" s="302">
        <f t="shared" si="11"/>
        <v>0.47210731128905525</v>
      </c>
      <c r="K81" s="302">
        <f t="shared" si="11"/>
        <v>0.43696806250013204</v>
      </c>
      <c r="L81" s="302">
        <f t="shared" si="11"/>
        <v>0.50209520456073087</v>
      </c>
      <c r="M81" s="302">
        <f t="shared" si="11"/>
        <v>0.48307792888354745</v>
      </c>
      <c r="N81" s="302">
        <f t="shared" si="11"/>
        <v>0.47071158744424957</v>
      </c>
      <c r="O81" s="302">
        <f t="shared" si="11"/>
        <v>0.53667199977846181</v>
      </c>
      <c r="P81" s="302">
        <f t="shared" si="11"/>
        <v>0.42146255488680462</v>
      </c>
      <c r="Q81" s="302">
        <f t="shared" si="11"/>
        <v>0.38657847886088903</v>
      </c>
      <c r="R81" s="302">
        <f t="shared" si="11"/>
        <v>0.58678365772472474</v>
      </c>
      <c r="S81" s="302">
        <f t="shared" si="11"/>
        <v>0.60863682195553304</v>
      </c>
      <c r="T81" s="302">
        <f t="shared" si="11"/>
        <v>0.60084645026221428</v>
      </c>
      <c r="U81" s="302">
        <f t="shared" si="11"/>
        <v>0.61731300263671662</v>
      </c>
      <c r="V81" s="302">
        <f t="shared" si="11"/>
        <v>0.60368500340580766</v>
      </c>
      <c r="W81" s="302">
        <f t="shared" si="11"/>
        <v>0.62002929491602143</v>
      </c>
      <c r="X81" s="302">
        <f t="shared" si="11"/>
        <v>0.61225741028107361</v>
      </c>
      <c r="Y81" s="302">
        <f t="shared" si="11"/>
        <v>0.58544315163124705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0.10382226458084197</v>
      </c>
      <c r="C83" s="301">
        <f t="shared" si="13"/>
        <v>8.7104070808788917E-2</v>
      </c>
      <c r="D83" s="301">
        <f t="shared" si="13"/>
        <v>8.8326869017512577E-2</v>
      </c>
      <c r="E83" s="301">
        <f t="shared" si="13"/>
        <v>0.10114408645065469</v>
      </c>
      <c r="F83" s="301">
        <f t="shared" si="13"/>
        <v>9.8889306293427445E-2</v>
      </c>
      <c r="G83" s="301">
        <f t="shared" si="13"/>
        <v>6.6340363069974206E-2</v>
      </c>
      <c r="H83" s="301">
        <f t="shared" si="13"/>
        <v>9.0256595229950387E-2</v>
      </c>
      <c r="I83" s="301">
        <f t="shared" si="13"/>
        <v>9.0571282451795423E-2</v>
      </c>
      <c r="J83" s="301">
        <f t="shared" si="13"/>
        <v>7.5322662055936448E-2</v>
      </c>
      <c r="K83" s="301">
        <f t="shared" si="13"/>
        <v>8.5765971610200567E-2</v>
      </c>
      <c r="L83" s="301">
        <f t="shared" si="13"/>
        <v>7.7550130334393882E-2</v>
      </c>
      <c r="M83" s="301">
        <f t="shared" si="13"/>
        <v>8.189539936336411E-2</v>
      </c>
      <c r="N83" s="301">
        <f t="shared" si="13"/>
        <v>7.8799461265045528E-2</v>
      </c>
      <c r="O83" s="301">
        <f t="shared" si="13"/>
        <v>6.5298589164018789E-2</v>
      </c>
      <c r="P83" s="301">
        <f t="shared" si="13"/>
        <v>8.1682637200001323E-2</v>
      </c>
      <c r="Q83" s="301">
        <f t="shared" si="13"/>
        <v>8.1843842849515638E-2</v>
      </c>
      <c r="R83" s="301">
        <f t="shared" si="13"/>
        <v>5.03265002064762E-2</v>
      </c>
      <c r="S83" s="301">
        <f t="shared" si="13"/>
        <v>4.6512191566272794E-2</v>
      </c>
      <c r="T83" s="301">
        <f t="shared" si="13"/>
        <v>4.9816515375870889E-2</v>
      </c>
      <c r="U83" s="301">
        <f t="shared" si="13"/>
        <v>4.2915760290684189E-2</v>
      </c>
      <c r="V83" s="301">
        <f t="shared" si="13"/>
        <v>5.2202761761700973E-2</v>
      </c>
      <c r="W83" s="301">
        <f t="shared" si="13"/>
        <v>4.6411964315377773E-2</v>
      </c>
      <c r="X83" s="301">
        <f t="shared" si="13"/>
        <v>4.5661216348745849E-2</v>
      </c>
      <c r="Y83" s="301">
        <f t="shared" si="13"/>
        <v>5.549612004680643E-2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4.3147227967583197E-2</v>
      </c>
      <c r="C84" s="302">
        <f t="shared" si="14"/>
        <v>3.4785102309713788E-2</v>
      </c>
      <c r="D84" s="302">
        <f t="shared" si="14"/>
        <v>3.5063287265996376E-2</v>
      </c>
      <c r="E84" s="302">
        <f t="shared" si="14"/>
        <v>3.7084500759569261E-2</v>
      </c>
      <c r="F84" s="302">
        <f t="shared" si="14"/>
        <v>3.4180034368131336E-2</v>
      </c>
      <c r="G84" s="302">
        <f t="shared" si="14"/>
        <v>2.8212077308848914E-2</v>
      </c>
      <c r="H84" s="302">
        <f t="shared" si="14"/>
        <v>3.3183087765489006E-2</v>
      </c>
      <c r="I84" s="302">
        <f t="shared" si="14"/>
        <v>3.0906309043703888E-2</v>
      </c>
      <c r="J84" s="302">
        <f t="shared" si="14"/>
        <v>2.5367773229801625E-2</v>
      </c>
      <c r="K84" s="302">
        <f t="shared" si="14"/>
        <v>2.6718751982230129E-2</v>
      </c>
      <c r="L84" s="302">
        <f t="shared" si="14"/>
        <v>3.3904496006249181E-2</v>
      </c>
      <c r="M84" s="302">
        <f t="shared" si="14"/>
        <v>3.5095821326273278E-2</v>
      </c>
      <c r="N84" s="302">
        <f t="shared" si="14"/>
        <v>2.8400675307586866E-2</v>
      </c>
      <c r="O84" s="302">
        <f t="shared" si="14"/>
        <v>2.9102950827232302E-2</v>
      </c>
      <c r="P84" s="302">
        <f t="shared" si="14"/>
        <v>2.1403616860990446E-2</v>
      </c>
      <c r="Q84" s="302">
        <f t="shared" si="14"/>
        <v>1.5372533826833321E-2</v>
      </c>
      <c r="R84" s="302">
        <f t="shared" si="14"/>
        <v>2.8572690813949812E-2</v>
      </c>
      <c r="S84" s="302">
        <f t="shared" si="14"/>
        <v>2.7377060158395281E-2</v>
      </c>
      <c r="T84" s="302">
        <f t="shared" si="14"/>
        <v>2.876658326101143E-2</v>
      </c>
      <c r="U84" s="302">
        <f t="shared" si="14"/>
        <v>2.6461131050779352E-2</v>
      </c>
      <c r="V84" s="302">
        <f t="shared" si="14"/>
        <v>2.955243524509767E-2</v>
      </c>
      <c r="W84" s="302">
        <f t="shared" si="14"/>
        <v>2.6360043407196772E-2</v>
      </c>
      <c r="X84" s="302">
        <f t="shared" si="14"/>
        <v>2.6512105783407701E-2</v>
      </c>
      <c r="Y84" s="302">
        <f t="shared" si="14"/>
        <v>3.0151700683046175E-2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6.0675036613258765E-2</v>
      </c>
      <c r="C85" s="302">
        <f t="shared" si="15"/>
        <v>5.2318968499075115E-2</v>
      </c>
      <c r="D85" s="302">
        <f t="shared" si="15"/>
        <v>5.3263581751516208E-2</v>
      </c>
      <c r="E85" s="302">
        <f t="shared" si="15"/>
        <v>6.4059585691085427E-2</v>
      </c>
      <c r="F85" s="302">
        <f t="shared" si="15"/>
        <v>6.4709271925296116E-2</v>
      </c>
      <c r="G85" s="302">
        <f t="shared" si="15"/>
        <v>3.8128285761125293E-2</v>
      </c>
      <c r="H85" s="302">
        <f t="shared" si="15"/>
        <v>5.7073507464461389E-2</v>
      </c>
      <c r="I85" s="302">
        <f t="shared" si="15"/>
        <v>5.9664973408091536E-2</v>
      </c>
      <c r="J85" s="302">
        <f t="shared" si="15"/>
        <v>4.9954888826134816E-2</v>
      </c>
      <c r="K85" s="302">
        <f t="shared" si="15"/>
        <v>5.9047219627970431E-2</v>
      </c>
      <c r="L85" s="302">
        <f t="shared" si="15"/>
        <v>4.3645634328144708E-2</v>
      </c>
      <c r="M85" s="302">
        <f t="shared" si="15"/>
        <v>4.6799578037090839E-2</v>
      </c>
      <c r="N85" s="302">
        <f t="shared" si="15"/>
        <v>5.0398785957458662E-2</v>
      </c>
      <c r="O85" s="302">
        <f t="shared" si="15"/>
        <v>3.6195638336786483E-2</v>
      </c>
      <c r="P85" s="302">
        <f t="shared" si="15"/>
        <v>6.0279020339010871E-2</v>
      </c>
      <c r="Q85" s="302">
        <f t="shared" si="15"/>
        <v>6.6471309022682321E-2</v>
      </c>
      <c r="R85" s="302">
        <f t="shared" si="15"/>
        <v>2.1753809392526385E-2</v>
      </c>
      <c r="S85" s="302">
        <f t="shared" si="15"/>
        <v>1.9135131407877506E-2</v>
      </c>
      <c r="T85" s="302">
        <f t="shared" si="15"/>
        <v>2.1049932114859459E-2</v>
      </c>
      <c r="U85" s="302">
        <f t="shared" si="15"/>
        <v>1.6454629239904834E-2</v>
      </c>
      <c r="V85" s="302">
        <f t="shared" si="15"/>
        <v>2.2650326516603307E-2</v>
      </c>
      <c r="W85" s="302">
        <f t="shared" si="15"/>
        <v>2.0051920908181E-2</v>
      </c>
      <c r="X85" s="302">
        <f t="shared" si="15"/>
        <v>1.9149110565338152E-2</v>
      </c>
      <c r="Y85" s="302">
        <f t="shared" si="15"/>
        <v>2.5344419363760248E-2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1.8017650155834411E-2</v>
      </c>
      <c r="C87" s="301">
        <f t="shared" si="17"/>
        <v>1.7364824482842805E-2</v>
      </c>
      <c r="D87" s="301">
        <f t="shared" si="17"/>
        <v>1.7498057904039369E-2</v>
      </c>
      <c r="E87" s="301">
        <f t="shared" si="17"/>
        <v>1.8927815984371845E-2</v>
      </c>
      <c r="F87" s="301">
        <f t="shared" si="17"/>
        <v>1.7782522705763436E-2</v>
      </c>
      <c r="G87" s="301">
        <f t="shared" si="17"/>
        <v>1.2979121772540401E-2</v>
      </c>
      <c r="H87" s="301">
        <f t="shared" si="17"/>
        <v>1.5862661161854755E-2</v>
      </c>
      <c r="I87" s="301">
        <f t="shared" si="17"/>
        <v>1.4998333613442076E-2</v>
      </c>
      <c r="J87" s="301">
        <f t="shared" si="17"/>
        <v>1.2533605626413374E-2</v>
      </c>
      <c r="K87" s="301">
        <f t="shared" si="17"/>
        <v>1.3451036721075612E-2</v>
      </c>
      <c r="L87" s="301">
        <f t="shared" si="17"/>
        <v>1.4369771708102651E-2</v>
      </c>
      <c r="M87" s="301">
        <f t="shared" si="17"/>
        <v>1.5105561721105058E-2</v>
      </c>
      <c r="N87" s="301">
        <f t="shared" si="17"/>
        <v>1.3595702433290171E-2</v>
      </c>
      <c r="O87" s="301">
        <f t="shared" si="17"/>
        <v>1.2986194353632661E-2</v>
      </c>
      <c r="P87" s="301">
        <f t="shared" si="17"/>
        <v>1.1830601673092873E-2</v>
      </c>
      <c r="Q87" s="301">
        <f t="shared" si="17"/>
        <v>1.0493423533324444E-2</v>
      </c>
      <c r="R87" s="301">
        <f t="shared" si="17"/>
        <v>1.1757219095454042E-2</v>
      </c>
      <c r="S87" s="301">
        <f t="shared" si="17"/>
        <v>1.1491513952608062E-2</v>
      </c>
      <c r="T87" s="301">
        <f t="shared" si="17"/>
        <v>1.2190964246232564E-2</v>
      </c>
      <c r="U87" s="301">
        <f t="shared" si="17"/>
        <v>1.1225807522284914E-2</v>
      </c>
      <c r="V87" s="301">
        <f t="shared" si="17"/>
        <v>1.2436323934838543E-2</v>
      </c>
      <c r="W87" s="301">
        <f t="shared" si="17"/>
        <v>1.1270246860798059E-2</v>
      </c>
      <c r="X87" s="301">
        <f t="shared" si="17"/>
        <v>1.1361990434765828E-2</v>
      </c>
      <c r="Y87" s="301">
        <f t="shared" si="17"/>
        <v>1.2947690667087645E-2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1.3452757119100212E-2</v>
      </c>
      <c r="C88" s="302">
        <f t="shared" si="18"/>
        <v>1.3428601147489195E-2</v>
      </c>
      <c r="D88" s="302">
        <f t="shared" si="18"/>
        <v>1.3490766486997395E-2</v>
      </c>
      <c r="E88" s="302">
        <f t="shared" si="18"/>
        <v>1.4108286026421845E-2</v>
      </c>
      <c r="F88" s="302">
        <f t="shared" si="18"/>
        <v>1.2914113532700408E-2</v>
      </c>
      <c r="G88" s="302">
        <f t="shared" si="18"/>
        <v>1.0110536009947902E-2</v>
      </c>
      <c r="H88" s="302">
        <f t="shared" si="18"/>
        <v>1.1568729565782426E-2</v>
      </c>
      <c r="I88" s="302">
        <f t="shared" si="18"/>
        <v>1.050943279277061E-2</v>
      </c>
      <c r="J88" s="302">
        <f t="shared" si="18"/>
        <v>8.7752440846352066E-3</v>
      </c>
      <c r="K88" s="302">
        <f t="shared" si="18"/>
        <v>9.008612673830187E-3</v>
      </c>
      <c r="L88" s="302">
        <f t="shared" si="18"/>
        <v>1.1086087620718726E-2</v>
      </c>
      <c r="M88" s="302">
        <f t="shared" si="18"/>
        <v>1.1584590332734589E-2</v>
      </c>
      <c r="N88" s="302">
        <f t="shared" si="18"/>
        <v>9.8039442421334055E-3</v>
      </c>
      <c r="O88" s="302">
        <f t="shared" si="18"/>
        <v>1.0263011532056249E-2</v>
      </c>
      <c r="P88" s="302">
        <f t="shared" si="18"/>
        <v>7.2955029642017737E-3</v>
      </c>
      <c r="Q88" s="302">
        <f t="shared" si="18"/>
        <v>5.4924473059126079E-3</v>
      </c>
      <c r="R88" s="302">
        <f t="shared" si="18"/>
        <v>1.0120568859025725E-2</v>
      </c>
      <c r="S88" s="302">
        <f t="shared" si="18"/>
        <v>1.0051880241670568E-2</v>
      </c>
      <c r="T88" s="302">
        <f t="shared" si="18"/>
        <v>1.0607270294017434E-2</v>
      </c>
      <c r="U88" s="302">
        <f t="shared" si="18"/>
        <v>9.9878416860538291E-3</v>
      </c>
      <c r="V88" s="302">
        <f t="shared" si="18"/>
        <v>1.073222413421635E-2</v>
      </c>
      <c r="W88" s="302">
        <f t="shared" si="18"/>
        <v>9.7616383912170427E-3</v>
      </c>
      <c r="X88" s="302">
        <f t="shared" si="18"/>
        <v>9.9213050003830201E-3</v>
      </c>
      <c r="Y88" s="302">
        <f t="shared" si="18"/>
        <v>1.1040900495519475E-2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4.5648930367341994E-3</v>
      </c>
      <c r="C89" s="302">
        <f t="shared" si="19"/>
        <v>3.9362233353536112E-3</v>
      </c>
      <c r="D89" s="302">
        <f t="shared" si="19"/>
        <v>4.0072914170419726E-3</v>
      </c>
      <c r="E89" s="302">
        <f t="shared" si="19"/>
        <v>4.8195299579500018E-3</v>
      </c>
      <c r="F89" s="302">
        <f t="shared" si="19"/>
        <v>4.8684091730630298E-3</v>
      </c>
      <c r="G89" s="302">
        <f t="shared" si="19"/>
        <v>2.8685857625924999E-3</v>
      </c>
      <c r="H89" s="302">
        <f t="shared" si="19"/>
        <v>4.2939315960723312E-3</v>
      </c>
      <c r="I89" s="302">
        <f t="shared" si="19"/>
        <v>4.4889008206714653E-3</v>
      </c>
      <c r="J89" s="302">
        <f t="shared" si="19"/>
        <v>3.7583615417781679E-3</v>
      </c>
      <c r="K89" s="302">
        <f t="shared" si="19"/>
        <v>4.4424240472454241E-3</v>
      </c>
      <c r="L89" s="302">
        <f t="shared" si="19"/>
        <v>3.2836840873839272E-3</v>
      </c>
      <c r="M89" s="302">
        <f t="shared" si="19"/>
        <v>3.5209713883704698E-3</v>
      </c>
      <c r="N89" s="302">
        <f t="shared" si="19"/>
        <v>3.791758191156765E-3</v>
      </c>
      <c r="O89" s="302">
        <f t="shared" si="19"/>
        <v>2.7231828215764117E-3</v>
      </c>
      <c r="P89" s="302">
        <f t="shared" si="19"/>
        <v>4.5350987088910999E-3</v>
      </c>
      <c r="Q89" s="302">
        <f t="shared" si="19"/>
        <v>5.0009762274118357E-3</v>
      </c>
      <c r="R89" s="302">
        <f t="shared" si="19"/>
        <v>1.6366502364283178E-3</v>
      </c>
      <c r="S89" s="302">
        <f t="shared" si="19"/>
        <v>1.439633710937493E-3</v>
      </c>
      <c r="T89" s="302">
        <f t="shared" si="19"/>
        <v>1.5836939522151311E-3</v>
      </c>
      <c r="U89" s="302">
        <f t="shared" si="19"/>
        <v>1.237965836231085E-3</v>
      </c>
      <c r="V89" s="302">
        <f t="shared" si="19"/>
        <v>1.704099800622193E-3</v>
      </c>
      <c r="W89" s="302">
        <f t="shared" si="19"/>
        <v>1.5086084695810152E-3</v>
      </c>
      <c r="X89" s="302">
        <f t="shared" si="19"/>
        <v>1.4406854343828079E-3</v>
      </c>
      <c r="Y89" s="302">
        <f t="shared" si="19"/>
        <v>1.9067901715681703E-3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8.1405090895975488E-2</v>
      </c>
      <c r="C91" s="301">
        <f t="shared" si="21"/>
        <v>0.13101925537432524</v>
      </c>
      <c r="D91" s="301">
        <f t="shared" si="21"/>
        <v>0.12785522031384194</v>
      </c>
      <c r="E91" s="301">
        <f t="shared" si="21"/>
        <v>8.2567054822055036E-2</v>
      </c>
      <c r="F91" s="301">
        <f t="shared" si="21"/>
        <v>9.3716575541030994E-2</v>
      </c>
      <c r="G91" s="301">
        <f t="shared" si="21"/>
        <v>0.17122174645466523</v>
      </c>
      <c r="H91" s="301">
        <f t="shared" si="21"/>
        <v>9.6431260184001777E-2</v>
      </c>
      <c r="I91" s="301">
        <f t="shared" si="21"/>
        <v>9.9989008985159264E-2</v>
      </c>
      <c r="J91" s="301">
        <f t="shared" si="21"/>
        <v>0.11642515369066271</v>
      </c>
      <c r="K91" s="301">
        <f t="shared" si="21"/>
        <v>0.10017920916113696</v>
      </c>
      <c r="L91" s="301">
        <f t="shared" si="21"/>
        <v>9.4646887509137481E-2</v>
      </c>
      <c r="M91" s="301">
        <f t="shared" si="21"/>
        <v>9.9106064651302422E-2</v>
      </c>
      <c r="N91" s="301">
        <f t="shared" si="21"/>
        <v>9.6924377613251678E-2</v>
      </c>
      <c r="O91" s="301">
        <f t="shared" si="21"/>
        <v>0.11250099845475785</v>
      </c>
      <c r="P91" s="301">
        <f t="shared" si="21"/>
        <v>9.6645939952044096E-2</v>
      </c>
      <c r="Q91" s="301">
        <f t="shared" si="21"/>
        <v>9.781615308399344E-2</v>
      </c>
      <c r="R91" s="301">
        <f t="shared" si="21"/>
        <v>0.14896978793142496</v>
      </c>
      <c r="S91" s="301">
        <f t="shared" si="21"/>
        <v>0.14197582017057825</v>
      </c>
      <c r="T91" s="301">
        <f t="shared" si="21"/>
        <v>0.14274354640473491</v>
      </c>
      <c r="U91" s="301">
        <f t="shared" si="21"/>
        <v>0.15309251235727744</v>
      </c>
      <c r="V91" s="301">
        <f t="shared" si="21"/>
        <v>0.12938237364013802</v>
      </c>
      <c r="W91" s="301">
        <f t="shared" si="21"/>
        <v>0.12384587819618996</v>
      </c>
      <c r="X91" s="301">
        <f t="shared" si="21"/>
        <v>0.14345860462015333</v>
      </c>
      <c r="Y91" s="301">
        <f t="shared" si="21"/>
        <v>0.13397988345143982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2.4126513116094861</v>
      </c>
      <c r="C96" s="320">
        <f>IF(C$5=0,0,C$5/OIS_fec!C$5)</f>
        <v>2.0938911414577164</v>
      </c>
      <c r="D96" s="320">
        <f>IF(D$5=0,0,D$5/OIS_fec!D$5)</f>
        <v>2.0660258390239075</v>
      </c>
      <c r="E96" s="320">
        <f>IF(E$5=0,0,E$5/OIS_fec!E$5)</f>
        <v>1.9576842540427493</v>
      </c>
      <c r="F96" s="320">
        <f>IF(F$5=0,0,F$5/OIS_fec!F$5)</f>
        <v>1.9209856891571571</v>
      </c>
      <c r="G96" s="320">
        <f>IF(G$5=0,0,G$5/OIS_fec!G$5)</f>
        <v>1.5272193838104844</v>
      </c>
      <c r="H96" s="320">
        <f>IF(H$5=0,0,H$5/OIS_fec!H$5)</f>
        <v>1.5978194828991752</v>
      </c>
      <c r="I96" s="320">
        <f>IF(I$5=0,0,I$5/OIS_fec!I$5)</f>
        <v>1.5951324615884908</v>
      </c>
      <c r="J96" s="320">
        <f>IF(J$5=0,0,J$5/OIS_fec!J$5)</f>
        <v>1.5630398089647861</v>
      </c>
      <c r="K96" s="320">
        <f>IF(K$5=0,0,K$5/OIS_fec!K$5)</f>
        <v>1.6365217267001653</v>
      </c>
      <c r="L96" s="320">
        <f>IF(L$5=0,0,L$5/OIS_fec!L$5)</f>
        <v>1.5806338092320897</v>
      </c>
      <c r="M96" s="320">
        <f>IF(M$5=0,0,M$5/OIS_fec!M$5)</f>
        <v>1.5518495731181519</v>
      </c>
      <c r="N96" s="320">
        <f>IF(N$5=0,0,N$5/OIS_fec!N$5)</f>
        <v>1.5390954882966925</v>
      </c>
      <c r="O96" s="320">
        <f>IF(O$5=0,0,O$5/OIS_fec!O$5)</f>
        <v>1.424656555656624</v>
      </c>
      <c r="P96" s="320">
        <f>IF(P$5=0,0,P$5/OIS_fec!P$5)</f>
        <v>1.5674809729029318</v>
      </c>
      <c r="Q96" s="320">
        <f>IF(Q$5=0,0,Q$5/OIS_fec!Q$5)</f>
        <v>1.5928426821717021</v>
      </c>
      <c r="R96" s="320">
        <f>IF(R$5=0,0,R$5/OIS_fec!R$5)</f>
        <v>1.2894741335458049</v>
      </c>
      <c r="S96" s="320">
        <f>IF(S$5=0,0,S$5/OIS_fec!S$5)</f>
        <v>1.2003068540001514</v>
      </c>
      <c r="T96" s="320">
        <f>IF(T$5=0,0,T$5/OIS_fec!T$5)</f>
        <v>1.1574743612204657</v>
      </c>
      <c r="U96" s="320">
        <f>IF(U$5=0,0,U$5/OIS_fec!U$5)</f>
        <v>1.0586944142923138</v>
      </c>
      <c r="V96" s="320">
        <f>IF(V$5=0,0,V$5/OIS_fec!V$5)</f>
        <v>1.1105733831586402</v>
      </c>
      <c r="W96" s="320">
        <f>IF(W$5=0,0,W$5/OIS_fec!W$5)</f>
        <v>1.1746846557761061</v>
      </c>
      <c r="X96" s="320">
        <f>IF(X$5=0,0,X$5/OIS_fec!X$5)</f>
        <v>1.0842414566189429</v>
      </c>
      <c r="Y96" s="320">
        <f>IF(Y$5=0,0,Y$5/OIS_fec!Y$5)</f>
        <v>1.1265190537950149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2.289392753211688</v>
      </c>
      <c r="C101" s="332">
        <f>IF(C$10=0,0,C$10/OIS_fec!C$10)</f>
        <v>2.2843058269227803</v>
      </c>
      <c r="D101" s="332">
        <f>IF(D$10=0,0,D$10/OIS_fec!D$10)</f>
        <v>2.2513767792487558</v>
      </c>
      <c r="E101" s="332">
        <f>IF(E$10=0,0,E$10/OIS_fec!E$10)</f>
        <v>2.0961486766668194</v>
      </c>
      <c r="F101" s="332">
        <f>IF(F$10=0,0,F$10/OIS_fec!F$10)</f>
        <v>1.9571461268143511</v>
      </c>
      <c r="G101" s="332">
        <f>IF(G$10=0,0,G$10/OIS_fec!G$10)</f>
        <v>1.1992006516644167</v>
      </c>
      <c r="H101" s="332">
        <f>IF(H$10=0,0,H$10/OIS_fec!H$10)</f>
        <v>1.2937236372640433</v>
      </c>
      <c r="I101" s="332">
        <f>IF(I$10=0,0,I$10/OIS_fec!I$10)</f>
        <v>1.0497825559397076</v>
      </c>
      <c r="J101" s="332">
        <f>IF(J$10=0,0,J$10/OIS_fec!J$10)</f>
        <v>0.95030331816934233</v>
      </c>
      <c r="K101" s="332">
        <f>IF(K$10=0,0,K$10/OIS_fec!K$10)</f>
        <v>0.93461799124173206</v>
      </c>
      <c r="L101" s="332">
        <f>IF(L$10=0,0,L$10/OIS_fec!L$10)</f>
        <v>1.3354894229031153</v>
      </c>
      <c r="M101" s="332">
        <f>IF(M$10=0,0,M$10/OIS_fec!M$10)</f>
        <v>1.2239870834527289</v>
      </c>
      <c r="N101" s="332">
        <f>IF(N$10=0,0,N$10/OIS_fec!N$10)</f>
        <v>1.0090687303461334</v>
      </c>
      <c r="O101" s="332">
        <f>IF(O$10=0,0,O$10/OIS_fec!O$10)</f>
        <v>0.99093426089463066</v>
      </c>
      <c r="P101" s="332">
        <f>IF(P$10=0,0,P$10/OIS_fec!P$10)</f>
        <v>0.63454945096087867</v>
      </c>
      <c r="Q101" s="332">
        <f>IF(Q$10=0,0,Q$10/OIS_fec!Q$10)</f>
        <v>0.58465597716862727</v>
      </c>
      <c r="R101" s="332">
        <f>IF(R$10=0,0,R$10/OIS_fec!R$10)</f>
        <v>0.76056003034381914</v>
      </c>
      <c r="S101" s="332">
        <f>IF(S$10=0,0,S$10/OIS_fec!S$10)</f>
        <v>0.60744438960234282</v>
      </c>
      <c r="T101" s="332">
        <f>IF(T$10=0,0,T$10/OIS_fec!T$10)</f>
        <v>0.47598366316278873</v>
      </c>
      <c r="U101" s="332">
        <f>IF(U$10=0,0,U$10/OIS_fec!U$10)</f>
        <v>0.35122653113188684</v>
      </c>
      <c r="V101" s="332">
        <f>IF(V$10=0,0,V$10/OIS_fec!V$10)</f>
        <v>0.36696331706057528</v>
      </c>
      <c r="W101" s="332">
        <f>IF(W$10=0,0,W$10/OIS_fec!W$10)</f>
        <v>0.50804093384411486</v>
      </c>
      <c r="X101" s="332">
        <f>IF(X$10=0,0,X$10/OIS_fec!X$10)</f>
        <v>0.34979874659368515</v>
      </c>
      <c r="Y101" s="332">
        <f>IF(Y$10=0,0,Y$10/OIS_fec!Y$10)</f>
        <v>0.3329155522508393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2.7378026901616437</v>
      </c>
      <c r="C102" s="348">
        <f>IF(C$16=0,0,C$16/OIS_fec!C$16)</f>
        <v>2.307198299594591</v>
      </c>
      <c r="D102" s="348">
        <f>IF(D$16=0,0,D$16/OIS_fec!D$16)</f>
        <v>2.2905581639066903</v>
      </c>
      <c r="E102" s="348">
        <f>IF(E$16=0,0,E$16/OIS_fec!E$16)</f>
        <v>2.3161701759007598</v>
      </c>
      <c r="F102" s="348">
        <f>IF(F$16=0,0,F$16/OIS_fec!F$16)</f>
        <v>2.3654670475899988</v>
      </c>
      <c r="G102" s="348">
        <f>IF(G$16=0,0,G$16/OIS_fec!G$16)</f>
        <v>1.7995689133491015</v>
      </c>
      <c r="H102" s="348">
        <f>IF(H$16=0,0,H$16/OIS_fec!H$16)</f>
        <v>2.1952136311209087</v>
      </c>
      <c r="I102" s="348">
        <f>IF(I$16=0,0,I$16/OIS_fec!I$16)</f>
        <v>2.3062232861729113</v>
      </c>
      <c r="J102" s="348">
        <f>IF(J$16=0,0,J$16/OIS_fec!J$16)</f>
        <v>2.2017684585237198</v>
      </c>
      <c r="K102" s="348">
        <f>IF(K$16=0,0,K$16/OIS_fec!K$16)</f>
        <v>2.397390086570153</v>
      </c>
      <c r="L102" s="348">
        <f>IF(L$16=0,0,L$16/OIS_fec!L$16)</f>
        <v>1.8329853506231228</v>
      </c>
      <c r="M102" s="348">
        <f>IF(M$16=0,0,M$16/OIS_fec!M$16)</f>
        <v>1.8603764108505711</v>
      </c>
      <c r="N102" s="348">
        <f>IF(N$16=0,0,N$16/OIS_fec!N$16)</f>
        <v>1.9135679549472007</v>
      </c>
      <c r="O102" s="348">
        <f>IF(O$16=0,0,O$16/OIS_fec!O$16)</f>
        <v>1.6013870337431637</v>
      </c>
      <c r="P102" s="348">
        <f>IF(P$16=0,0,P$16/OIS_fec!P$16)</f>
        <v>2.1166032593755104</v>
      </c>
      <c r="Q102" s="348">
        <f>IF(Q$16=0,0,Q$16/OIS_fec!Q$16)</f>
        <v>2.2021152588076478</v>
      </c>
      <c r="R102" s="348">
        <f>IF(R$16=0,0,R$16/OIS_fec!R$16)</f>
        <v>1.3095923682519472</v>
      </c>
      <c r="S102" s="348">
        <f>IF(S$16=0,0,S$16/OIS_fec!S$16)</f>
        <v>1.1921726816886844</v>
      </c>
      <c r="T102" s="348">
        <f>IF(T$16=0,0,T$16/OIS_fec!T$16)</f>
        <v>1.1952759572813527</v>
      </c>
      <c r="U102" s="348">
        <f>IF(U$16=0,0,U$16/OIS_fec!U$16)</f>
        <v>1.0578697799525509</v>
      </c>
      <c r="V102" s="348">
        <f>IF(V$16=0,0,V$16/OIS_fec!V$16)</f>
        <v>1.2498100811655086</v>
      </c>
      <c r="W102" s="348">
        <f>IF(W$16=0,0,W$16/OIS_fec!W$16)</f>
        <v>1.2912829201294209</v>
      </c>
      <c r="X102" s="348">
        <f>IF(X$16=0,0,X$16/OIS_fec!X$16)</f>
        <v>1.1991696304390338</v>
      </c>
      <c r="Y102" s="348">
        <f>IF(Y$16=0,0,Y$16/OIS_fec!Y$16)</f>
        <v>1.3782152000194292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2.8040413813131178</v>
      </c>
      <c r="C103" s="348">
        <f>IF(C$27=0,0,C$27/OIS_fec!C$27)</f>
        <v>2.4787973421480052</v>
      </c>
      <c r="D103" s="348">
        <f>IF(D$27=0,0,D$27/OIS_fec!D$27)</f>
        <v>2.4775260131774748</v>
      </c>
      <c r="E103" s="348">
        <f>IF(E$27=0,0,E$27/OIS_fec!E$27)</f>
        <v>2.4483227430226222</v>
      </c>
      <c r="F103" s="348">
        <f>IF(F$27=0,0,F$27/OIS_fec!F$27)</f>
        <v>2.436143612898388</v>
      </c>
      <c r="G103" s="348">
        <f>IF(G$27=0,0,G$27/OIS_fec!G$27)</f>
        <v>2.4685565074018649</v>
      </c>
      <c r="H103" s="348">
        <f>IF(H$27=0,0,H$27/OIS_fec!H$27)</f>
        <v>2.4555214102393363</v>
      </c>
      <c r="I103" s="348">
        <f>IF(I$27=0,0,I$27/OIS_fec!I$27)</f>
        <v>2.4702946727300024</v>
      </c>
      <c r="J103" s="348">
        <f>IF(J$27=0,0,J$27/OIS_fec!J$27)</f>
        <v>2.4806399138228503</v>
      </c>
      <c r="K103" s="348">
        <f>IF(K$27=0,0,K$27/OIS_fec!K$27)</f>
        <v>2.5226019233293533</v>
      </c>
      <c r="L103" s="348">
        <f>IF(L$27=0,0,L$27/OIS_fec!L$27)</f>
        <v>2.4820175951235579</v>
      </c>
      <c r="M103" s="348">
        <f>IF(M$27=0,0,M$27/OIS_fec!M$27)</f>
        <v>2.5010721182949331</v>
      </c>
      <c r="N103" s="348">
        <f>IF(N$27=0,0,N$27/OIS_fec!N$27)</f>
        <v>2.4429537976673537</v>
      </c>
      <c r="O103" s="348">
        <f>IF(O$27=0,0,O$27/OIS_fec!O$27)</f>
        <v>2.4046128570983578</v>
      </c>
      <c r="P103" s="348">
        <f>IF(P$27=0,0,P$27/OIS_fec!P$27)</f>
        <v>2.4125279852143651</v>
      </c>
      <c r="Q103" s="348">
        <f>IF(Q$27=0,0,Q$27/OIS_fec!Q$27)</f>
        <v>2.362095944699143</v>
      </c>
      <c r="R103" s="348">
        <f>IF(R$27=0,0,R$27/OIS_fec!R$27)</f>
        <v>2.3827253853556862</v>
      </c>
      <c r="S103" s="348">
        <f>IF(S$27=0,0,S$27/OIS_fec!S$27)</f>
        <v>2.3536620981116076</v>
      </c>
      <c r="T103" s="348">
        <f>IF(T$27=0,0,T$27/OIS_fec!T$27)</f>
        <v>2.3431819040314892</v>
      </c>
      <c r="U103" s="348">
        <f>IF(U$27=0,0,U$27/OIS_fec!U$27)</f>
        <v>2.3204047720677559</v>
      </c>
      <c r="V103" s="348">
        <f>IF(V$27=0,0,V$27/OIS_fec!V$27)</f>
        <v>2.3574561372861855</v>
      </c>
      <c r="W103" s="348">
        <f>IF(W$27=0,0,W$27/OIS_fec!W$27)</f>
        <v>2.3532376474524264</v>
      </c>
      <c r="X103" s="348">
        <f>IF(X$27=0,0,X$27/OIS_fec!X$27)</f>
        <v>2.3246171569126406</v>
      </c>
      <c r="Y103" s="348">
        <f>IF(Y$27=0,0,Y$27/OIS_fec!Y$27)</f>
        <v>2.3369990250338812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2.8602049620827814</v>
      </c>
      <c r="C104" s="348">
        <f>IF(C$35=0,0,C$35/OIS_fec!C$35)</f>
        <v>2.3925747791924294</v>
      </c>
      <c r="D104" s="348">
        <f>IF(D$35=0,0,D$35/OIS_fec!D$35)</f>
        <v>2.3933273078686539</v>
      </c>
      <c r="E104" s="348">
        <f>IF(E$35=0,0,E$35/OIS_fec!E$35)</f>
        <v>2.4819086797592433</v>
      </c>
      <c r="F104" s="348">
        <f>IF(F$35=0,0,F$35/OIS_fec!F$35)</f>
        <v>2.5275920010274211</v>
      </c>
      <c r="G104" s="348">
        <f>IF(G$35=0,0,G$35/OIS_fec!G$35)</f>
        <v>2.3187094720666401</v>
      </c>
      <c r="H104" s="348">
        <f>IF(H$35=0,0,H$35/OIS_fec!H$35)</f>
        <v>2.5557572302621967</v>
      </c>
      <c r="I104" s="348">
        <f>IF(I$35=0,0,I$35/OIS_fec!I$35)</f>
        <v>2.6843399436911115</v>
      </c>
      <c r="J104" s="348">
        <f>IF(J$35=0,0,J$35/OIS_fec!J$35)</f>
        <v>2.5793468554715759</v>
      </c>
      <c r="K104" s="348">
        <f>IF(K$35=0,0,K$35/OIS_fec!K$35)</f>
        <v>2.6685177861032039</v>
      </c>
      <c r="L104" s="348">
        <f>IF(L$35=0,0,L$35/OIS_fec!L$35)</f>
        <v>2.1142765745130738</v>
      </c>
      <c r="M104" s="348">
        <f>IF(M$35=0,0,M$35/OIS_fec!M$35)</f>
        <v>2.115823076462064</v>
      </c>
      <c r="N104" s="348">
        <f>IF(N$35=0,0,N$35/OIS_fec!N$35)</f>
        <v>2.0835748547938167</v>
      </c>
      <c r="O104" s="348">
        <f>IF(O$35=0,0,O$35/OIS_fec!O$35)</f>
        <v>1.8332732609873437</v>
      </c>
      <c r="P104" s="348">
        <f>IF(P$35=0,0,P$35/OIS_fec!P$35)</f>
        <v>2.2136020901931461</v>
      </c>
      <c r="Q104" s="348">
        <f>IF(Q$35=0,0,Q$35/OIS_fec!Q$35)</f>
        <v>2.2626408868808516</v>
      </c>
      <c r="R104" s="348">
        <f>IF(R$35=0,0,R$35/OIS_fec!R$35)</f>
        <v>1.5803119500299379</v>
      </c>
      <c r="S104" s="348">
        <f>IF(S$35=0,0,S$35/OIS_fec!S$35)</f>
        <v>1.4356915780736588</v>
      </c>
      <c r="T104" s="348">
        <f>IF(T$35=0,0,T$35/OIS_fec!T$35)</f>
        <v>1.4694109650900358</v>
      </c>
      <c r="U104" s="348">
        <f>IF(U$35=0,0,U$35/OIS_fec!U$35)</f>
        <v>1.2765101370009946</v>
      </c>
      <c r="V104" s="348">
        <f>IF(V$35=0,0,V$35/OIS_fec!V$35)</f>
        <v>1.5153814683516598</v>
      </c>
      <c r="W104" s="348">
        <f>IF(W$35=0,0,W$35/OIS_fec!W$35)</f>
        <v>1.5070228872522775</v>
      </c>
      <c r="X104" s="348">
        <f>IF(X$35=0,0,X$35/OIS_fec!X$35)</f>
        <v>1.4284860935975585</v>
      </c>
      <c r="Y104" s="348">
        <f>IF(Y$35=0,0,Y$35/OIS_fec!Y$35)</f>
        <v>1.6250923787514013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1.9394136826002033</v>
      </c>
      <c r="C105" s="348">
        <f>IF(C$54=0,0,C$54/OIS_fec!C$54)</f>
        <v>1.7586625645807232</v>
      </c>
      <c r="D105" s="348">
        <f>IF(D$54=0,0,D$54/OIS_fec!D$54)</f>
        <v>1.7381271534586433</v>
      </c>
      <c r="E105" s="348">
        <f>IF(E$54=0,0,E$54/OIS_fec!E$54)</f>
        <v>1.666586417831887</v>
      </c>
      <c r="F105" s="348">
        <f>IF(F$54=0,0,F$54/OIS_fec!F$54)</f>
        <v>1.5950380442296384</v>
      </c>
      <c r="G105" s="348">
        <f>IF(G$54=0,0,G$54/OIS_fec!G$54)</f>
        <v>0.99366418714796323</v>
      </c>
      <c r="H105" s="348">
        <f>IF(H$54=0,0,H$54/OIS_fec!H$54)</f>
        <v>1.1650714873802799</v>
      </c>
      <c r="I105" s="348">
        <f>IF(I$54=0,0,I$54/OIS_fec!I$54)</f>
        <v>1.1006242008516973</v>
      </c>
      <c r="J105" s="348">
        <f>IF(J$54=0,0,J$54/OIS_fec!J$54)</f>
        <v>1.0039293756288696</v>
      </c>
      <c r="K105" s="348">
        <f>IF(K$54=0,0,K$54/OIS_fec!K$54)</f>
        <v>1.0819268023625364</v>
      </c>
      <c r="L105" s="348">
        <f>IF(L$54=0,0,L$54/OIS_fec!L$54)</f>
        <v>1.2082584300562238</v>
      </c>
      <c r="M105" s="348">
        <f>IF(M$54=0,0,M$54/OIS_fec!M$54)</f>
        <v>1.1898207588688556</v>
      </c>
      <c r="N105" s="348">
        <f>IF(N$54=0,0,N$54/OIS_fec!N$54)</f>
        <v>1.1070611477063268</v>
      </c>
      <c r="O105" s="348">
        <f>IF(O$54=0,0,O$54/OIS_fec!O$54)</f>
        <v>0.99283499468047487</v>
      </c>
      <c r="P105" s="348">
        <f>IF(P$54=0,0,P$54/OIS_fec!P$54)</f>
        <v>1.0423127632478977</v>
      </c>
      <c r="Q105" s="348">
        <f>IF(Q$54=0,0,Q$54/OIS_fec!Q$54)</f>
        <v>1.0019752168374909</v>
      </c>
      <c r="R105" s="348">
        <f>IF(R$54=0,0,R$54/OIS_fec!R$54)</f>
        <v>0.80427740231506784</v>
      </c>
      <c r="S105" s="348">
        <f>IF(S$54=0,0,S$54/OIS_fec!S$54)</f>
        <v>0.72866287082325032</v>
      </c>
      <c r="T105" s="348">
        <f>IF(T$54=0,0,T$54/OIS_fec!T$54)</f>
        <v>0.7275941876185732</v>
      </c>
      <c r="U105" s="348">
        <f>IF(U$54=0,0,U$54/OIS_fec!U$54)</f>
        <v>0.60270860524273495</v>
      </c>
      <c r="V105" s="348">
        <f>IF(V$54=0,0,V$54/OIS_fec!V$54)</f>
        <v>0.68715199745608058</v>
      </c>
      <c r="W105" s="348">
        <f>IF(W$54=0,0,W$54/OIS_fec!W$54)</f>
        <v>0.68118013049122783</v>
      </c>
      <c r="X105" s="348">
        <f>IF(X$54=0,0,X$54/OIS_fec!X$54)</f>
        <v>0.5981129806531903</v>
      </c>
      <c r="Y105" s="348">
        <f>IF(Y$54=0,0,Y$54/OIS_fec!Y$54)</f>
        <v>0.68084388400051454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3.1024187999999997</v>
      </c>
      <c r="C106" s="348">
        <f>IF(C$68=0,0,C$68/OIS_fec!C$68)</f>
        <v>3.1024187999999984</v>
      </c>
      <c r="D106" s="348">
        <f>IF(D$68=0,0,D$68/OIS_fec!D$68)</f>
        <v>3.1024188000000001</v>
      </c>
      <c r="E106" s="348">
        <f>IF(E$68=0,0,E$68/OIS_fec!E$68)</f>
        <v>3.1024187999999997</v>
      </c>
      <c r="F106" s="348">
        <f>IF(F$68=0,0,F$68/OIS_fec!F$68)</f>
        <v>3.1024187999999993</v>
      </c>
      <c r="G106" s="348">
        <f>IF(G$68=0,0,G$68/OIS_fec!G$68)</f>
        <v>3.1024187999999997</v>
      </c>
      <c r="H106" s="348">
        <f>IF(H$68=0,0,H$68/OIS_fec!H$68)</f>
        <v>3.1024188000000015</v>
      </c>
      <c r="I106" s="348">
        <f>IF(I$68=0,0,I$68/OIS_fec!I$68)</f>
        <v>3.1024187999999984</v>
      </c>
      <c r="J106" s="348">
        <f>IF(J$68=0,0,J$68/OIS_fec!J$68)</f>
        <v>3.1024187999999997</v>
      </c>
      <c r="K106" s="348">
        <f>IF(K$68=0,0,K$68/OIS_fec!K$68)</f>
        <v>3.1024188000000006</v>
      </c>
      <c r="L106" s="348">
        <f>IF(L$68=0,0,L$68/OIS_fec!L$68)</f>
        <v>3.1024187999999997</v>
      </c>
      <c r="M106" s="348">
        <f>IF(M$68=0,0,M$68/OIS_fec!M$68)</f>
        <v>3.102418800000001</v>
      </c>
      <c r="N106" s="348">
        <f>IF(N$68=0,0,N$68/OIS_fec!N$68)</f>
        <v>3.1024187999999984</v>
      </c>
      <c r="O106" s="348">
        <f>IF(O$68=0,0,O$68/OIS_fec!O$68)</f>
        <v>3.1024188000000015</v>
      </c>
      <c r="P106" s="348">
        <f>IF(P$68=0,0,P$68/OIS_fec!P$68)</f>
        <v>3.1024188000000001</v>
      </c>
      <c r="Q106" s="348">
        <f>IF(Q$68=0,0,Q$68/OIS_fec!Q$68)</f>
        <v>3.1024188000000001</v>
      </c>
      <c r="R106" s="348">
        <f>IF(R$68=0,0,R$68/OIS_fec!R$68)</f>
        <v>3.1024187999999988</v>
      </c>
      <c r="S106" s="348">
        <f>IF(S$68=0,0,S$68/OIS_fec!S$68)</f>
        <v>3.1024187999999997</v>
      </c>
      <c r="T106" s="348">
        <f>IF(T$68=0,0,T$68/OIS_fec!T$68)</f>
        <v>3.1024188000000006</v>
      </c>
      <c r="U106" s="348">
        <f>IF(U$68=0,0,U$68/OIS_fec!U$68)</f>
        <v>3.1024188000000019</v>
      </c>
      <c r="V106" s="348">
        <f>IF(V$68=0,0,V$68/OIS_fec!V$68)</f>
        <v>3.1024188000000001</v>
      </c>
      <c r="W106" s="348">
        <f>IF(W$68=0,0,W$68/OIS_fec!W$68)</f>
        <v>2.9615598617591323</v>
      </c>
      <c r="X106" s="348">
        <f>IF(X$68=0,0,X$68/OIS_fec!X$68)</f>
        <v>2.9650648086004927</v>
      </c>
      <c r="Y106" s="348">
        <f>IF(Y$68=0,0,Y$68/OIS_fec!Y$68)</f>
        <v>2.9574833872094404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2025-11-06T10:20:50Z</dcterms:created>
  <dcterms:modified xsi:type="dcterms:W3CDTF">2025-11-06T10:20:50Z</dcterms:modified>
</cp:coreProperties>
</file>